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B48C8D27-7449-402B-9B5B-B01A6F9B881C}" xr6:coauthVersionLast="47" xr6:coauthVersionMax="47" xr10:uidLastSave="{00000000-0000-0000-0000-000000000000}"/>
  <bookViews>
    <workbookView xWindow="1410" yWindow="3225" windowWidth="21600" windowHeight="11385" xr2:uid="{C57A1F1B-6E67-4D1D-9C5F-08AE0F42B0DD}"/>
  </bookViews>
  <sheets>
    <sheet name="Deckblatt" sheetId="1" r:id="rId1"/>
    <sheet name="Impressum" sheetId="2" r:id="rId2"/>
    <sheet name="Inhaltsverzeichnis" sheetId="3" r:id="rId3"/>
    <sheet name="Tabelle 1" sheetId="4" r:id="rId4"/>
    <sheet name="Diagramm" sheetId="5" r:id="rId5"/>
    <sheet name="Tabelle 2.1" sheetId="6" r:id="rId6"/>
    <sheet name="Tabelle 2.2" sheetId="7" r:id="rId7"/>
    <sheet name="Tabelle 2.3" sheetId="8" r:id="rId8"/>
    <sheet name="Tabelle 2.4" sheetId="9" r:id="rId9"/>
    <sheet name="Tabelle 3.1" sheetId="10" r:id="rId10"/>
    <sheet name="Tabelle 3.2" sheetId="11" r:id="rId11"/>
    <sheet name="Tabelle 3.3" sheetId="12" r:id="rId12"/>
    <sheet name="Tabelle 3.4" sheetId="13" r:id="rId13"/>
    <sheet name="Tabelle 4.1" sheetId="14" r:id="rId14"/>
    <sheet name="Tabelle 4.2" sheetId="15" r:id="rId15"/>
    <sheet name="Tabelle 4.3" sheetId="16" r:id="rId16"/>
    <sheet name="Tabelle 5.1" sheetId="17" r:id="rId17"/>
    <sheet name="Tabelle 5.2" sheetId="18" r:id="rId18"/>
    <sheet name="Tabelle 6" sheetId="19" r:id="rId19"/>
    <sheet name="Hinweis - Berufsaggregate" sheetId="20" r:id="rId20"/>
    <sheet name="Hinweis_Befristung" sheetId="21" r:id="rId21"/>
    <sheet name="Hinweis_beg_been_BV" sheetId="22" r:id="rId22"/>
    <sheet name="Hinweise_BST-Revisionen" sheetId="23" r:id="rId23"/>
    <sheet name="Hinweise_SvB_GB" sheetId="24" r:id="rId24"/>
    <sheet name="Daten_Diagramme" sheetId="25" state="hidden" r:id="rId25"/>
    <sheet name="Statistik-Infoseite" sheetId="26" r:id="rId26"/>
  </sheets>
  <definedNames>
    <definedName name="_xlnm.Print_Area" localSheetId="0">Deckblatt!$A$1:$H$59</definedName>
    <definedName name="_xlnm.Print_Area" localSheetId="4">Diagramm!$A$1:$I$46</definedName>
    <definedName name="_xlnm.Print_Area" localSheetId="19">'Hinweis - Berufsaggregate'!$A$1:$B$26</definedName>
    <definedName name="_xlnm.Print_Area" localSheetId="21">Hinweis_beg_been_BV!$A$1:$B$20</definedName>
    <definedName name="_xlnm.Print_Area" localSheetId="22">'Hinweise_BST-Revisionen'!$A$1:$B$10</definedName>
    <definedName name="_xlnm.Print_Area" localSheetId="23">Hinweise_SvB_GB!$A$1:$B$22</definedName>
    <definedName name="_xlnm.Print_Area" localSheetId="2">Inhaltsverzeichnis!$A$1:$G$50</definedName>
    <definedName name="_xlnm.Print_Area" localSheetId="3">'Tabelle 1'!$A$1:$J$62</definedName>
    <definedName name="_xlnm.Print_Area" localSheetId="5">'Tabelle 2.1'!$A$1:$J$80</definedName>
    <definedName name="_xlnm.Print_Area" localSheetId="6">'Tabelle 2.2'!$A$1:$L$87</definedName>
    <definedName name="_xlnm.Print_Area" localSheetId="7">'Tabelle 2.3'!$A$1:$J$41</definedName>
    <definedName name="_xlnm.Print_Area" localSheetId="8">'Tabelle 2.4'!$A$1:$K$91</definedName>
    <definedName name="_xlnm.Print_Area" localSheetId="9">'Tabelle 3.1'!$A$1:$J$69</definedName>
    <definedName name="_xlnm.Print_Area" localSheetId="10">'Tabelle 3.2'!$A$1:$L$54</definedName>
    <definedName name="_xlnm.Print_Area" localSheetId="11">'Tabelle 3.3'!$A$1:$J$42</definedName>
    <definedName name="_xlnm.Print_Area" localSheetId="12">'Tabelle 3.4'!$A$1:$K$91</definedName>
    <definedName name="_xlnm.Print_Area" localSheetId="13">'Tabelle 4.1'!$A$1:$L$62</definedName>
    <definedName name="_xlnm.Print_Area" localSheetId="14">'Tabelle 4.2'!$A$1:$J$42</definedName>
    <definedName name="_xlnm.Print_Area" localSheetId="15">'Tabelle 4.3'!$A$1:$K$89</definedName>
    <definedName name="_xlnm.Print_Area" localSheetId="16">'Tabelle 5.1'!$A$1:$J$42</definedName>
    <definedName name="_xlnm.Print_Area" localSheetId="17">'Tabelle 5.2'!$A$1:$K$89</definedName>
    <definedName name="_xlnm.Print_Area" localSheetId="18">'Tabelle 6'!$A$1:$M$75</definedName>
    <definedName name="_xlnm.Print_Titles" localSheetId="19">'Hinweis - Berufsaggregate'!$1:$7</definedName>
    <definedName name="_xlnm.Print_Titles" localSheetId="21">Hinweis_beg_been_BV!$1:$3</definedName>
    <definedName name="_xlnm.Print_Titles" localSheetId="23">Hinweise_SvB_GB!$1:$3</definedName>
    <definedName name="_xlnm.Print_Titles" localSheetId="6">'Tabelle 2.2'!$1:$11</definedName>
    <definedName name="_xlnm.Print_Titles" localSheetId="8">'Tabelle 2.4'!$1:$23</definedName>
    <definedName name="_xlnm.Print_Titles" localSheetId="12">'Tabelle 3.4'!$1:$23</definedName>
    <definedName name="_xlnm.Print_Titles" localSheetId="15">'Tabelle 4.3'!$1:$17</definedName>
    <definedName name="_xlnm.Print_Titles" localSheetId="17">'Tabelle 5.2'!$1:$17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76" i="25" l="1"/>
  <c r="H76" i="25"/>
  <c r="G76" i="25"/>
  <c r="F76" i="25"/>
  <c r="E76" i="25"/>
  <c r="L75" i="25"/>
  <c r="H75" i="25"/>
  <c r="G75" i="25"/>
  <c r="F75" i="25"/>
  <c r="E75" i="25"/>
  <c r="L74" i="25"/>
  <c r="H74" i="25"/>
  <c r="G74" i="25"/>
  <c r="F74" i="25"/>
  <c r="E74" i="25"/>
  <c r="L73" i="25"/>
  <c r="H73" i="25"/>
  <c r="G73" i="25"/>
  <c r="F73" i="25"/>
  <c r="E73" i="25"/>
  <c r="L72" i="25"/>
  <c r="H72" i="25"/>
  <c r="G72" i="25"/>
  <c r="F72" i="25"/>
  <c r="E72" i="25"/>
  <c r="L71" i="25"/>
  <c r="H71" i="25"/>
  <c r="G71" i="25"/>
  <c r="F71" i="25"/>
  <c r="E71" i="25"/>
  <c r="L70" i="25"/>
  <c r="H70" i="25"/>
  <c r="G70" i="25"/>
  <c r="F70" i="25"/>
  <c r="E70" i="25"/>
  <c r="L69" i="25"/>
  <c r="H69" i="25"/>
  <c r="G69" i="25"/>
  <c r="F69" i="25"/>
  <c r="E69" i="25"/>
  <c r="L68" i="25"/>
  <c r="H68" i="25"/>
  <c r="G68" i="25"/>
  <c r="F68" i="25"/>
  <c r="E68" i="25"/>
  <c r="L67" i="25"/>
  <c r="H67" i="25"/>
  <c r="G67" i="25"/>
  <c r="F67" i="25"/>
  <c r="E67" i="25"/>
  <c r="L66" i="25"/>
  <c r="H66" i="25"/>
  <c r="G66" i="25"/>
  <c r="F66" i="25"/>
  <c r="E66" i="25"/>
  <c r="L65" i="25"/>
  <c r="H65" i="25"/>
  <c r="G65" i="25"/>
  <c r="F65" i="25"/>
  <c r="E65" i="25"/>
  <c r="L64" i="25"/>
  <c r="H64" i="25"/>
  <c r="G64" i="25"/>
  <c r="F64" i="25"/>
  <c r="E64" i="25"/>
  <c r="L63" i="25"/>
  <c r="H63" i="25"/>
  <c r="G63" i="25"/>
  <c r="F63" i="25"/>
  <c r="E63" i="25"/>
  <c r="L62" i="25"/>
  <c r="H62" i="25"/>
  <c r="G62" i="25"/>
  <c r="F62" i="25"/>
  <c r="E62" i="25"/>
  <c r="L61" i="25"/>
  <c r="H61" i="25"/>
  <c r="G61" i="25"/>
  <c r="F61" i="25"/>
  <c r="E61" i="25"/>
  <c r="L60" i="25"/>
  <c r="H60" i="25"/>
  <c r="G60" i="25"/>
  <c r="F60" i="25"/>
  <c r="E60" i="25"/>
  <c r="L59" i="25"/>
  <c r="H59" i="25"/>
  <c r="G59" i="25"/>
  <c r="F59" i="25"/>
  <c r="E59" i="25"/>
  <c r="L58" i="25"/>
  <c r="H58" i="25"/>
  <c r="G58" i="25"/>
  <c r="F58" i="25"/>
  <c r="E58" i="25"/>
  <c r="L57" i="25"/>
  <c r="H57" i="25"/>
  <c r="G57" i="25"/>
  <c r="F57" i="25"/>
  <c r="E57" i="25"/>
  <c r="L56" i="25"/>
  <c r="H56" i="25"/>
  <c r="G56" i="25"/>
  <c r="F56" i="25"/>
  <c r="E56" i="25"/>
  <c r="L55" i="25"/>
  <c r="H55" i="25"/>
  <c r="G55" i="25"/>
  <c r="F55" i="25"/>
  <c r="E55" i="25"/>
  <c r="L54" i="25"/>
  <c r="H54" i="25"/>
  <c r="G54" i="25"/>
  <c r="F54" i="25"/>
  <c r="E54" i="25"/>
  <c r="L53" i="25"/>
  <c r="H53" i="25"/>
  <c r="G53" i="25"/>
  <c r="F53" i="25"/>
  <c r="E53" i="25"/>
  <c r="L52" i="25"/>
  <c r="H52" i="25"/>
  <c r="G52" i="25"/>
  <c r="F52" i="25"/>
  <c r="E52" i="25"/>
  <c r="C46" i="25"/>
  <c r="B46" i="25"/>
  <c r="C45" i="25"/>
  <c r="B45" i="25"/>
  <c r="C44" i="25"/>
  <c r="B44" i="25"/>
  <c r="C43" i="25"/>
  <c r="B43" i="25"/>
  <c r="C42" i="25"/>
  <c r="B42" i="25"/>
  <c r="C41" i="25"/>
  <c r="B41" i="25"/>
  <c r="C40" i="25"/>
  <c r="B40" i="25"/>
  <c r="C39" i="25"/>
  <c r="B39" i="25"/>
  <c r="C38" i="25"/>
  <c r="B38" i="25"/>
  <c r="E37" i="25"/>
  <c r="D37" i="25"/>
  <c r="C36" i="25"/>
  <c r="B36"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14" i="25"/>
  <c r="B14" i="25"/>
  <c r="C9" i="25"/>
  <c r="B9" i="25"/>
  <c r="C8" i="25"/>
  <c r="B8" i="25"/>
  <c r="C7" i="25"/>
  <c r="B7" i="25"/>
  <c r="C6" i="25"/>
  <c r="B6" i="25"/>
  <c r="K6" i="25" l="1"/>
  <c r="J6" i="25"/>
  <c r="H6" i="25"/>
  <c r="F6" i="25"/>
  <c r="D6" i="25"/>
  <c r="M6" i="25"/>
  <c r="L6" i="25"/>
  <c r="I6" i="25"/>
  <c r="G6" i="25"/>
  <c r="E6" i="25"/>
  <c r="K7" i="25"/>
  <c r="J7" i="25"/>
  <c r="H7" i="25"/>
  <c r="F7" i="25"/>
  <c r="D7" i="25"/>
  <c r="M7" i="25"/>
  <c r="L7" i="25"/>
  <c r="I7" i="25"/>
  <c r="G7" i="25"/>
  <c r="E7" i="25"/>
  <c r="K8" i="25"/>
  <c r="J8" i="25"/>
  <c r="H8" i="25"/>
  <c r="F8" i="25"/>
  <c r="D8" i="25"/>
  <c r="M8" i="25"/>
  <c r="L8" i="25"/>
  <c r="I8" i="25"/>
  <c r="G8" i="25"/>
  <c r="E8" i="25"/>
  <c r="K9" i="25"/>
  <c r="J9" i="25"/>
  <c r="H9" i="25"/>
  <c r="F9" i="25"/>
  <c r="D9" i="25"/>
  <c r="M9" i="25"/>
  <c r="L9" i="25"/>
  <c r="I9" i="25"/>
  <c r="G9" i="25"/>
  <c r="E9" i="25"/>
  <c r="K14" i="25"/>
  <c r="J14" i="25"/>
  <c r="H14" i="25"/>
  <c r="F14" i="25"/>
  <c r="D14" i="25"/>
  <c r="M14" i="25"/>
  <c r="L14" i="25"/>
  <c r="I14" i="25"/>
  <c r="G14" i="25"/>
  <c r="E14" i="25"/>
  <c r="K15" i="25"/>
  <c r="J15" i="25"/>
  <c r="H15" i="25"/>
  <c r="F15" i="25"/>
  <c r="D15" i="25"/>
  <c r="M15" i="25"/>
  <c r="L15" i="25"/>
  <c r="I15" i="25"/>
  <c r="G15" i="25"/>
  <c r="E15" i="25"/>
  <c r="K16" i="25"/>
  <c r="J16" i="25"/>
  <c r="H16" i="25"/>
  <c r="F16" i="25"/>
  <c r="D16" i="25"/>
  <c r="M16" i="25"/>
  <c r="L16" i="25"/>
  <c r="I16" i="25"/>
  <c r="G16" i="25"/>
  <c r="E16" i="25"/>
  <c r="K17" i="25"/>
  <c r="J17" i="25"/>
  <c r="H17" i="25"/>
  <c r="F17" i="25"/>
  <c r="D17" i="25"/>
  <c r="M17" i="25"/>
  <c r="L17" i="25"/>
  <c r="I17" i="25"/>
  <c r="G17" i="25"/>
  <c r="E17" i="25"/>
  <c r="K18" i="25"/>
  <c r="J18" i="25"/>
  <c r="H18" i="25"/>
  <c r="F18" i="25"/>
  <c r="D18" i="25"/>
  <c r="M18" i="25"/>
  <c r="L18" i="25"/>
  <c r="I18" i="25"/>
  <c r="G18" i="25"/>
  <c r="E18" i="25"/>
  <c r="K19" i="25"/>
  <c r="J19" i="25"/>
  <c r="H19" i="25"/>
  <c r="F19" i="25"/>
  <c r="D19" i="25"/>
  <c r="M19" i="25"/>
  <c r="L19" i="25"/>
  <c r="I19" i="25"/>
  <c r="G19" i="25"/>
  <c r="E19" i="25"/>
  <c r="K20" i="25"/>
  <c r="J20" i="25"/>
  <c r="H20" i="25"/>
  <c r="F20" i="25"/>
  <c r="D20" i="25"/>
  <c r="M20" i="25"/>
  <c r="L20" i="25"/>
  <c r="I20" i="25"/>
  <c r="G20" i="25"/>
  <c r="E20" i="25"/>
  <c r="K21" i="25"/>
  <c r="J21" i="25"/>
  <c r="H21" i="25"/>
  <c r="F21" i="25"/>
  <c r="D21" i="25"/>
  <c r="M21" i="25"/>
  <c r="L21" i="25"/>
  <c r="I21" i="25"/>
  <c r="G21" i="25"/>
  <c r="E21" i="25"/>
  <c r="K22" i="25"/>
  <c r="J22" i="25"/>
  <c r="H22" i="25"/>
  <c r="F22" i="25"/>
  <c r="D22" i="25"/>
  <c r="M22" i="25"/>
  <c r="L22" i="25"/>
  <c r="I22" i="25"/>
  <c r="G22" i="25"/>
  <c r="E22" i="25"/>
  <c r="K23" i="25"/>
  <c r="J23" i="25"/>
  <c r="H23" i="25"/>
  <c r="F23" i="25"/>
  <c r="D23" i="25"/>
  <c r="M23" i="25"/>
  <c r="L23" i="25"/>
  <c r="I23" i="25"/>
  <c r="G23" i="25"/>
  <c r="E23" i="25"/>
  <c r="K24" i="25"/>
  <c r="J24" i="25"/>
  <c r="H24" i="25"/>
  <c r="F24" i="25"/>
  <c r="D24" i="25"/>
  <c r="M24" i="25"/>
  <c r="L24" i="25"/>
  <c r="I24" i="25"/>
  <c r="G24" i="25"/>
  <c r="E24" i="25"/>
  <c r="K25" i="25"/>
  <c r="J25" i="25"/>
  <c r="H25" i="25"/>
  <c r="F25" i="25"/>
  <c r="D25" i="25"/>
  <c r="M25" i="25"/>
  <c r="L25" i="25"/>
  <c r="I25" i="25"/>
  <c r="G25" i="25"/>
  <c r="E25" i="25"/>
  <c r="K26" i="25"/>
  <c r="J26" i="25"/>
  <c r="H26" i="25"/>
  <c r="F26" i="25"/>
  <c r="D26" i="25"/>
  <c r="M26" i="25"/>
  <c r="L26" i="25"/>
  <c r="I26" i="25"/>
  <c r="G26" i="25"/>
  <c r="E26" i="25"/>
  <c r="K27" i="25"/>
  <c r="J27" i="25"/>
  <c r="H27" i="25"/>
  <c r="F27" i="25"/>
  <c r="D27" i="25"/>
  <c r="M27" i="25"/>
  <c r="L27" i="25"/>
  <c r="I27" i="25"/>
  <c r="G27" i="25"/>
  <c r="E27" i="25"/>
  <c r="K28" i="25"/>
  <c r="J28" i="25"/>
  <c r="H28" i="25"/>
  <c r="F28" i="25"/>
  <c r="D28" i="25"/>
  <c r="M28" i="25"/>
  <c r="L28" i="25"/>
  <c r="I28" i="25"/>
  <c r="G28" i="25"/>
  <c r="E28" i="25"/>
  <c r="K29" i="25"/>
  <c r="J29" i="25"/>
  <c r="H29" i="25"/>
  <c r="F29" i="25"/>
  <c r="D29" i="25"/>
  <c r="M29" i="25"/>
  <c r="L29" i="25"/>
  <c r="I29" i="25"/>
  <c r="G29" i="25"/>
  <c r="E29" i="25"/>
  <c r="K30" i="25"/>
  <c r="J30" i="25"/>
  <c r="H30" i="25"/>
  <c r="F30" i="25"/>
  <c r="D30" i="25"/>
  <c r="M30" i="25"/>
  <c r="L30" i="25"/>
  <c r="I30" i="25"/>
  <c r="G30" i="25"/>
  <c r="E30" i="25"/>
  <c r="K31" i="25"/>
  <c r="J31" i="25"/>
  <c r="H31" i="25"/>
  <c r="F31" i="25"/>
  <c r="D31" i="25"/>
  <c r="M31" i="25"/>
  <c r="L31" i="25"/>
  <c r="I31" i="25"/>
  <c r="G31" i="25"/>
  <c r="E31" i="25"/>
  <c r="K32" i="25"/>
  <c r="J32" i="25"/>
  <c r="H32" i="25"/>
  <c r="F32" i="25"/>
  <c r="D32" i="25"/>
  <c r="M32" i="25"/>
  <c r="L32" i="25"/>
  <c r="I32" i="25"/>
  <c r="G32" i="25"/>
  <c r="E32" i="25"/>
  <c r="K33" i="25"/>
  <c r="J33" i="25"/>
  <c r="H33" i="25"/>
  <c r="F33" i="25"/>
  <c r="D33" i="25"/>
  <c r="M33" i="25"/>
  <c r="L33" i="25"/>
  <c r="I33" i="25"/>
  <c r="G33" i="25"/>
  <c r="E33" i="25"/>
  <c r="K34" i="25"/>
  <c r="J34" i="25"/>
  <c r="H34" i="25"/>
  <c r="F34" i="25"/>
  <c r="D34" i="25"/>
  <c r="M34" i="25"/>
  <c r="L34" i="25"/>
  <c r="I34" i="25"/>
  <c r="G34" i="25"/>
  <c r="E34" i="25"/>
  <c r="K35" i="25"/>
  <c r="J35" i="25"/>
  <c r="H35" i="25"/>
  <c r="F35" i="25"/>
  <c r="D35" i="25"/>
  <c r="M35" i="25"/>
  <c r="L35" i="25"/>
  <c r="I35" i="25"/>
  <c r="G35" i="25"/>
  <c r="E35" i="25"/>
  <c r="K36" i="25"/>
  <c r="J36" i="25"/>
  <c r="H36" i="25"/>
  <c r="F36" i="25"/>
  <c r="D36" i="25"/>
  <c r="M36" i="25"/>
  <c r="L36" i="25"/>
  <c r="I36" i="25"/>
  <c r="G36" i="25"/>
  <c r="E36" i="25"/>
  <c r="K38" i="25"/>
  <c r="J38" i="25"/>
  <c r="H38" i="25"/>
  <c r="F38" i="25"/>
  <c r="D38" i="25"/>
  <c r="M38" i="25"/>
  <c r="L38" i="25"/>
  <c r="I38" i="25"/>
  <c r="G38" i="25"/>
  <c r="E38" i="25"/>
  <c r="K39" i="25"/>
  <c r="J39" i="25"/>
  <c r="H39" i="25"/>
  <c r="F39" i="25"/>
  <c r="D39" i="25"/>
  <c r="M39" i="25"/>
  <c r="L39" i="25"/>
  <c r="I39" i="25"/>
  <c r="G39" i="25"/>
  <c r="E39" i="25"/>
  <c r="K40" i="25"/>
  <c r="J40" i="25"/>
  <c r="H40" i="25"/>
  <c r="F40" i="25"/>
  <c r="D40" i="25"/>
  <c r="M40" i="25"/>
  <c r="L40" i="25"/>
  <c r="I40" i="25"/>
  <c r="G40" i="25"/>
  <c r="E40" i="25"/>
  <c r="K41" i="25"/>
  <c r="J41" i="25"/>
  <c r="H41" i="25"/>
  <c r="F41" i="25"/>
  <c r="D41" i="25"/>
  <c r="M41" i="25"/>
  <c r="L41" i="25"/>
  <c r="I41" i="25"/>
  <c r="G41" i="25"/>
  <c r="E41" i="25"/>
  <c r="K42" i="25"/>
  <c r="J42" i="25"/>
  <c r="H42" i="25"/>
  <c r="F42" i="25"/>
  <c r="D42" i="25"/>
  <c r="M42" i="25"/>
  <c r="L42" i="25"/>
  <c r="I42" i="25"/>
  <c r="G42" i="25"/>
  <c r="E42" i="25"/>
  <c r="K43" i="25"/>
  <c r="J43" i="25"/>
  <c r="H43" i="25"/>
  <c r="F43" i="25"/>
  <c r="D43" i="25"/>
  <c r="M43" i="25"/>
  <c r="L43" i="25"/>
  <c r="I43" i="25"/>
  <c r="G43" i="25"/>
  <c r="E43" i="25"/>
  <c r="K44" i="25"/>
  <c r="J44" i="25"/>
  <c r="H44" i="25"/>
  <c r="F44" i="25"/>
  <c r="D44" i="25"/>
  <c r="M44" i="25"/>
  <c r="L44" i="25"/>
  <c r="I44" i="25"/>
  <c r="G44" i="25"/>
  <c r="E44" i="25"/>
  <c r="K45" i="25"/>
  <c r="J45" i="25"/>
  <c r="H45" i="25"/>
  <c r="F45" i="25"/>
  <c r="D45" i="25"/>
  <c r="M45" i="25"/>
  <c r="L45" i="25"/>
  <c r="I45" i="25"/>
  <c r="G45" i="25"/>
  <c r="E45" i="25"/>
  <c r="K46" i="25"/>
  <c r="J46" i="25"/>
  <c r="H46" i="25"/>
  <c r="F46" i="25"/>
  <c r="D46" i="25"/>
  <c r="M46" i="25"/>
  <c r="L46" i="25"/>
  <c r="I46" i="25"/>
  <c r="G46" i="25"/>
  <c r="E46" i="25"/>
  <c r="K52" i="25"/>
  <c r="J52" i="25"/>
  <c r="I52" i="25"/>
  <c r="K53" i="25"/>
  <c r="J53" i="25"/>
  <c r="I53" i="25"/>
  <c r="K54" i="25"/>
  <c r="J54" i="25"/>
  <c r="I54" i="25"/>
  <c r="K55" i="25"/>
  <c r="J55" i="25"/>
  <c r="I55" i="25"/>
  <c r="K56" i="25"/>
  <c r="J56" i="25"/>
  <c r="I56" i="25"/>
  <c r="K57" i="25"/>
  <c r="J57" i="25"/>
  <c r="I57" i="25"/>
  <c r="K58" i="25"/>
  <c r="J58" i="25"/>
  <c r="I58" i="25"/>
  <c r="K59" i="25"/>
  <c r="J59" i="25"/>
  <c r="I59" i="25"/>
  <c r="K60" i="25"/>
  <c r="J60" i="25"/>
  <c r="I60" i="25"/>
  <c r="K61" i="25"/>
  <c r="J61" i="25"/>
  <c r="I61" i="25"/>
  <c r="K62" i="25"/>
  <c r="J62" i="25"/>
  <c r="I62" i="25"/>
  <c r="K63" i="25"/>
  <c r="J63" i="25"/>
  <c r="I63" i="25"/>
  <c r="K64" i="25"/>
  <c r="J64" i="25"/>
  <c r="I64" i="25"/>
  <c r="K65" i="25"/>
  <c r="J65" i="25"/>
  <c r="I65" i="25"/>
  <c r="K66" i="25"/>
  <c r="J66" i="25"/>
  <c r="I66" i="25"/>
  <c r="K67" i="25"/>
  <c r="J67" i="25"/>
  <c r="I67" i="25"/>
  <c r="K68" i="25"/>
  <c r="J68" i="25"/>
  <c r="I68" i="25"/>
  <c r="K69" i="25"/>
  <c r="J69" i="25"/>
  <c r="I69" i="25"/>
  <c r="K70" i="25"/>
  <c r="J70" i="25"/>
  <c r="I70" i="25"/>
  <c r="K71" i="25"/>
  <c r="J71" i="25"/>
  <c r="I71" i="25"/>
  <c r="K72" i="25"/>
  <c r="J72" i="25"/>
  <c r="I72" i="25"/>
  <c r="K73" i="25"/>
  <c r="J73" i="25"/>
  <c r="I73" i="25"/>
  <c r="K74" i="25"/>
  <c r="J74" i="25"/>
  <c r="I74" i="25"/>
  <c r="K75" i="25"/>
  <c r="J75" i="25"/>
  <c r="I75" i="25"/>
  <c r="K76" i="25"/>
  <c r="K78" i="25" s="1"/>
  <c r="J76" i="25"/>
  <c r="J78" i="25" s="1"/>
  <c r="I76" i="25"/>
  <c r="I78" i="25" s="1"/>
  <c r="I80" i="25" l="1"/>
  <c r="I79" i="25"/>
  <c r="J80" i="25"/>
  <c r="J79" i="25"/>
  <c r="K80" i="25"/>
  <c r="K79" i="25"/>
  <c r="I84" i="25" l="1"/>
  <c r="I83" i="25"/>
  <c r="I82" i="25"/>
</calcChain>
</file>

<file path=xl/sharedStrings.xml><?xml version="1.0" encoding="utf-8"?>
<sst xmlns="http://schemas.openxmlformats.org/spreadsheetml/2006/main" count="1751" uniqueCount="553">
  <si>
    <t>Impressum</t>
  </si>
  <si>
    <t>Produktlinie/Reihe:</t>
  </si>
  <si>
    <t>Tabellen</t>
  </si>
  <si>
    <t>Produkt-ID:</t>
  </si>
  <si>
    <t>Titel:</t>
  </si>
  <si>
    <t>Regionalreport über Beschäftigte (Quartalszahlen)</t>
  </si>
  <si>
    <t>Region:</t>
  </si>
  <si>
    <t>Altenkirchen (Westerwald) (07132)</t>
  </si>
  <si>
    <t>Berichtsmonat:</t>
  </si>
  <si>
    <t>31. Dezember 2025</t>
  </si>
  <si>
    <t>Erstellungsdatum:</t>
  </si>
  <si>
    <t>10.07.2026</t>
  </si>
  <si>
    <t>Periodizität:</t>
  </si>
  <si>
    <t>vierteljährlich</t>
  </si>
  <si>
    <t>Nächster Veröffentlichungstermin:</t>
  </si>
  <si>
    <t>10.10.2026</t>
  </si>
  <si>
    <t>Hinweise:</t>
  </si>
  <si>
    <t xml:space="preserve">In dieser Publikation wird über die sozialversicherungspflichtig und geringfügig entlohnten Beschäftigten berichtet. Eine weitere Unterteilung der geringfügig entlohnten Beschäftigten in ausschließlich geringfügig entlohnte und im Nebenjob tätige Beschäftigte ist bei ausgewählten Merkmalen, wie dem Beruf, aus Geheimhaltungsgründen nicht möglich. Weitergehende Informationen erhalten Sie über Ihren regionalen Statistik-Service. Soweit nicht anders angegeben, beziehen sich alle Zahlen auf den Arbeitsort. </t>
  </si>
  <si>
    <t>Herausgeberin:</t>
  </si>
  <si>
    <t>Bundesagentur für Arbeit</t>
  </si>
  <si>
    <t>Statistik</t>
  </si>
  <si>
    <t>Rückfragen an:</t>
  </si>
  <si>
    <t>Statistik-Service Südwest</t>
  </si>
  <si>
    <t>Saonestr. 2-4</t>
  </si>
  <si>
    <t>60528 Frankfurt a.M.</t>
  </si>
  <si>
    <t>E-Mail:</t>
  </si>
  <si>
    <t>Statistik-Service-Suedwest@arbeitsagentur.de</t>
  </si>
  <si>
    <t>Hotline:</t>
  </si>
  <si>
    <t>069/6670-601</t>
  </si>
  <si>
    <t>Internet:</t>
  </si>
  <si>
    <t>https://statistik.arbeitsagentur.de</t>
  </si>
  <si>
    <t>Zitierhinweis:</t>
  </si>
  <si>
    <t>Statistik der Bundesagentur für Arbeit,</t>
  </si>
  <si>
    <t>Tabellen, Regionalreport über Beschäftigte (Quartalszahlen), Frankfurt a.M.,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</si>
  <si>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</si>
  <si>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</si>
  <si>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</si>
  <si>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</si>
  <si>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</si>
  <si>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</si>
  <si>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Stichtag: 31. Dezember 2025</t>
  </si>
  <si>
    <t>Quartalszahlen im Überblick</t>
  </si>
  <si>
    <t>Sozialversicherungspflichtig und geringfügig entlohnte Beschäftigte</t>
  </si>
  <si>
    <t>nach ausgewählten Merkmalen</t>
  </si>
  <si>
    <t>Tabelle 1</t>
  </si>
  <si>
    <t>Diagramm: Entwicklung sozialversicherungspflichtig Beschäftigter</t>
  </si>
  <si>
    <t>und geringfügig entlohnter Beschäftigter nach Regionen und nach</t>
  </si>
  <si>
    <t>der Klassifikation der Wirtschaftszweige (WZ 2008)</t>
  </si>
  <si>
    <t>Diagramm</t>
  </si>
  <si>
    <t>Sozialversicherungspflichtig Beschäftigte</t>
  </si>
  <si>
    <t>nach Regionen und ausgewählten Merkmalen</t>
  </si>
  <si>
    <t>Tabelle 2.1</t>
  </si>
  <si>
    <t>Tabelle 2.2</t>
  </si>
  <si>
    <t>nach der Klassifikation der Wirtschaftszweige 2008 (WZ 2008)</t>
  </si>
  <si>
    <t>Tabelle 2.3</t>
  </si>
  <si>
    <t>nach der Klassifikation der Berufe (KldB 2010)</t>
  </si>
  <si>
    <t>Tabelle 2.4</t>
  </si>
  <si>
    <t>Geringfügig entlohnte Beschäftigte</t>
  </si>
  <si>
    <t>Tabelle 3.1</t>
  </si>
  <si>
    <t>Tabelle 3.2</t>
  </si>
  <si>
    <t>Tabelle 3.3</t>
  </si>
  <si>
    <t xml:space="preserve"> </t>
  </si>
  <si>
    <t>Tabelle 3.4</t>
  </si>
  <si>
    <t>Begonnene sozialversicherungspflichtige Beschäftigungsverhältnisse</t>
  </si>
  <si>
    <t xml:space="preserve">Insgesamt / darunter befristet nach ausgewählten Merkmalen </t>
  </si>
  <si>
    <t>Tabelle 4.1</t>
  </si>
  <si>
    <t>Tabelle 4.2</t>
  </si>
  <si>
    <t>Tabelle 4.3</t>
  </si>
  <si>
    <t xml:space="preserve">Beendete sozialversicherungspflichtige Beschäftigungsverhältnisse </t>
  </si>
  <si>
    <t>Tabelle 5.1</t>
  </si>
  <si>
    <t>Tabelle 5.2</t>
  </si>
  <si>
    <t>Zeitreihe</t>
  </si>
  <si>
    <t>Sozialversicherungspflichtig und geringfügig entlohnte Beschäftigte sowie begonnene und beendete Beschäftigungsverhältnisse</t>
  </si>
  <si>
    <t>Tabelle 6</t>
  </si>
  <si>
    <t>Hinweisblätter</t>
  </si>
  <si>
    <t>Methodische Hinweise Berufsaggregate</t>
  </si>
  <si>
    <t>Hinw Berufsagg</t>
  </si>
  <si>
    <t>Methodische Hinweise Befristung</t>
  </si>
  <si>
    <t>Hinw Befristung</t>
  </si>
  <si>
    <t xml:space="preserve">Methodische Hinweise zu begonnenen und beendeten Beschäftigungsverhältnissen </t>
  </si>
  <si>
    <t>Hinw beg_been_BV</t>
  </si>
  <si>
    <t>Methodische Hinweise zu sozialversicherungspflichtig und geringfügig Beschäftigten</t>
  </si>
  <si>
    <t>Hinw SvB GB</t>
  </si>
  <si>
    <t>1. Sozialversicherungspflichtig und geringfügig entlohnte Beschäftigte nach
ausgewählten Merkmalen</t>
  </si>
  <si>
    <t>Altenkirchen (Westerwald) (07132); Gebietsstand des jeweiligen Stichtags</t>
  </si>
  <si>
    <t>Merkmale</t>
  </si>
  <si>
    <r>
      <t xml:space="preserve">Anteile
in % </t>
    </r>
    <r>
      <rPr>
        <vertAlign val="superscript"/>
        <sz val="8"/>
        <rFont val="Arial"/>
        <family val="2"/>
      </rPr>
      <t>1)</t>
    </r>
  </si>
  <si>
    <r>
      <t xml:space="preserve">Beschäftigte am Stichtag </t>
    </r>
    <r>
      <rPr>
        <sz val="8"/>
        <rFont val="Arial"/>
        <family val="2"/>
      </rPr>
      <t xml:space="preserve">Ende ... </t>
    </r>
  </si>
  <si>
    <t>Veränderung 
gegenüber dem 
Vorjahresstichtag 
(Sp. 1 zu Sp. 5)</t>
  </si>
  <si>
    <t>Dez. 25</t>
  </si>
  <si>
    <t>Sep. 25</t>
  </si>
  <si>
    <t>Jun. 25</t>
  </si>
  <si>
    <t>Mrz. 25</t>
  </si>
  <si>
    <t>Dez. 24</t>
  </si>
  <si>
    <t>absolut</t>
  </si>
  <si>
    <t>in %</t>
  </si>
  <si>
    <t>Insgesamt</t>
  </si>
  <si>
    <t>dav.</t>
  </si>
  <si>
    <t>Männer</t>
  </si>
  <si>
    <t>Frauen</t>
  </si>
  <si>
    <t>unter 25 Jahre</t>
  </si>
  <si>
    <t>25 bis unter 55 Jahre</t>
  </si>
  <si>
    <t>55 bis unter 65 Jahre</t>
  </si>
  <si>
    <t>65 Jahre und älter</t>
  </si>
  <si>
    <t>dar.: bis zur Altersgrenze</t>
  </si>
  <si>
    <t>dar.</t>
  </si>
  <si>
    <t>Vollzeitbeschäftigte</t>
  </si>
  <si>
    <t>Teilzeitbeschäftigte</t>
  </si>
  <si>
    <t>Deutsche</t>
  </si>
  <si>
    <t>Ausländer</t>
  </si>
  <si>
    <t>Geringfügig entlohnte Beschäftigte (GeB)</t>
  </si>
  <si>
    <t>GeB - Insgesamt</t>
  </si>
  <si>
    <t>GeB - ausschließlich</t>
  </si>
  <si>
    <t>GeB - im Nebenjob</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</si>
  <si>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</si>
  <si>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</si>
  <si>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Entwicklung sozialversicherungspflichtig Beschäftigter und geringfügig entlohnter Beschäftigter nach Regionen</t>
  </si>
  <si>
    <t xml:space="preserve">und nach der Klassifikation der Wirtschaftszweige 2008 (WZ 2008) </t>
  </si>
  <si>
    <t>ausgewählte Regionen; Gebietsstand des jeweiligen Stichtags</t>
  </si>
  <si>
    <t>Veränderung gegenüber dem Vorjahresstichtag in %</t>
  </si>
  <si>
    <t>Geringfügig entlohnte Beschäftigte (insgesamt)</t>
  </si>
  <si>
    <t>Bundesland Rheinland-Pfalz</t>
  </si>
  <si>
    <t>Westdeutschland</t>
  </si>
  <si>
    <t>Deutschland</t>
  </si>
  <si>
    <t>A</t>
  </si>
  <si>
    <t>Land-, Forstwirtschaft und Fischerei</t>
  </si>
  <si>
    <t>B,D,E</t>
  </si>
  <si>
    <t>Bergbau, Energie- und Wasserversorgung, Energiewirtschaft</t>
  </si>
  <si>
    <t>C
dav.</t>
  </si>
  <si>
    <t>Verarbeitendes Gewerbe</t>
  </si>
  <si>
    <t>10-15, 18, 21, 31</t>
  </si>
  <si>
    <t>Herstellung von überwiegend häuslich konsumierten Gütern (ohne Güter der Metall-, Elektro- und Chemieindustrie)</t>
  </si>
  <si>
    <t>24-30,32,33</t>
  </si>
  <si>
    <t>Metall- und Elektroindustrie sowie Stahlindustrie</t>
  </si>
  <si>
    <t>16, 17, 19, 
20, ,22, 23</t>
  </si>
  <si>
    <t>Hrst. v. Vorleistungsgütern, insb. v. chem. Erzeugnissen u. Kunsstoffwaren (ohne Güter der Metall- u. Elektroindustrie)</t>
  </si>
  <si>
    <t>F</t>
  </si>
  <si>
    <t>Baugewerbe</t>
  </si>
  <si>
    <t>G</t>
  </si>
  <si>
    <t>Handel, Instandhaltung, Reparatur von Kfz</t>
  </si>
  <si>
    <t>H</t>
  </si>
  <si>
    <t>Verkehr und Lagerei</t>
  </si>
  <si>
    <t>I</t>
  </si>
  <si>
    <t>Gastgewerbe</t>
  </si>
  <si>
    <t>J</t>
  </si>
  <si>
    <t>Information und Kommunikation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</si>
  <si>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</si>
  <si>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</si>
  <si>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</si>
  <si>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</si>
  <si>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</si>
  <si>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</si>
  <si>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</si>
  <si>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</si>
  <si>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</si>
  <si>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</si>
  <si>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</si>
  <si>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</si>
  <si>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</si>
  <si>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</si>
  <si>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</si>
  <si>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</si>
  <si>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</si>
  <si>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keine Zuordnung möglich</t>
  </si>
  <si>
    <t>davon nach Sektoren:</t>
  </si>
  <si>
    <t>B - F</t>
  </si>
  <si>
    <t>Produzierendes Gewerbe</t>
  </si>
  <si>
    <t>G - U</t>
  </si>
  <si>
    <t>Dienstleistungsbereich</t>
  </si>
  <si>
    <t>*) 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</si>
  <si>
    <t>2.1 Sozialversicherungspflichtig Beschäftigte nach Regionen und ausgewählten
Merkmalen</t>
  </si>
  <si>
    <t xml:space="preserve">Regionen / Merkmale </t>
  </si>
  <si>
    <r>
      <t xml:space="preserve">Anteile in % </t>
    </r>
    <r>
      <rPr>
        <vertAlign val="superscript"/>
        <sz val="8"/>
        <rFont val="Arial"/>
        <family val="2"/>
      </rPr>
      <t>1)</t>
    </r>
  </si>
  <si>
    <t xml:space="preserve">sozialversicherungspflichtig Beschäftigte am Stichtag Ende ... </t>
  </si>
  <si>
    <t>Veränderung gegenüber
dem Vorjahresstichtag (Spalte 1 zu Spalte 5)</t>
  </si>
  <si>
    <t>in Vollzeit</t>
  </si>
  <si>
    <t>in Teilzeit</t>
  </si>
  <si>
    <t>Altenkirchen (Westerwald) (07132) am Wohnort</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</si>
  <si>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t>
    </r>
  </si>
  <si>
    <t>2.2 Sozialversicherungspflichtig Beschäftigte nach ausgewählten Merkmalen</t>
  </si>
  <si>
    <r>
      <t xml:space="preserve">nach dem Geschlecht
</t>
    </r>
    <r>
      <rPr>
        <sz val="8"/>
        <rFont val="Arial"/>
        <family val="2"/>
      </rPr>
      <t>dav.  Männer</t>
    </r>
  </si>
  <si>
    <r>
      <t xml:space="preserve">nach Altersgruppen und Geschlecht
</t>
    </r>
    <r>
      <rPr>
        <sz val="8"/>
        <rFont val="Arial"/>
        <family val="2"/>
      </rPr>
      <t>dav.  unter 25 Jahre</t>
    </r>
  </si>
  <si>
    <t xml:space="preserve">dar. </t>
  </si>
  <si>
    <t>bis zur Altersgrenze</t>
  </si>
  <si>
    <r>
      <t xml:space="preserve">nach Nationalität und Geschlecht
</t>
    </r>
    <r>
      <rPr>
        <sz val="8"/>
        <rFont val="Arial"/>
        <family val="2"/>
      </rPr>
      <t>dar.  Deutsche</t>
    </r>
  </si>
  <si>
    <r>
      <t>nach der Arbeitszeit und Geschlecht</t>
    </r>
    <r>
      <rPr>
        <sz val="8"/>
        <rFont val="Arial"/>
        <family val="2"/>
      </rPr>
      <t xml:space="preserve">
dar.  in Vollzeit</t>
    </r>
  </si>
  <si>
    <r>
      <t xml:space="preserve">Sozialversicherungspflichtig Beschäftigte in 
Werkstätten oder gleichartigen Einrichtungen für Menschen mit Behinderung </t>
    </r>
    <r>
      <rPr>
        <b/>
        <vertAlign val="superscript"/>
        <sz val="8"/>
        <rFont val="Arial"/>
        <family val="2"/>
      </rPr>
      <t>2)</t>
    </r>
    <r>
      <rPr>
        <sz val="8"/>
        <rFont val="Arial"/>
        <family val="2"/>
      </rPr>
      <t xml:space="preserve">
         Insgesamt                  </t>
    </r>
  </si>
  <si>
    <r>
      <t>nach dem Berufsabschluss und Geschlecht</t>
    </r>
    <r>
      <rPr>
        <sz val="8"/>
        <rFont val="Arial"/>
        <family val="2"/>
      </rPr>
      <t xml:space="preserve">
dav.  ohne beruflichen Ausbildungsabschluss</t>
    </r>
  </si>
  <si>
    <t>Auszubildende</t>
  </si>
  <si>
    <t xml:space="preserve">   Männer</t>
  </si>
  <si>
    <t xml:space="preserve">   Frauen</t>
  </si>
  <si>
    <r>
      <t xml:space="preserve">mit anerkanntem Berufsabschluss </t>
    </r>
    <r>
      <rPr>
        <vertAlign val="superscript"/>
        <sz val="8"/>
        <rFont val="Arial"/>
        <family val="2"/>
      </rPr>
      <t>3)</t>
    </r>
  </si>
  <si>
    <t>Abschluss anerkannte Berufsausbildung</t>
  </si>
  <si>
    <t xml:space="preserve">    Männer</t>
  </si>
  <si>
    <t xml:space="preserve">    Frauen</t>
  </si>
  <si>
    <t>Meister- / Techn . / gleichw. Fachschulabschl.</t>
  </si>
  <si>
    <r>
      <t xml:space="preserve">mit akademischem Abschluss </t>
    </r>
    <r>
      <rPr>
        <vertAlign val="superscript"/>
        <sz val="8"/>
        <rFont val="Arial"/>
        <family val="2"/>
      </rPr>
      <t>4)</t>
    </r>
  </si>
  <si>
    <t>Bachelor</t>
  </si>
  <si>
    <t>Diplom/Magister/Master/Staatsexamen</t>
  </si>
  <si>
    <t>Promotion</t>
  </si>
  <si>
    <t>Ausbildung unbekannt</t>
  </si>
  <si>
    <r>
      <rPr>
        <vertAlign val="superscript"/>
        <sz val="7"/>
        <rFont val="Arial"/>
        <family val="2"/>
      </rPr>
      <t xml:space="preserve">1)  </t>
    </r>
    <r>
      <rPr>
        <sz val="7"/>
        <rFont val="Arial"/>
        <family val="2"/>
      </rPr>
      <t>Anteil an der jeweiligen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</si>
  <si>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</si>
  <si>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r>
      <rPr>
        <vertAlign val="superscript"/>
        <sz val="7"/>
        <rFont val="Arial"/>
        <family val="2"/>
      </rPr>
      <t xml:space="preserve">3) </t>
    </r>
    <r>
      <rPr>
        <sz val="7"/>
        <rFont val="Arial"/>
        <family val="2"/>
      </rPr>
      <t>"mit anerkanntem Berufsabschluss" ist die Summe aus "mit anerkannter Berufsausbildung" und "Meister-/Techniker-/gleichw. Fachschulabschluss"</t>
    </r>
  </si>
  <si>
    <r>
      <rPr>
        <vertAlign val="superscript"/>
        <sz val="7"/>
        <rFont val="Arial"/>
        <family val="2"/>
      </rPr>
      <t>4)</t>
    </r>
    <r>
      <rPr>
        <sz val="7"/>
        <rFont val="Arial"/>
        <family val="2"/>
      </rPr>
      <t xml:space="preserve"> "mit akademischem Abschluss" ist die Summe aus "Bachelor", "Diplom/Magister/Master/Staatsexamen" und "Promotion"</t>
    </r>
  </si>
  <si>
    <r>
      <rPr>
        <vertAlign val="superscript"/>
        <sz val="7"/>
        <rFont val="Arial"/>
        <family val="2"/>
      </rPr>
      <t>.X)</t>
    </r>
    <r>
      <rPr>
        <sz val="7"/>
        <rFont val="Arial"/>
        <family val="2"/>
      </rPr>
      <t xml:space="preserve"> Nachweis von Veränderungswerten &lt; -250% bzw. &gt; 250% nicht sinnvoll</t>
    </r>
  </si>
  <si>
    <t>2.3 Sozialversicherungspflichtig Beschäftigte nach der Klassifikation der Wirtschaftszweige 2008 (WZ 2008)</t>
  </si>
  <si>
    <t>Wirtschaftsabschnitte / Wirtschaftsabteilungen / Wirtschaftsgruppen WZ 2008</t>
  </si>
  <si>
    <t>Bergbau, Energie- und Wasserversorgung, Entsorgungswirtschaft</t>
  </si>
  <si>
    <t>C</t>
  </si>
  <si>
    <t>dav. 10-15,
18, 21, 31</t>
  </si>
  <si>
    <t>Herstellung von überwiegend häuslich konsumierten Gütern 
(ohne Güter der Metall-, Elektro- und Chemieindustrie)</t>
  </si>
  <si>
    <t>24-30,
32, 33</t>
  </si>
  <si>
    <t>16, 17, 19, 
20, 22, 23</t>
  </si>
  <si>
    <t>Hrst. v. Vorleistungsgütern, insb. v. chem. Erzeugnissen u. Kunststoffwaren (ohne Güter der Metall- u. Elektroindustrie)</t>
  </si>
  <si>
    <t>Immobilien, freiberufliche wissenschaftliche und technische Dienstleistungen</t>
  </si>
  <si>
    <t xml:space="preserve">sonstige wirtschaftliche Dienstleistungen </t>
  </si>
  <si>
    <t>dav. N 
(ohne ANÜ)</t>
  </si>
  <si>
    <t>Öffentliche Verwaltung, Verteidigung, Sozialversicherung, 
Ext. Organisationen</t>
  </si>
  <si>
    <r>
      <rPr>
        <vertAlign val="superscript"/>
        <sz val="7"/>
        <rFont val="Arial"/>
        <family val="2"/>
      </rPr>
      <t xml:space="preserve">*) </t>
    </r>
    <r>
      <rPr>
        <sz val="7"/>
        <rFont val="Arial"/>
        <family val="2"/>
      </rPr>
      <t>Aus Datenschutzgründen und Gründen der statistischen Geheimhaltung werden Zahlenwerte von 1 oder 2 und Daten, aus denen rechnerisch auf einen solchen Zahlenwert geschlossen werden kann, anonymisiert. Gleiches gilt, wenn in einer Region weniger als 3 Betriebe ansässig sind  oder einer der Betriebe einen so hohen Beschäftigtenanteil auf sich vereint, dass die Beschäftigtenzahl praktisch eine Einzelangabe über den Branchenführer darstellt (Dominanzfall).</t>
    </r>
  </si>
  <si>
    <t>2.4 Sozialversicherungspflichtig Beschäftigte nach der Klassifikation der Berufe (KldB 2010)</t>
  </si>
  <si>
    <t>Anforderungsniveau/
Berufshauptgruppen/-gruppen (KldB2010)</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</si>
  <si>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</si>
  <si>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</si>
  <si>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</si>
  <si>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</si>
  <si>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</si>
  <si>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</si>
  <si>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</si>
  <si>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</si>
  <si>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</si>
  <si>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MINT-Berufe</t>
  </si>
  <si>
    <r>
      <t>Pflegeberufe</t>
    </r>
    <r>
      <rPr>
        <vertAlign val="superscript"/>
        <sz val="8"/>
        <rFont val="Arial"/>
        <family val="2"/>
      </rPr>
      <t>3)</t>
    </r>
  </si>
  <si>
    <t>davon nach Berufsfachlichkeit der ausgeübten Tätigkeit (KldB 2010)</t>
  </si>
  <si>
    <t>Land-, Tier-, Forstwirtschaftsberufe</t>
  </si>
  <si>
    <t>dar. 111</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</si>
  <si>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</si>
  <si>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</si>
  <si>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</si>
  <si>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</si>
  <si>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</si>
  <si>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</si>
  <si>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</si>
  <si>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</si>
  <si>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</si>
  <si>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</si>
  <si>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</si>
  <si>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dar. 292</t>
  </si>
  <si>
    <t>Lebensmittel- u. Genussmittelherstellung</t>
  </si>
  <si>
    <t>dar. 293</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</si>
  <si>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</si>
  <si>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</si>
  <si>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</si>
  <si>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</si>
  <si>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</si>
  <si>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</si>
  <si>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</si>
  <si>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</si>
  <si>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</si>
  <si>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dar. 513</t>
  </si>
  <si>
    <t>Lagerwirt.,Post,Zustellung,Güterumschlag</t>
  </si>
  <si>
    <t>dar. Berufe in der Lagerwirtschaft (5131)</t>
  </si>
  <si>
    <t>Führer von Fahrzeug- u. Transportgeräten</t>
  </si>
  <si>
    <t>dar. 521</t>
  </si>
  <si>
    <t>Fahrzeugführung im Straßenverkehr</t>
  </si>
  <si>
    <t>Schutz-,Sicherheits-, Überwachungsberufe</t>
  </si>
  <si>
    <t>dar. 531</t>
  </si>
  <si>
    <t>Obj.-,Pers.-,Brandschutz,Arbeitssicherh.</t>
  </si>
  <si>
    <t>Reinigungsberufe</t>
  </si>
  <si>
    <t>Einkaufs-, Vertriebs- und Handelsberufe</t>
  </si>
  <si>
    <t>Verkaufsberufe</t>
  </si>
  <si>
    <t>Tourismus-, Hotel- und Gaststättenberufe</t>
  </si>
  <si>
    <t>dar. 632</t>
  </si>
  <si>
    <t>Hotellerie</t>
  </si>
  <si>
    <t>dar. 633</t>
  </si>
  <si>
    <t>Gastronomie</t>
  </si>
  <si>
    <t>Berufe Unternehmensführung,-organisation</t>
  </si>
  <si>
    <t>dar. 713</t>
  </si>
  <si>
    <t>Unternehmensorganisation und -strategie</t>
  </si>
  <si>
    <t>dar. 714</t>
  </si>
  <si>
    <t>Büro und Sekretariat</t>
  </si>
  <si>
    <t>Finanzdienstl.Rechnungsw.,Steuerberatung</t>
  </si>
  <si>
    <t>dar. 721</t>
  </si>
  <si>
    <t>Versicherungs- u. Finanzdienstleistungen</t>
  </si>
  <si>
    <t>dar. 722</t>
  </si>
  <si>
    <t>Rechnungswesen, Controlling und Revision</t>
  </si>
  <si>
    <t>Berufe in Recht und Verwaltung</t>
  </si>
  <si>
    <t>dar. 732</t>
  </si>
  <si>
    <t>Verwaltung</t>
  </si>
  <si>
    <t>Medizinische Gesundheitsberufe</t>
  </si>
  <si>
    <t>dar. 811</t>
  </si>
  <si>
    <t>Arzt- und Praxishilfe</t>
  </si>
  <si>
    <t>dar. 813</t>
  </si>
  <si>
    <r>
      <t xml:space="preserve">Gesundh.,Krankenpfl.,Rettungsd.Geburtsh. </t>
    </r>
    <r>
      <rPr>
        <vertAlign val="superscript"/>
        <sz val="8"/>
        <rFont val="Arial"/>
        <family val="2"/>
      </rPr>
      <t>3)</t>
    </r>
  </si>
  <si>
    <t>dar. 814</t>
  </si>
  <si>
    <t>Human- und Zahnmedizin</t>
  </si>
  <si>
    <t>dar. 817</t>
  </si>
  <si>
    <t>Nicht ärztliche Therapie und Heilkunde</t>
  </si>
  <si>
    <t>Nichtmed.Gesundheit,Körperpfl.,Medizint.</t>
  </si>
  <si>
    <t>dar. 821</t>
  </si>
  <si>
    <t>dar. 823</t>
  </si>
  <si>
    <t>Körperpflege</t>
  </si>
  <si>
    <t>Erziehung,soz.,hauswirt.Berufe,Theologie</t>
  </si>
  <si>
    <t>dar. 831</t>
  </si>
  <si>
    <t>Erziehung,Sozialarb.,Heilerziehungspfl.</t>
  </si>
  <si>
    <t>dar. Berufe i.d. Kinderbetr., -erziehung (8311)</t>
  </si>
  <si>
    <t>Lehrende und ausbildende Berufe</t>
  </si>
  <si>
    <t>dar. 841</t>
  </si>
  <si>
    <t>Lehrtätigkeit an allgemeinbild. Schulen</t>
  </si>
  <si>
    <t>dar. 842</t>
  </si>
  <si>
    <t>Lehrt.berufsb.Fächer,betr.Ausb.,Betr.päd</t>
  </si>
  <si>
    <t>dar. 843</t>
  </si>
  <si>
    <t>Lehr-, Forschungstätigkeit an Hochschulen</t>
  </si>
  <si>
    <t>Geistes-Gesellschafts-Wirtschaftswissen.</t>
  </si>
  <si>
    <t>Werbung,Marketing,kaufm,red.Medienberufe</t>
  </si>
  <si>
    <t>Produktdesign, Kunsthandwerk</t>
  </si>
  <si>
    <t>Darstellende, unterhaltende Berufe</t>
  </si>
  <si>
    <t>XX</t>
  </si>
  <si>
    <t>Sonstige / Keine Angabe</t>
  </si>
  <si>
    <r>
      <t>2)</t>
    </r>
    <r>
      <rPr>
        <sz val="7"/>
        <rFont val="Arial"/>
        <family val="2"/>
      </rPr>
      <t xml:space="preserve"> Beschreibung der Berufsaggregate siehe beigefügtes Hinweisblatt "Berufsaggregate"</t>
    </r>
  </si>
  <si>
    <r>
      <rPr>
        <vertAlign val="superscript"/>
        <sz val="7"/>
        <rFont val="Arial"/>
        <family val="2"/>
      </rPr>
      <t>3)</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8130 Gesundheits-, Krankenpflege (o.S.), 8131 Fachkrankenpflege, 8132 Fachkinderkrankenpflege, 8138 Gesundheits-, Krankenpflege (ssT), 8139 Aufsicht, Führung – Pflege, Rettungsdienst, 821 Altenpflege (einschließlich Führung) der Klassifikation der Berufe 20210 (KldB 2010) verwendet, Fach- und Assistenzkräfte in der operationstechnischen Assistenz, im Rettungsdienst sowie in der Geburtshilfe sind nicht enthalten. Für weitere Informationen siehe auch Hintergrundinfo "Pflegeberufe in den Arbeitsmarktstatistiken 07/2021“.</t>
    </r>
  </si>
  <si>
    <r>
      <rPr>
        <vertAlign val="superscript"/>
        <sz val="7"/>
        <rFont val="Arial"/>
        <family val="2"/>
      </rPr>
      <t xml:space="preserve">*) </t>
    </r>
    <r>
      <rPr>
        <sz val="7"/>
        <rFont val="Arial"/>
        <family val="2"/>
      </rPr>
      <t xml:space="preserve">Aus Datenschutzgründen und Gründen der statistischen Geheimhaltung werden Zahlenwerte von 1 oder 2 und Daten, aus denen rechnerisch auf einen solchen Zahlenwert geschlossen werden kann, anonymisiert. </t>
    </r>
  </si>
  <si>
    <r>
      <rPr>
        <vertAlign val="superscript"/>
        <sz val="7"/>
        <rFont val="Arial"/>
        <family val="2"/>
      </rPr>
      <t xml:space="preserve">() </t>
    </r>
    <r>
      <rPr>
        <sz val="7"/>
        <rFont val="Arial"/>
        <family val="2"/>
      </rPr>
      <t>Eingeschränkte Aussagekraft der beruflichen Tätigkeit nach KldB 2010 bei niedriger Fallzahl.</t>
    </r>
  </si>
  <si>
    <t>3.1 Geringfügig entlohnte Beschäftigte nach Regionen und ausgewählten Merkmalen</t>
  </si>
  <si>
    <t>Regionen / Merkmale</t>
  </si>
  <si>
    <t xml:space="preserve">geringfügig entlohnte Beschäftigte am Stichtag Ende ... </t>
  </si>
  <si>
    <t>3.2 Geringfügig entlohnte Beschäftigte nach ausgewählten Merkmalen</t>
  </si>
  <si>
    <r>
      <t xml:space="preserve">mit anerkanntem Berufsabschluss </t>
    </r>
    <r>
      <rPr>
        <vertAlign val="superscript"/>
        <sz val="8"/>
        <rFont val="Arial"/>
        <family val="2"/>
      </rPr>
      <t>2)</t>
    </r>
  </si>
  <si>
    <r>
      <rPr>
        <vertAlign val="superscript"/>
        <sz val="7"/>
        <rFont val="Arial"/>
        <family val="2"/>
      </rPr>
      <t xml:space="preserve">2) </t>
    </r>
    <r>
      <rPr>
        <sz val="7"/>
        <rFont val="Arial"/>
        <family val="2"/>
      </rPr>
      <t>"mit anerkanntem Berufsabschluss" ist die Summe aus "mit anerkannter Berufsausbildung" und "Meister-/Techniker-/gleichw. Fachschulabschluss"</t>
    </r>
  </si>
  <si>
    <r>
      <rPr>
        <vertAlign val="superscript"/>
        <sz val="7"/>
        <rFont val="Arial"/>
        <family val="2"/>
      </rPr>
      <t>3)</t>
    </r>
    <r>
      <rPr>
        <sz val="7"/>
        <rFont val="Arial"/>
        <family val="2"/>
      </rPr>
      <t xml:space="preserve"> "mit akademischem Abschluss" ist die Summe aus "Bachelor", "Diplom/Magister/Master/Staatsexamen" und "Promotion"</t>
    </r>
  </si>
  <si>
    <t>3.3 Geringfügig entlohnte Beschäftigte nach der Klassifikation der Wirtschaftszweige 2008 (WZ 2008)</t>
  </si>
  <si>
    <t>3.4 Geringfügig entlohnte Beschäftigte nach der Klassifikation der Berufe (KldB 2010)</t>
  </si>
  <si>
    <t>Anforderungsniveau/
Berufshauptgruppen/-gruppen
(KldB2010)</t>
  </si>
  <si>
    <t xml:space="preserve">4.1 Begonnene sozialversicherungspflichtige Beschäftigungsverhältnisse und darunter 
befristete Beschäftigungsverhältnisse sowie Befristungsanteile nach ausgewählten Merkmalen </t>
  </si>
  <si>
    <t>4. Quartal 2025</t>
  </si>
  <si>
    <t xml:space="preserve">Merkmale           </t>
  </si>
  <si>
    <t>3. Quartal 2025</t>
  </si>
  <si>
    <t>2. Quartal 2025</t>
  </si>
  <si>
    <t>1. Quartal 2025</t>
  </si>
  <si>
    <t>4. Quartal 2024</t>
  </si>
  <si>
    <t>Veränderung gegenüber
dem Vorjahresquartal 
(Spalte 1 zu Spalte 5)</t>
  </si>
  <si>
    <t>in %(-Pkt.)</t>
  </si>
  <si>
    <t>begonnene sozialversicherungspflichtige 
Beschäftigungsverhältnisse (begBV)</t>
  </si>
  <si>
    <t>dav.:</t>
  </si>
  <si>
    <t xml:space="preserve"> Männer                      </t>
  </si>
  <si>
    <t xml:space="preserve"> Frauen                        </t>
  </si>
  <si>
    <t>dar.:</t>
  </si>
  <si>
    <r>
      <t xml:space="preserve">Befristungsanteil </t>
    </r>
    <r>
      <rPr>
        <b/>
        <vertAlign val="superscript"/>
        <sz val="8"/>
        <rFont val="Arial"/>
        <family val="2"/>
      </rPr>
      <t>2)</t>
    </r>
  </si>
  <si>
    <t>x</t>
  </si>
  <si>
    <r>
      <t xml:space="preserve">dar.: beg. svpfl. BV in der SvB-Kerngruppe </t>
    </r>
    <r>
      <rPr>
        <b/>
        <vertAlign val="superscript"/>
        <sz val="8"/>
        <rFont val="Arial"/>
        <family val="2"/>
      </rPr>
      <t>3)</t>
    </r>
  </si>
  <si>
    <t>befristet</t>
  </si>
  <si>
    <t>dar. befristet</t>
  </si>
  <si>
    <t>unter 25 Jahren</t>
  </si>
  <si>
    <r>
      <t>1)</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</si>
  <si>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r>
      <t>2)</t>
    </r>
    <r>
      <rPr>
        <sz val="7"/>
        <rFont val="Arial"/>
        <family val="2"/>
      </rPr>
      <t xml:space="preserve"> bezogen auf SvB-Kerngruppe-Befristung</t>
    </r>
  </si>
  <si>
    <r>
      <t>3)</t>
    </r>
    <r>
      <rPr>
        <sz val="7"/>
        <color indexed="8"/>
        <rFont val="Arial"/>
        <family val="2"/>
      </rPr>
      <t xml:space="preserve"> SvB-Kerngruppe Befristung - siehe methodische Hinweise</t>
    </r>
  </si>
  <si>
    <t>4.2 Begonnene sozialversicherungspflichtige Beschäftigungsverhältnisse nach der Klassifikation der 
Wirtschaftszweige 2008 (WZ 2008)</t>
  </si>
  <si>
    <r>
      <t>begonnene sozialversicherungspflichtige Beschäftigungsverhältnisse</t>
    </r>
    <r>
      <rPr>
        <vertAlign val="superscript"/>
        <sz val="8"/>
        <rFont val="Arial"/>
        <family val="2"/>
      </rPr>
      <t>2)</t>
    </r>
    <r>
      <rPr>
        <sz val="8"/>
        <rFont val="Arial"/>
        <family val="2"/>
      </rPr>
      <t xml:space="preserve"> im…</t>
    </r>
  </si>
  <si>
    <t>Veränderung gegenüber
dem Vorjahresquartal (Spalte 1 zu Spalte 5)</t>
  </si>
  <si>
    <r>
      <t>2)</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</si>
  <si>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</si>
  <si>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4.3 Begonnene sozialversicherungspflichtige Beschäftigungsverhältnisse nach der Klassifikation der 
Berufe (KldB 2010)</t>
  </si>
  <si>
    <r>
      <t>begonnene sozialversicherungspflichtige
Beschäftigungsverhältnisse</t>
    </r>
    <r>
      <rPr>
        <vertAlign val="superscript"/>
        <sz val="8"/>
        <rFont val="Arial"/>
        <family val="2"/>
      </rPr>
      <t>3)</t>
    </r>
    <r>
      <rPr>
        <sz val="8"/>
        <rFont val="Arial"/>
        <family val="2"/>
      </rPr>
      <t xml:space="preserve"> im…</t>
    </r>
  </si>
  <si>
    <r>
      <t xml:space="preserve">Gesundh.,Krankenpfl.,Rettungsd.Geburtsh. </t>
    </r>
    <r>
      <rPr>
        <vertAlign val="superscript"/>
        <sz val="8"/>
        <rFont val="Arial"/>
        <family val="2"/>
      </rPr>
      <t>2)</t>
    </r>
  </si>
  <si>
    <r>
      <rPr>
        <vertAlign val="superscript"/>
        <sz val="7"/>
        <rFont val="Arial"/>
        <family val="2"/>
      </rPr>
      <t xml:space="preserve">2) </t>
    </r>
    <r>
      <rPr>
        <sz val="7"/>
        <rFont val="Arial"/>
        <family val="2"/>
      </rPr>
      <t>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t>
    </r>
  </si>
  <si>
    <r>
      <t>3)</t>
    </r>
    <r>
      <rPr>
        <sz val="7"/>
        <rFont val="Arial"/>
        <family val="2"/>
      </rPr>
      <t xml:space="preserve"> Als begonnene Beschäftigungsverhältnisse im Sinne der Beschäftigungsstatistik zählen die Anmeldungen zu einem sozialversicherungspflichtigen Beschäftigungsverhältnis innerhalb eines Zeitraums. Mehrfacherfassungen von Beschäftigten sind möglich.</t>
    </r>
  </si>
  <si>
    <t>.X Veränderungswert &gt;250%. In begründeten Ausnahmefällen kann von der Regel abgewichen werden.</t>
  </si>
  <si>
    <t>5.1 Beendete sozialversicherungspflichtige Beschäftigungsverhältnisse nach der Klassifikation der 
Wirtschaftszweige 2008 (WZ 2008)</t>
  </si>
  <si>
    <r>
      <t>beendete sozialversicherungspflichtige 
Beschäftigungsverhältnisse</t>
    </r>
    <r>
      <rPr>
        <vertAlign val="superscript"/>
        <sz val="8"/>
        <rFont val="Arial"/>
        <family val="2"/>
      </rPr>
      <t>2)</t>
    </r>
    <r>
      <rPr>
        <sz val="8"/>
        <rFont val="Arial"/>
        <family val="2"/>
      </rPr>
      <t xml:space="preserve"> im…</t>
    </r>
  </si>
  <si>
    <r>
      <t>2)</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</si>
  <si>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5.2 Beendete sozialversicherungspflichtige Beschäftigungsverhältnisse nach der Klassifikation der
Berufe (KldB 2010)</t>
  </si>
  <si>
    <r>
      <t>beendete sozialversicherungspflichtige 
Beschäftigungsverhältnisse</t>
    </r>
    <r>
      <rPr>
        <vertAlign val="superscript"/>
        <sz val="8"/>
        <rFont val="Arial"/>
        <family val="2"/>
      </rPr>
      <t>3)</t>
    </r>
    <r>
      <rPr>
        <sz val="8"/>
        <rFont val="Arial"/>
        <family val="2"/>
      </rPr>
      <t xml:space="preserve"> im…</t>
    </r>
  </si>
  <si>
    <r>
      <t>3)</t>
    </r>
    <r>
      <rPr>
        <sz val="7"/>
        <rFont val="Arial"/>
        <family val="2"/>
      </rPr>
      <t xml:space="preserve"> Als beendete Beschäftigungsverhältnisse im Sinne der Beschäftigungsstatistik zählen die Abmeldungen von einem sozialversicherungspflichtigen Beschäftigungsverhältnis innerhalb eines Zeitraums. Mehrfacherfassungen von Beschäftigten sind möglich.</t>
    </r>
  </si>
  <si>
    <t xml:space="preserve">6. Sozialversicherungspflichtig und geringfügig entlohnte Beschäftigte sowie begonnene und beendete sv-pflichtige
Beschäftigungsverhältnisse </t>
  </si>
  <si>
    <t>Altenkirchen (Westerwald) (07132); (Gebietsstand Juni 2026)</t>
  </si>
  <si>
    <r>
      <t>Zeitreihe mit fiktivem Gebietsstand</t>
    </r>
    <r>
      <rPr>
        <vertAlign val="superscript"/>
        <sz val="8"/>
        <rFont val="Arial"/>
        <family val="2"/>
      </rPr>
      <t xml:space="preserve"> 1) 2)</t>
    </r>
  </si>
  <si>
    <t>Aufgrund einer rückwirkenden Korrektur der Beschäftigungsstatistik können diese Daten von zuvor veröffentlichten Ergebnissen geringfügig abweichen.</t>
  </si>
  <si>
    <t>Stichtag Ende ... /
Quartal</t>
  </si>
  <si>
    <t>sozialversicherungspflichtig Beschäftigte
(Stichtag)</t>
  </si>
  <si>
    <t>geringfügig entlohnte Beschäftigte 
(Stichtag)</t>
  </si>
  <si>
    <t>Beschäftigungs-
verhältnisse
(Quartal)</t>
  </si>
  <si>
    <t>Vollzeit</t>
  </si>
  <si>
    <t>Teilzeit</t>
  </si>
  <si>
    <t>50 bis unter 65 Jahre</t>
  </si>
  <si>
    <t xml:space="preserve">aus-
schließlich </t>
  </si>
  <si>
    <t>im Nebenjob</t>
  </si>
  <si>
    <t xml:space="preserve">begonnene </t>
  </si>
  <si>
    <t>beendete</t>
  </si>
  <si>
    <t xml:space="preserve">2015 Dez. / 4 . Quartal </t>
  </si>
  <si>
    <t xml:space="preserve">2016 Mrz. / 1 . Quartal </t>
  </si>
  <si>
    <t xml:space="preserve">         Jun. / 2 . Quartal </t>
  </si>
  <si>
    <t xml:space="preserve">         Sep. / 3 . Quartal </t>
  </si>
  <si>
    <t xml:space="preserve">         Dez. / 4 . Quartal </t>
  </si>
  <si>
    <t xml:space="preserve">2017 Mrz. / 1 . Quartal </t>
  </si>
  <si>
    <t xml:space="preserve">2018 Mrz. / 1 . Quartal </t>
  </si>
  <si>
    <t xml:space="preserve">2019 Mrz. / 1 . Quartal </t>
  </si>
  <si>
    <t xml:space="preserve">2020 Mrz. / 1 . Quartal </t>
  </si>
  <si>
    <t xml:space="preserve">2021 Mrz. / 1 . Quartal </t>
  </si>
  <si>
    <t xml:space="preserve">2022 Mrz. / 1 . Quartal </t>
  </si>
  <si>
    <t xml:space="preserve">2023 Mrz. / 1 . Quartal </t>
  </si>
  <si>
    <t xml:space="preserve">2024 Mrz. / 1 . Quartal </t>
  </si>
  <si>
    <t xml:space="preserve">2025 Mrz. / 1 . Quartal </t>
  </si>
  <si>
    <r>
      <rPr>
        <vertAlign val="superscript"/>
        <sz val="7"/>
        <rFont val="Arial"/>
        <family val="2"/>
      </rPr>
      <t xml:space="preserve">1) </t>
    </r>
    <r>
      <rPr>
        <sz val="7"/>
        <rFont val="Arial"/>
        <family val="2"/>
      </rPr>
      <t>Die Zeitreihe bildet abweichend von den anderen Tabellen dieses Produkts nicht den Gebietsstand zum jeweiligen Stichtag sondern zum o. g. festen Zeitpunkt ab und ermöglicht somit einen Vergleich unabhängig von in der Vergangenheit erfolgten Gebietsstandsänderungen.</t>
    </r>
  </si>
  <si>
    <r>
      <t xml:space="preserve">2) </t>
    </r>
    <r>
      <rPr>
        <sz val="7"/>
        <color rgb="FF000000"/>
        <rFont val="Arial"/>
        <family val="2"/>
      </rPr>
      <t>Im Dezember 2023 erfolgte eine partielle Revision der Wohn- und Arbeitsortangaben in der Beschäftigungsstatistik, siehe methodischer Hinweis.</t>
    </r>
  </si>
  <si>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</si>
  <si>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</si>
  <si>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</si>
  <si>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</si>
  <si>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</si>
  <si>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</si>
  <si>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</si>
  <si>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</si>
  <si>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</si>
  <si>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</si>
  <si>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</si>
  <si>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</si>
  <si>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</si>
  <si>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</si>
  <si>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</si>
  <si>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15.07.2025</t>
  </si>
  <si>
    <t xml:space="preserve">Die Information über die Befristung wurde erstmals im Zuge der Umstellung des Tätigkeitsschlüssels (TS 2010) aufgenommen. Auswertungen sind rückwirkend ab Oktober 2012 möglich. 
</t>
  </si>
  <si>
    <r>
      <t xml:space="preserve">Eine Beschäftigung kann befristet oder unbefristet sein. Die genauen Definitionen lauten: 
• </t>
    </r>
    <r>
      <rPr>
        <b/>
        <sz val="9"/>
        <color indexed="8"/>
        <rFont val="Arial"/>
        <family val="2"/>
      </rPr>
      <t>Unbefristete Beschäftigung</t>
    </r>
    <r>
      <rPr>
        <sz val="9"/>
        <color indexed="8"/>
        <rFont val="Arial"/>
        <family val="2"/>
      </rPr>
      <t xml:space="preserve"> 
  Der Arbeitsvertrag wurde auf unbestimmte Zeit abgeschlossen. 
• </t>
    </r>
    <r>
      <rPr>
        <b/>
        <sz val="9"/>
        <color indexed="8"/>
        <rFont val="Arial"/>
        <family val="2"/>
      </rPr>
      <t>Befristete Beschäftigung</t>
    </r>
    <r>
      <rPr>
        <sz val="9"/>
        <color indexed="8"/>
        <rFont val="Arial"/>
        <family val="2"/>
      </rPr>
      <t xml:space="preserve"> 
  Der Arbeitsvertrag wurde auf bestimmte Zeit abgeschlossen (kalendermäßig befristete Arbeitsverträge oder 
  zweckbefristete Arbeitsverträge). 
</t>
    </r>
  </si>
  <si>
    <r>
      <rPr>
        <b/>
        <sz val="9"/>
        <color indexed="8"/>
        <rFont val="Arial"/>
        <family val="2"/>
      </rPr>
      <t xml:space="preserve">Befristung der begonnenen Beschäftigungsverhältnisse </t>
    </r>
    <r>
      <rPr>
        <sz val="9"/>
        <color indexed="8"/>
        <rFont val="Arial"/>
        <family val="2"/>
      </rPr>
      <t xml:space="preserve">
Die Befristung ist für begonnene Beschäftigungsverhältnisse auswertbar. Für Auswertungen empfiehlt sich ein eingeschränkter Personenkreis der sozialversicherungspflichtig Beschäftigten mit dem Ausschluss von Personengruppen, die eine an sich befristete Beschäftigung haben. Diese wären: 
</t>
    </r>
  </si>
  <si>
    <t xml:space="preserve">• sozialversicherungspflichtig Beschäftigte in Ausbildung 
• Praktikanten 
• Personen, die ein freiwilliges soziales, ein freiwilliges ökologisches Jahr oder einen Bundesfreiwilligendienst
  leisten 
• Teilnehmende an zeitlich befristeten arbeitsmarktpolitischen Maßnahmen bei einem Rehabilitationsträger 
  (Personengruppenschlüssel 204) 
</t>
  </si>
  <si>
    <r>
      <rPr>
        <b/>
        <sz val="9"/>
        <color indexed="8"/>
        <rFont val="Arial"/>
        <family val="2"/>
      </rPr>
      <t>Befristung der Beschäftigungsverhältnisse und Beschäftigten im Bestand</t>
    </r>
    <r>
      <rPr>
        <sz val="9"/>
        <color indexed="8"/>
        <rFont val="Arial"/>
        <family val="2"/>
      </rPr>
      <t xml:space="preserve"> 
Für den Bestand in Beschäftigung ergeben sich überhöhte Werte bei der Befristung. Dies hängt mit den Meldungen der Arbeitgeber zur Sozialversicherung zusammen. 
Zeitpunkt der Gültigkeit für die Angabe zur Befristung: 
</t>
    </r>
  </si>
  <si>
    <t xml:space="preserve">• Beginnzeitpunkt der Meldung bei Anmeldungen zur Sozialversicherung
• Endezeitpunkt der Meldung bei allen übrigen Meldungen 
</t>
  </si>
  <si>
    <t xml:space="preserve">Bei Anmeldungen einer sozialversicherungspflichtigen Beschäftigung ist die Angabe zur Befristung zum Beginnzeitpunkt der Meldung zu melden. Damit ist für begonnene Beschäftigungen eine gesicherte Aussage möglich. Im Jahresverlauf nimmt die Qualität der Angabe allerdings für laufende Beschäftigungen ab. Zudem ist es notwendig, dass die Arbeitgeber die Angabe zur Befristung bei jeder Meldung überprüfen und entsprechend aktualisieren, ansonsten werden die Befristungen bei länger bestehenden Beschäftigungen überzeichnet. In den Daten ist eine solche Überzeichnung festzustellen. Es gibt einen Teil an Arbeitgebern, die die Angabe nicht regelmäßig aktualisieren und damit steigt der Anteil der befristeten Beschäftigungen beim Bestand der Beschäftigten und der Beschäftigungsverhältnisse in der Statistik über die Zeit hinweg stetig leicht an. </t>
  </si>
  <si>
    <t>Weitere Informationen finden Sie im Methodenbericht „Befristete Beschäftigung“:</t>
  </si>
  <si>
    <t>https://statistik.arbeitsagentur.de/DE/Statischer-Content/Grundlagen/Methodik-Qualitaet/Methodenberichte/Beschaeftigungsstatistik/Generische-Publikationen/Methodenbericht-Befristete-Beschaeftigung.pdf?__blob=publicationFile</t>
  </si>
  <si>
    <t xml:space="preserve">Im Gegensatz zu den Bestandsdaten der Beschäftigungsstatistik werden begonnene und beendete Beschäftigungsverhältnisse zeitraumbezogen ausgewertet (Monat, Quartal oder Jahr). Während beim Bestand an Beschäftigten eine Person – unabhängig von der Anzahl der Beschäftigungsverhältnisse – zum Stichtag nur einmal gezählt wird (Personenkonzept), ist es bei den Bewegungsdaten durchaus möglich, dass eine Person mehrfach gezählt wird (Fallkonzept). Dies ist der Fall, wenn die Person im Betrachtungszeitraum mehr als ein Beschäftigungsverhältnis beginnt bzw. beendet.
Ergebnisse zu den begonnenen und beendeten Beschäftigungsverhältnissen liegen mit einer Wartezeit von sechs Monaten vor. Eine Betrachtung ist in der Regel nur nach dem Arbeitsort sinnvoll, weil die Beschäftigungsverhältnisse sich primär auf den Sitz des Betriebes beziehen. Für bestimmte Fragestellungen, beispielsweise wenn die begonnenen Beschäftigungen den Arbeitslosen gegenüber gestellt werden, kann dennoch der Wohnort der Beschäftigten betrachtet werden.
</t>
  </si>
  <si>
    <r>
      <t xml:space="preserve">Ein </t>
    </r>
    <r>
      <rPr>
        <b/>
        <sz val="9"/>
        <color indexed="8"/>
        <rFont val="Arial"/>
        <family val="2"/>
      </rPr>
      <t>begonnenes Beschäftigungsverhältnis</t>
    </r>
    <r>
      <rPr>
        <sz val="9"/>
        <color indexed="8"/>
        <rFont val="Arial"/>
        <family val="2"/>
      </rPr>
      <t xml:space="preserve"> wird gezählt, wenn eine Anmeldung mit Abgabegrund „Anmeldung wegen Beginn einer Beschäftigung“ im Rahmen des Meldeverfahrens zur Sozialversicherung durch den Arbeitgeber abgegeben wurde, deren Beginn-Datum der Beschäftigung innerhalb des Betrachtungszeitraums liegt. Entsprechend wird ein </t>
    </r>
    <r>
      <rPr>
        <b/>
        <sz val="9"/>
        <color indexed="8"/>
        <rFont val="Arial"/>
        <family val="2"/>
      </rPr>
      <t>beendetes Beschäftigungsverhältnis</t>
    </r>
    <r>
      <rPr>
        <sz val="9"/>
        <color indexed="8"/>
        <rFont val="Arial"/>
        <family val="2"/>
      </rPr>
      <t xml:space="preserve"> gezählt, wenn eine Abmeldung mit Abgabegrund „Abmeldung wegen Ende einer Beschäftigung“ abgegeben wurde, deren Ende der Beschäftigung innerhalb des Betrachtungszeitraums liegt. 
Ein beendetes und ein begonnenes Beschäftigungsverhältnis werden aber auch dann gezählt, wenn ein Wechsel zwischen folgenden Beschäftigungsarten stattfindet:
  - sozialversicherungspflichtiges Ausbildungsverhältnis
  - sozialversicherungspflichtiges Beschäftigungsverhältnis (keine Ausbildung)
  - geringfügig entlohntes Beschäftigungsverhältnis
  - kurzfristiges Beschäftigungsverhältnis
So werden zum Beispiel immer dann ein beendetes und ein begonnenes Beschäftigungsverhältnis gezählt, wenn ein Beschäftigter seine Ausbildung beendet und anschließend weiterbeschäftigt wird. Dabei ist gleichgültig, ob dies beim selben oder bei einem anderen Arbeitgeber geschieht.
Gleichzeitige An- und Abmeldungen, welche das Meldeverfahren für bestimmte, im Voraus befristete Beschäftigungsverhältnisse vorsieht, werden generell als Beginn und Ende eines Beschäftigungsverhältnisses gezählt.</t>
    </r>
  </si>
  <si>
    <t xml:space="preserve">Damit ist das neue Messkonzept wesentlich genauer und bildet sämtliche Übergänge konsequent und vollständig ab. Zu beachten ist in diesem Zusammenhang auch, dass ein beendetes Beschäftigungsverhältnis nicht (wie vor der Revision 2014) am letzten Arbeitstag in der Statistik gezählt wird, sondern erst am Tag danach. So werden z. B. alle Beschäftigungsverhältnisse, welche mit Ablauf des 31.12. enden, erst im Januar als Abgang gezählt.
</t>
  </si>
  <si>
    <t xml:space="preserve">Bei der Bewertung der Zahl der begonnenen und beendeten Beschäftigungsverhältnisse ist zu berücksichtigen, dass aufgrund des Verfahrens zur Betriebsnummernvergabe z. B.
   - bei der Aufsplittung von Betrieben bzw. Betriebsstätten oder
   - bei der Fusion von Betrieben bzw. Betriebsstätten
unter Umständen eine Abmeldung und nachfolgende (Neu-)Anmeldung von Beschäftigten unter einer neuen Betriebsnummer durch den Arbeitgeber erfolgt. Die Beschäftigten haben ihren Arbeitsplatz jedoch nicht gewechselt, und auch das Beschäftigungsverhältnis wurde nicht unterbrochen. Faktisch ist also weder ein Beschäftigungsverhältnis beendet noch eines begonnen worden, die Bewegungen werden aber statistisch gezählt. 
Auch An- und Abmeldungen in Verbindung mit der Eröffnung eines Insolvenzverfahrens führen zu einer Überzeichnung der begonnenen und beendeten Beschäftigungsverhältnisse, soweit eine neue Betriebsnummer vergeben wird. 
</t>
  </si>
  <si>
    <r>
      <t xml:space="preserve">Neben den begonnenen und beendeten Beschäftigungsverhältnissen kann auch der </t>
    </r>
    <r>
      <rPr>
        <b/>
        <sz val="9"/>
        <color indexed="8"/>
        <rFont val="Arial"/>
        <family val="2"/>
      </rPr>
      <t>Bestand an Beschäftigungsverhältnissen</t>
    </r>
    <r>
      <rPr>
        <sz val="9"/>
        <color indexed="8"/>
        <rFont val="Arial"/>
        <family val="2"/>
      </rPr>
      <t xml:space="preserve"> (nicht zu verwechseln mit dem Bestand an Beschäftigten) zum Stichtag ausgewertet werden. Es sei an dieser Stelle darauf hingewiesen, dass die Formel „Bestand (t)“ = „Bestand (t-1)“ - „Abgang (t) “ + „Zugang (t)“ (Stock-Flow-Modell) nur dann aufgeht, wenn alle Komponenten aus einem Datenstand ermittelt werden. Da in der Beschäftigungsstatistik grundsätzlich mit 6 Monaten Wartezeit ausgewertet wird, ist dies nicht der Fall und obige Formel geht nicht auf. Die rechnerischen Abweichungen sind dabei gering, variieren aber von Stichtag zu Stichtag.</t>
    </r>
  </si>
  <si>
    <r>
      <rPr>
        <b/>
        <sz val="10"/>
        <color indexed="8"/>
        <rFont val="Arial"/>
        <family val="2"/>
      </rPr>
      <t>Datenschutz</t>
    </r>
    <r>
      <rPr>
        <b/>
        <sz val="9"/>
        <color indexed="8"/>
        <rFont val="Arial"/>
        <family val="2"/>
      </rPr>
      <t xml:space="preserve">
</t>
    </r>
    <r>
      <rPr>
        <sz val="9"/>
        <color indexed="8"/>
        <rFont val="Arial"/>
        <family val="2"/>
      </rPr>
      <t xml:space="preserve">Die Bestandsdaten der Beschäftigungsstatistik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Grundsätzlich gelten auch bei den Bewegungsdaten die gleichen Regeln der statistischen Geheimhaltung wie bei den Bestandsdaten. Es ist daher eine Dominanzprüfung anzuwenden. Wenn im Bestand eine Geheimhaltung notwendig wird, so ist das in der Regel auch für die jeweiligen Bewegungsdaten anzunehmen. 
Für die Prüfung bei den begonnenen und beendeten Beschäftigungsverhältnissen wird der jeweilige Stichtag zum Quartalsende herangezogen. Bei Zeiträumen über mehrere Quartale hinweg wären alle Stichtage der Quartalsenden zu prüfen. Näherungsweise könnte auch die Prüfung eines repräsentativen Stichtages im Zeitraum herangezogen werden.  
</t>
    </r>
  </si>
  <si>
    <t xml:space="preserve">Weiterführende Informationen zur Statistik der sozialversicherungspflichtigen und geringfügigen Beschäftigung finden Sie unter:  </t>
  </si>
  <si>
    <t>https://statistik.arbeitsagentur.de/DE/Statischer-Content/Grundlagen/Methodik-Qualitaet/Qualitaetsberichte/Generische-Publikationen/Qualitaetsbericht-Statistik-Beschaeftigung.pdf?__blob=publicationFile</t>
  </si>
  <si>
    <t>Stand: 16.12.2024</t>
  </si>
  <si>
    <t>Methodische Hinweise zu Revisionen in der Beschäftigungsstatistik</t>
  </si>
  <si>
    <r>
      <t>Aufgrund</t>
    </r>
    <r>
      <rPr>
        <b/>
        <sz val="9"/>
        <rFont val="Arial"/>
        <family val="2"/>
      </rPr>
      <t xml:space="preserve"> </t>
    </r>
    <r>
      <rPr>
        <sz val="9"/>
        <rFont val="Arial"/>
        <family val="2"/>
      </rPr>
      <t xml:space="preserve">rückwirkender </t>
    </r>
    <r>
      <rPr>
        <b/>
        <sz val="9"/>
        <rFont val="Arial"/>
        <family val="2"/>
      </rPr>
      <t>Revisionen der Beschäftigungsstatistik</t>
    </r>
    <r>
      <rPr>
        <sz val="9"/>
        <rFont val="Arial"/>
        <family val="2"/>
      </rPr>
      <t xml:space="preserve"> können Daten von zuvor veröffentlichten Daten abweichen. Dies ist insbesondere beim Vergleich mit älteren Veröffentlichungen zu berücksichtigen.
Das </t>
    </r>
    <r>
      <rPr>
        <b/>
        <sz val="9"/>
        <rFont val="Arial"/>
        <family val="2"/>
      </rPr>
      <t>Revidieren von Daten</t>
    </r>
    <r>
      <rPr>
        <sz val="9"/>
        <rFont val="Arial"/>
        <family val="2"/>
      </rPr>
      <t xml:space="preserve">, d. h. die nachträgliche Änderung von bereits publizierten statistischen Daten, erfolgt anlassbezogen und unregelmäßig. Es behebt Fehler und verbessert die Genauigkeit. Dies kann erforderlich werden, weil sich rückwirkend eine wesentliche Änderung in der Datenquelle eines Statistikverfahrens ergeben hat oder weil ein Fehler in den statistischen Verarbeitungsregeln erkannt wurde. In beiden Fällen werden die statistischen Ergebnisse neu berechnet – auch für zurückliegende Berichtszeiträume. Ab dem Revisionszeitpunkt erstellte Publikationen enthalten – sofern möglich – auch rückwirkend neue Ergebnisse und einen entsprechenden Hinweis.
Davon abzugrenzen ist die </t>
    </r>
    <r>
      <rPr>
        <b/>
        <sz val="9"/>
        <rFont val="Arial"/>
        <family val="2"/>
      </rPr>
      <t>Festschreibung vorläufiger Ergebnisse</t>
    </r>
    <r>
      <rPr>
        <sz val="9"/>
        <rFont val="Arial"/>
        <family val="2"/>
      </rPr>
      <t xml:space="preserve"> in endgültige Ergebnisse nach Wartezeiten von üblicherweise sechs Monaten. Sie erfolgt regelmäßig und wird nicht gesondert kommuniziert.
Im folgenden sind die Revisionen der Beschäftigungsstatistik kurz erläutert. </t>
    </r>
  </si>
  <si>
    <r>
      <rPr>
        <b/>
        <sz val="10"/>
        <rFont val="Arial"/>
        <family val="2"/>
      </rPr>
      <t>Revision 2023</t>
    </r>
    <r>
      <rPr>
        <sz val="10"/>
        <rFont val="Arial"/>
        <family val="2"/>
      </rPr>
      <t xml:space="preserve"> </t>
    </r>
    <r>
      <rPr>
        <sz val="9"/>
        <rFont val="Arial"/>
        <family val="2"/>
      </rPr>
      <t xml:space="preserve">(Veröffentlichung ab Dezember 2023) </t>
    </r>
    <r>
      <rPr>
        <sz val="10"/>
        <rFont val="Arial"/>
        <family val="2"/>
      </rPr>
      <t xml:space="preserve">
</t>
    </r>
    <r>
      <rPr>
        <sz val="9"/>
        <rFont val="Arial"/>
        <family val="2"/>
      </rPr>
      <t xml:space="preserve">Im Fokus der Revision stand eine verbesserte regionale Abbildung von Beschäftigten nach dem </t>
    </r>
    <r>
      <rPr>
        <b/>
        <sz val="9"/>
        <rFont val="Arial"/>
        <family val="2"/>
      </rPr>
      <t>Arbeits- und Wohnort</t>
    </r>
    <r>
      <rPr>
        <sz val="9"/>
        <rFont val="Arial"/>
        <family val="2"/>
      </rPr>
      <t xml:space="preserve">. Die Ermittlung des Arbeitsortes wurde um die Verwendung von georeferenzierten Adressdaten des </t>
    </r>
    <r>
      <rPr>
        <b/>
        <sz val="9"/>
        <rFont val="Arial"/>
        <family val="2"/>
      </rPr>
      <t>Bundesamtes für Kartographie und Geodäsie</t>
    </r>
    <r>
      <rPr>
        <sz val="9"/>
        <rFont val="Arial"/>
        <family val="2"/>
      </rPr>
      <t xml:space="preserv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t>
    </r>
    <r>
      <rPr>
        <b/>
        <sz val="9"/>
        <rFont val="Arial"/>
        <family val="2"/>
      </rPr>
      <t>ohne Wohnortzuordnung</t>
    </r>
    <r>
      <rPr>
        <sz val="9"/>
        <rFont val="Arial"/>
        <family val="2"/>
      </rPr>
      <t xml:space="preserve">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t>
    </r>
  </si>
  <si>
    <t>Beschäftigungsstatistik – partielle Revision 2023</t>
  </si>
  <si>
    <r>
      <t>Revision 2017</t>
    </r>
    <r>
      <rPr>
        <sz val="9"/>
        <rFont val="Arial"/>
        <family val="2"/>
      </rPr>
      <t xml:space="preserve"> (Veröffentlichung ab Januar 2018)
Im Jahr 2016 sind aufgrund eines technischen Problems im Datenverarbeitungsprozess in größerem Umfang </t>
    </r>
    <r>
      <rPr>
        <b/>
        <sz val="9"/>
        <rFont val="Arial"/>
        <family val="2"/>
      </rPr>
      <t>Arbeitgebermeldungen zur Sozialversicherung</t>
    </r>
    <r>
      <rPr>
        <sz val="9"/>
        <rFont val="Arial"/>
        <family val="2"/>
      </rPr>
      <t xml:space="preserve"> nicht in die Statistik-Datenverarbeitung eingeflossen. Diese Meldungen wurden im Jahr 2017 nachträglich aufgenommen und die Ergebnisse der Beschäftigungsstatistik ab August  2015 neu ermittelt. Zuvor waren insbesondere die </t>
    </r>
    <r>
      <rPr>
        <b/>
        <sz val="9"/>
        <rFont val="Arial"/>
        <family val="2"/>
      </rPr>
      <t>begonnenen und beendeten</t>
    </r>
    <r>
      <rPr>
        <sz val="9"/>
        <rFont val="Arial"/>
        <family val="2"/>
      </rPr>
      <t xml:space="preserve"> sozialversicherungspflichtigen Beschäftigungsverhältnisse im 1. Quartal 2016 untererfasst, der Bestand der Berichtsmonate Juni und Juli 2016 sowie die beendeten Beschäftigungsverhältnisse im 2. und 3. Quartal 2016 überzeichnet. 
Im Zuge der Revision 2017 wurde zudem eine Lücke (von Januar 2011 bis September 2012) in der Berichterstattung der sozialversicherungspflichtig Beschäftigten zum</t>
    </r>
    <r>
      <rPr>
        <b/>
        <sz val="9"/>
        <rFont val="Arial"/>
        <family val="2"/>
      </rPr>
      <t xml:space="preserve"> Merkmal Arbeitszeit</t>
    </r>
    <r>
      <rPr>
        <sz val="9"/>
        <rFont val="Arial"/>
        <family val="2"/>
      </rPr>
      <t xml:space="preserve"> (Vollzeit/Teilzeit) durch ein Hochrechnungsverfahren  geschlossen. Angaben zu Vollzeit- und Teilzeitbeschäftigung stehen damit durchgängig für alle Berichtsmonate zur Verfügung. Ausführliche Informationen finden Sie im Methodenbericht:</t>
    </r>
  </si>
  <si>
    <t>Revision der Beschäftigungsstatistik 2017</t>
  </si>
  <si>
    <r>
      <rPr>
        <b/>
        <sz val="10"/>
        <rFont val="Arial"/>
        <family val="2"/>
      </rPr>
      <t>Revision 2014</t>
    </r>
    <r>
      <rPr>
        <b/>
        <sz val="9"/>
        <rFont val="Arial"/>
        <family val="2"/>
      </rPr>
      <t xml:space="preserve"> </t>
    </r>
    <r>
      <rPr>
        <sz val="9"/>
        <rFont val="Arial"/>
        <family val="2"/>
      </rPr>
      <t xml:space="preserve">(Veröffentlichung ab August 2014) 
Im Jahr 2014 hat die Statistik der Bundesagentur für Arbeit die Datenaufbereitung für die </t>
    </r>
    <r>
      <rPr>
        <b/>
        <sz val="9"/>
        <rFont val="Arial"/>
        <family val="2"/>
      </rPr>
      <t>Beschäftigungsstatistik modernisiert</t>
    </r>
    <r>
      <rPr>
        <sz val="9"/>
        <rFont val="Arial"/>
        <family val="2"/>
      </rPr>
      <t xml:space="preserve">, um genauere Ergebnisse zu erzielen und die Beschäftigungsstatistik weiter ausbauen zu können. Der Datenabgriff wurde präzisiert, die Abgrenzung der sozialversicherungspflichtigen Beschäftigung überprüft und um weitere Personengruppen ergänzt.
</t>
    </r>
  </si>
  <si>
    <r>
      <t xml:space="preserve">Die Beschäftigungsdaten wurden </t>
    </r>
    <r>
      <rPr>
        <b/>
        <sz val="9"/>
        <rFont val="Arial"/>
        <family val="2"/>
      </rPr>
      <t>rückwirkend ab 1999</t>
    </r>
    <r>
      <rPr>
        <sz val="9"/>
        <rFont val="Arial"/>
        <family val="2"/>
      </rPr>
      <t xml:space="preserve"> revidiert. Dadurch wird eine Vergleichbarkeit der Ergebnisse im Zeitverlauf ermöglicht. Auf den Bestand der Beschäftigten wirken sich vor allem die neu hinzugekommenen Personengruppen aus, während für die begonnenen und beendeten Beschäftigungsverhältnisse größtenteils der verfeinerte Datenabgriff den Unterschied zu den bisherigen Ergebnissen erklärt.</t>
    </r>
  </si>
  <si>
    <r>
      <t xml:space="preserve">Die Revision führte durch die </t>
    </r>
    <r>
      <rPr>
        <b/>
        <sz val="9"/>
        <rFont val="Arial"/>
        <family val="2"/>
      </rPr>
      <t>Einbeziehung weiterer Personengruppen</t>
    </r>
    <r>
      <rPr>
        <sz val="9"/>
        <rFont val="Arial"/>
        <family val="2"/>
      </rPr>
      <t xml:space="preserve"> zu einer Erhöhung des Bestands. Die neu hinzugekommenen Beschäftigten in Werkstätten für behinderte Menschen wirken sich vor allem auf den Wirtschaftsabschnitt „Q Gesundheits- und Sozialwesen“ aus. Für diese Personengruppe liegen ab dem Meldezeitraum Dezember 2014 Informationen zur ausgeübten Tätigkeit vor. In der Statistik nehmen daher bei den 6-Monatswerten ab Juli 2014 die fehlenden Angaben zur Tätigkeit sukzessive ab. Die Erweiterung um Personen, die ein freiwilliges soziales oder ökologisches Jahr oder einen Bundesfreiwilligendienst leisten, spiegelt sich vor allem im Berufsbereich „Gesundheit, Soziales, Lehre und Erziehung“ wider. Weiterführende Informationen siehe Methodenbericht:</t>
    </r>
  </si>
  <si>
    <t>Beschäftigungsstatistik Revision 2014</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</si>
  <si>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</si>
  <si>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</si>
  <si>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</si>
  <si>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</si>
  <si>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</si>
  <si>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</si>
  <si>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</si>
  <si>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</si>
  <si>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</si>
  <si>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</si>
  <si>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</si>
  <si>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</si>
  <si>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</si>
  <si>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</si>
  <si>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</si>
  <si>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</si>
  <si>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</si>
  <si>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</si>
  <si>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</si>
  <si>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Balken</t>
  </si>
  <si>
    <t>Beschriftung 1</t>
  </si>
  <si>
    <t>Beschriftung 2</t>
  </si>
  <si>
    <t>Werte 2</t>
  </si>
  <si>
    <t>Werte Trennlinie</t>
  </si>
  <si>
    <t>SvB</t>
  </si>
  <si>
    <t>GeB</t>
  </si>
  <si>
    <t>SvB y-Wert</t>
  </si>
  <si>
    <t>SvB x-Wert</t>
  </si>
  <si>
    <t>GeB y-Wert</t>
  </si>
  <si>
    <t>GeB x-Wert</t>
  </si>
  <si>
    <t>Position y-Wert</t>
  </si>
  <si>
    <t>Kreis</t>
  </si>
  <si>
    <t>BL</t>
  </si>
  <si>
    <t>W/O</t>
  </si>
  <si>
    <t>D</t>
  </si>
  <si>
    <t>WZ</t>
  </si>
  <si>
    <t>Tabelle 4</t>
  </si>
  <si>
    <t>Stichtag</t>
  </si>
  <si>
    <t>Index 2003 = 100 %</t>
  </si>
  <si>
    <t>Beschriftung x-Achse</t>
  </si>
  <si>
    <t>Beschriftung Reihen</t>
  </si>
  <si>
    <t>keine Daten</t>
  </si>
  <si>
    <t>Diagrammdarstellung wegen fehlender Daten nicht möglich.</t>
  </si>
  <si>
    <t>Dezember 2019</t>
  </si>
  <si>
    <t>März 2020</t>
  </si>
  <si>
    <t>Juni 2020</t>
  </si>
  <si>
    <t>Dezember 2020</t>
  </si>
  <si>
    <t>März 2021</t>
  </si>
  <si>
    <t>Juni 2021</t>
  </si>
  <si>
    <t>Dezember 2021</t>
  </si>
  <si>
    <t>März 2022</t>
  </si>
  <si>
    <t>Juni 2022</t>
  </si>
  <si>
    <t>Dezember 2022</t>
  </si>
  <si>
    <t>März 2023</t>
  </si>
  <si>
    <t>Juni 2023</t>
  </si>
  <si>
    <t>Dezember 2023</t>
  </si>
  <si>
    <t>März 2024</t>
  </si>
  <si>
    <t>Juni 2024</t>
  </si>
  <si>
    <t>Dezember 2024</t>
  </si>
  <si>
    <t>März 2025</t>
  </si>
  <si>
    <t>Juni 2025</t>
  </si>
  <si>
    <t>Dezember 2025</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</si>
  <si>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</si>
  <si>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</si>
  <si>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</si>
  <si>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</si>
  <si>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</si>
  <si>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</si>
  <si>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</si>
  <si>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</si>
  <si>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</si>
  <si>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</si>
  <si>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</si>
  <si>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</si>
  <si>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</si>
  <si>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</si>
  <si>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</si>
  <si>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</si>
  <si>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</si>
  <si>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</si>
  <si>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</si>
  <si>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</si>
  <si>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</si>
  <si>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</si>
  <si>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</si>
  <si>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</si>
  <si>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</si>
  <si>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</si>
  <si>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</si>
  <si>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</si>
  <si>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</si>
  <si>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</si>
  <si>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</si>
  <si>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</si>
  <si>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</si>
  <si>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</si>
  <si>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</si>
  <si>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</si>
  <si>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
  </si>
  <si>
    <r>
      <t xml:space="preserve">Altenpflege </t>
    </r>
    <r>
      <rPr>
        <vertAlign val="superscript"/>
        <sz val="8"/>
        <rFont val="Arial"/>
        <family val="2"/>
      </rPr>
      <t>3)</t>
    </r>
  </si>
  <si>
    <r>
      <t xml:space="preserve">mit akademischem Abschluss </t>
    </r>
    <r>
      <rPr>
        <vertAlign val="superscript"/>
        <sz val="8"/>
        <rFont val="Arial"/>
        <family val="2"/>
      </rPr>
      <t>3)</t>
    </r>
  </si>
  <si>
    <r>
      <t xml:space="preserve">Altenpflege </t>
    </r>
    <r>
      <rPr>
        <vertAlign val="superscript"/>
        <sz val="8"/>
        <rFont val="Arial"/>
        <family val="2"/>
      </rPr>
      <t>2)</t>
    </r>
  </si>
  <si>
    <t>Entwicklung der sozialversicherungspflichtigen und der geringfügig entlohnten Beschäftigten (Dez 19: 100%)</t>
  </si>
  <si>
    <r>
      <t>Auszubildende nach Geschlech</t>
    </r>
    <r>
      <rPr>
        <sz val="8"/>
        <rFont val="Arial"/>
        <family val="2"/>
      </rPr>
      <t xml:space="preserve">t
         Auszubildende                  </t>
    </r>
  </si>
  <si>
    <r>
      <t>Sozialversicherungspflichtig Beschäftigte
in Freiwilligendiensten</t>
    </r>
    <r>
      <rPr>
        <sz val="8"/>
        <rFont val="Arial"/>
        <family val="2"/>
      </rPr>
      <t xml:space="preserve">
         Insgesamt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</si>
</sst>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407]mmm/\ yy;@"/>
    <numFmt numFmtId="165" formatCode="0.0"/>
    <numFmt numFmtId="166" formatCode="* 0.0;* \-_ 0.0;\-"/>
    <numFmt numFmtId="167" formatCode="* #,##0;* \-_ #,##0;\-"/>
    <numFmt numFmtId="168" formatCode="* #,##0.0;* \-_ #,##0.0;\-"/>
    <numFmt numFmtId="169" formatCode="\ @"/>
    <numFmt numFmtId="170" formatCode="0.0%"/>
    <numFmt numFmtId="171" formatCode="#,##0\ "/>
    <numFmt numFmtId="172" formatCode="#,##0.0\ "/>
    <numFmt numFmtId="173" formatCode="#,##0\ \ "/>
    <numFmt numFmtId="174" formatCode="#\ ###\ ##0.0\ ;\-\ #\ ###\ ##0.0\ ;\-"/>
    <numFmt numFmtId="175" formatCode="#\ ###\ ##0.0\ ;\-\ #\ ###\ ##0.0\ ;\-\ "/>
    <numFmt numFmtId="176" formatCode="#,##0.0"/>
    <numFmt numFmtId="177" formatCode="[$-407]mmmm\ yyyy;@"/>
    <numFmt numFmtId="178" formatCode="mmmm\ yyyy"/>
    <numFmt numFmtId="179" formatCode="[=0]\ \-;[&lt;100]\ \(#,##0\);#,##0"/>
  </numFmts>
  <fonts count="55" x14ac:knownFonts="1">
    <font>
      <sz val="10"/>
      <name val="Arial"/>
      <family val="2"/>
    </font>
    <font>
      <sz val="11"/>
      <color theme="1"/>
      <name val="Arial"/>
      <family val="2"/>
    </font>
    <font>
      <b/>
      <sz val="11"/>
      <color theme="1"/>
      <name val="Arial"/>
      <family val="2"/>
    </font>
    <font>
      <sz val="1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sz val="10"/>
      <color theme="1"/>
      <name val="Arial"/>
      <family val="2"/>
    </font>
    <font>
      <sz val="9"/>
      <name val="Arial"/>
      <family val="2"/>
    </font>
    <font>
      <b/>
      <sz val="12"/>
      <name val="Arial"/>
      <family val="2"/>
    </font>
    <font>
      <b/>
      <sz val="10"/>
      <name val="Arial"/>
      <family val="2"/>
    </font>
    <font>
      <b/>
      <sz val="11"/>
      <name val="Arial"/>
      <family val="2"/>
    </font>
    <font>
      <i/>
      <sz val="10"/>
      <name val="Arial"/>
      <family val="2"/>
    </font>
    <font>
      <i/>
      <sz val="9"/>
      <name val="Arial"/>
      <family val="2"/>
    </font>
    <font>
      <u/>
      <sz val="9"/>
      <name val="Arial"/>
      <family val="2"/>
    </font>
    <font>
      <b/>
      <sz val="14"/>
      <name val="Arial"/>
      <family val="2"/>
    </font>
    <font>
      <sz val="12"/>
      <name val="Arial"/>
      <family val="2"/>
    </font>
    <font>
      <sz val="8"/>
      <name val="Arial"/>
      <family val="2"/>
    </font>
    <font>
      <sz val="12"/>
      <color indexed="9"/>
      <name val="Arial"/>
      <family val="2"/>
    </font>
    <font>
      <sz val="8"/>
      <color rgb="FF000000"/>
      <name val="Arial"/>
      <family val="2"/>
    </font>
    <font>
      <vertAlign val="superscript"/>
      <sz val="8"/>
      <name val="Arial"/>
      <family val="2"/>
    </font>
    <font>
      <sz val="6"/>
      <name val="Arial"/>
      <family val="2"/>
    </font>
    <font>
      <b/>
      <sz val="8"/>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u/>
      <sz val="7"/>
      <color indexed="12"/>
      <name val="Tahoma"/>
      <family val="2"/>
    </font>
    <font>
      <b/>
      <vertAlign val="superscript"/>
      <sz val="8"/>
      <name val="Arial"/>
      <family val="2"/>
    </font>
    <font>
      <u/>
      <sz val="7"/>
      <color indexed="12"/>
      <name val="Arial"/>
      <family val="2"/>
    </font>
    <font>
      <b/>
      <sz val="10"/>
      <color indexed="8"/>
      <name val="Arial"/>
      <family val="2"/>
    </font>
    <font>
      <sz val="10"/>
      <color indexed="8"/>
      <name val="Arial"/>
      <family val="2"/>
    </font>
    <font>
      <vertAlign val="superscript"/>
      <sz val="7"/>
      <color indexed="8"/>
      <name val="Arial"/>
      <family val="2"/>
    </font>
    <font>
      <sz val="7"/>
      <color indexed="8"/>
      <name val="Arial"/>
      <family val="2"/>
    </font>
    <font>
      <sz val="7"/>
      <color rgb="FF000000"/>
      <name val="Arial"/>
      <family val="2"/>
    </font>
    <font>
      <vertAlign val="superscript"/>
      <sz val="7"/>
      <color rgb="FF000000"/>
      <name val="Arial"/>
      <family val="2"/>
    </font>
    <font>
      <b/>
      <sz val="9"/>
      <name val="Arial"/>
      <family val="2"/>
    </font>
    <font>
      <b/>
      <sz val="9"/>
      <color theme="1"/>
      <name val="Arial"/>
      <family val="2"/>
    </font>
    <font>
      <sz val="9"/>
      <color indexed="8"/>
      <name val="Arial"/>
      <family val="2"/>
    </font>
    <font>
      <sz val="8"/>
      <name val="Tahoma"/>
      <family val="2"/>
    </font>
    <font>
      <sz val="9"/>
      <color theme="1"/>
      <name val="Arial"/>
      <family val="2"/>
    </font>
    <font>
      <sz val="9"/>
      <color rgb="FF000000"/>
      <name val="Arial"/>
      <family val="2"/>
    </font>
    <font>
      <b/>
      <sz val="9"/>
      <color indexed="8"/>
      <name val="Arial"/>
      <family val="2"/>
    </font>
    <font>
      <u/>
      <sz val="11"/>
      <color theme="10"/>
      <name val="Arial"/>
      <family val="2"/>
    </font>
    <font>
      <u/>
      <sz val="9"/>
      <color theme="10"/>
      <name val="Arial"/>
      <family val="2"/>
    </font>
    <font>
      <b/>
      <sz val="10"/>
      <color theme="1"/>
      <name val="Arial"/>
      <family val="2"/>
    </font>
    <font>
      <b/>
      <sz val="9"/>
      <color rgb="FF000000"/>
      <name val="Arial"/>
      <family val="2"/>
    </font>
    <font>
      <u/>
      <sz val="9"/>
      <color indexed="12"/>
      <name val="Arial"/>
      <family val="2"/>
    </font>
    <font>
      <u/>
      <sz val="10"/>
      <name val="Arial"/>
      <family val="2"/>
    </font>
    <font>
      <b/>
      <sz val="10"/>
      <color indexed="12"/>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s>
  <borders count="36">
    <border>
      <left/>
      <right/>
      <top/>
      <bottom/>
      <diagonal/>
    </border>
    <border>
      <left/>
      <right/>
      <top/>
      <bottom style="thin">
        <color rgb="FF404040"/>
      </bottom>
      <diagonal/>
    </border>
    <border>
      <left/>
      <right/>
      <top/>
      <bottom style="thin">
        <color indexed="63"/>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theme="0" tint="-0.24994659260841701"/>
      </left>
      <right/>
      <top/>
      <bottom/>
      <diagonal/>
    </border>
    <border>
      <left/>
      <right style="hair">
        <color theme="0" tint="-0.14996795556505021"/>
      </right>
      <top/>
      <bottom/>
      <diagonal/>
    </border>
    <border>
      <left style="hair">
        <color rgb="FFC0C0C0"/>
      </left>
      <right style="hair">
        <color indexed="22"/>
      </right>
      <top style="hair">
        <color rgb="FFC0C0C0"/>
      </top>
      <bottom/>
      <diagonal/>
    </border>
    <border>
      <left style="hair">
        <color indexed="22"/>
      </left>
      <right style="hair">
        <color indexed="22"/>
      </right>
      <top style="hair">
        <color rgb="FFC0C0C0"/>
      </top>
      <bottom/>
      <diagonal/>
    </border>
    <border>
      <left style="hair">
        <color rgb="FFC0C0C0"/>
      </left>
      <right/>
      <top style="hair">
        <color rgb="FFC0C0C0"/>
      </top>
      <bottom/>
      <diagonal/>
    </border>
    <border>
      <left/>
      <right/>
      <top style="hair">
        <color rgb="FFC0C0C0"/>
      </top>
      <bottom/>
      <diagonal/>
    </border>
    <border>
      <left/>
      <right style="hair">
        <color indexed="22"/>
      </right>
      <top style="hair">
        <color rgb="FFC0C0C0"/>
      </top>
      <bottom/>
      <diagonal/>
    </border>
    <border>
      <left/>
      <right style="hair">
        <color rgb="FFC0C0C0"/>
      </right>
      <top style="hair">
        <color rgb="FFC0C0C0"/>
      </top>
      <bottom/>
      <diagonal/>
    </border>
    <border>
      <left style="hair">
        <color rgb="FFC0C0C0"/>
      </left>
      <right/>
      <top/>
      <bottom/>
      <diagonal/>
    </border>
    <border>
      <left/>
      <right style="hair">
        <color rgb="FFC0C0C0"/>
      </right>
      <top/>
      <bottom/>
      <diagonal/>
    </border>
    <border>
      <left style="hair">
        <color rgb="FFC0C0C0"/>
      </left>
      <right/>
      <top/>
      <bottom style="hair">
        <color rgb="FFC0C0C0"/>
      </bottom>
      <diagonal/>
    </border>
    <border>
      <left/>
      <right style="hair">
        <color rgb="FFBFBFBF"/>
      </right>
      <top/>
      <bottom style="hair">
        <color rgb="FFC0C0C0"/>
      </bottom>
      <diagonal/>
    </border>
    <border>
      <left/>
      <right/>
      <top/>
      <bottom style="hair">
        <color rgb="FFC0C0C0"/>
      </bottom>
      <diagonal/>
    </border>
    <border>
      <left/>
      <right style="hair">
        <color indexed="22"/>
      </right>
      <top/>
      <bottom style="hair">
        <color rgb="FFC0C0C0"/>
      </bottom>
      <diagonal/>
    </border>
    <border>
      <left/>
      <right style="hair">
        <color rgb="FFC0C0C0"/>
      </right>
      <top/>
      <bottom style="hair">
        <color rgb="FFC0C0C0"/>
      </bottom>
      <diagonal/>
    </border>
    <border>
      <left style="hair">
        <color indexed="22"/>
      </left>
      <right/>
      <top/>
      <bottom style="hair">
        <color rgb="FFC0C0C0"/>
      </bottom>
      <diagonal/>
    </border>
    <border>
      <left style="hair">
        <color rgb="FFC0C0C0"/>
      </left>
      <right/>
      <top/>
      <bottom style="hair">
        <color indexed="22"/>
      </bottom>
      <diagonal/>
    </border>
    <border>
      <left/>
      <right/>
      <top/>
      <bottom style="thin">
        <color theme="1" tint="0.24994659260841701"/>
      </bottom>
      <diagonal/>
    </border>
  </borders>
  <cellStyleXfs count="13">
    <xf numFmtId="0" fontId="0" fillId="0" borderId="0"/>
    <xf numFmtId="0" fontId="4" fillId="0" borderId="0" applyNumberFormat="0" applyFill="0" applyBorder="0" applyAlignment="0" applyProtection="0"/>
    <xf numFmtId="0" fontId="3" fillId="0" borderId="0"/>
    <xf numFmtId="0" fontId="42" fillId="0" borderId="0"/>
    <xf numFmtId="0" fontId="1" fillId="0" borderId="0"/>
    <xf numFmtId="0" fontId="1" fillId="0" borderId="0"/>
    <xf numFmtId="0" fontId="46" fillId="0" borderId="0" applyNumberFormat="0" applyFill="0" applyBorder="0" applyAlignment="0" applyProtection="0"/>
    <xf numFmtId="0" fontId="3" fillId="0" borderId="0"/>
    <xf numFmtId="0" fontId="1" fillId="0" borderId="0"/>
    <xf numFmtId="0" fontId="46"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cellStyleXfs>
  <cellXfs count="558">
    <xf numFmtId="0" fontId="0" fillId="0" borderId="0" xfId="0"/>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3" fillId="0" borderId="0" xfId="0" applyFont="1" applyAlignment="1">
      <alignment horizontal="left" wrapText="1"/>
    </xf>
    <xf numFmtId="0" fontId="3" fillId="0" borderId="0" xfId="0" applyFont="1" applyAlignment="1">
      <alignment horizontal="left" wrapText="1"/>
    </xf>
    <xf numFmtId="0" fontId="4" fillId="2" borderId="0" xfId="1" applyNumberFormat="1" applyFill="1" applyAlignment="1" applyProtection="1">
      <alignment horizontal="left" vertical="top" wrapText="1"/>
    </xf>
    <xf numFmtId="0" fontId="8" fillId="2" borderId="0" xfId="0" applyFont="1" applyFill="1" applyAlignment="1">
      <alignment horizontal="left" vertical="top" wrapText="1"/>
    </xf>
    <xf numFmtId="0" fontId="3" fillId="0" borderId="2" xfId="0" applyFont="1" applyBorder="1" applyAlignment="1">
      <alignment horizontal="right" vertical="center"/>
    </xf>
    <xf numFmtId="0" fontId="10" fillId="0" borderId="2" xfId="0" applyFont="1" applyBorder="1"/>
    <xf numFmtId="0" fontId="3" fillId="0" borderId="1" xfId="0" applyFont="1" applyBorder="1" applyAlignment="1">
      <alignment horizontal="right" vertical="center"/>
    </xf>
    <xf numFmtId="0" fontId="10" fillId="0" borderId="0" xfId="0" applyFont="1"/>
    <xf numFmtId="0" fontId="10" fillId="0" borderId="0" xfId="0" applyFont="1" applyAlignment="1">
      <alignment horizontal="left"/>
    </xf>
    <xf numFmtId="0" fontId="3" fillId="0" borderId="0" xfId="0" applyFont="1" applyAlignment="1">
      <alignment horizontal="left"/>
    </xf>
    <xf numFmtId="0" fontId="11" fillId="0" borderId="0" xfId="0" applyFont="1"/>
    <xf numFmtId="0" fontId="12" fillId="0" borderId="0" xfId="0" applyFont="1" applyAlignment="1">
      <alignment horizontal="left"/>
    </xf>
    <xf numFmtId="0" fontId="13" fillId="0" borderId="0" xfId="0" applyFont="1" applyAlignment="1">
      <alignment horizontal="left"/>
    </xf>
    <xf numFmtId="0" fontId="3" fillId="0" borderId="0" xfId="0" applyFont="1"/>
    <xf numFmtId="0" fontId="8" fillId="0" borderId="0" xfId="0" applyFont="1" applyAlignment="1">
      <alignment horizontal="right"/>
    </xf>
    <xf numFmtId="0" fontId="8" fillId="0" borderId="0" xfId="0" applyFont="1" applyAlignment="1">
      <alignment horizontal="left"/>
    </xf>
    <xf numFmtId="0" fontId="3" fillId="0" borderId="0" xfId="0" applyFont="1" applyAlignment="1">
      <alignment horizontal="left" vertical="center" wrapText="1"/>
    </xf>
    <xf numFmtId="0" fontId="3" fillId="0" borderId="0" xfId="0" applyFont="1" applyAlignment="1">
      <alignment horizontal="right"/>
    </xf>
    <xf numFmtId="0" fontId="14" fillId="0" borderId="0" xfId="0" applyFont="1"/>
    <xf numFmtId="0" fontId="14" fillId="0" borderId="0" xfId="0" applyFont="1" applyAlignment="1">
      <alignment horizontal="left"/>
    </xf>
    <xf numFmtId="0" fontId="14" fillId="0" borderId="0" xfId="0" applyFont="1" applyAlignment="1">
      <alignment wrapText="1"/>
    </xf>
    <xf numFmtId="0" fontId="10" fillId="0" borderId="0" xfId="0" applyFont="1" applyAlignment="1">
      <alignment horizontal="left" wrapText="1"/>
    </xf>
    <xf numFmtId="0" fontId="15" fillId="0" borderId="0" xfId="0" applyFont="1" applyAlignment="1">
      <alignment horizontal="left" wrapText="1"/>
    </xf>
    <xf numFmtId="0" fontId="16" fillId="0" borderId="0" xfId="0" applyFont="1" applyAlignment="1">
      <alignment horizontal="left" indent="10"/>
    </xf>
    <xf numFmtId="0" fontId="16" fillId="0" borderId="0" xfId="0" applyFont="1" applyAlignment="1">
      <alignment horizontal="left"/>
    </xf>
    <xf numFmtId="0" fontId="10" fillId="0" borderId="0" xfId="0" applyFont="1" applyAlignment="1">
      <alignment horizontal="left" indent="10"/>
    </xf>
    <xf numFmtId="0" fontId="3" fillId="0" borderId="1" xfId="0" applyFont="1" applyBorder="1" applyAlignment="1">
      <alignment horizontal="left" vertical="center"/>
    </xf>
    <xf numFmtId="0" fontId="3" fillId="0" borderId="1" xfId="0" applyFont="1" applyBorder="1" applyAlignment="1">
      <alignment horizontal="centerContinuous" vertical="center" shrinkToFit="1"/>
    </xf>
    <xf numFmtId="0" fontId="0" fillId="0" borderId="1" xfId="0" applyBorder="1" applyAlignment="1">
      <alignment horizontal="right" vertical="center"/>
    </xf>
    <xf numFmtId="0" fontId="17" fillId="0" borderId="0" xfId="0" applyFont="1" applyAlignment="1">
      <alignment horizontal="centerContinuous" vertical="center"/>
    </xf>
    <xf numFmtId="0" fontId="0" fillId="0" borderId="0" xfId="0" applyAlignment="1">
      <alignment horizontal="centerContinuous"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8" fillId="0" borderId="0" xfId="0" applyFont="1"/>
    <xf numFmtId="0" fontId="19" fillId="0" borderId="0" xfId="0" applyFont="1" applyAlignment="1">
      <alignment horizontal="left" vertical="center"/>
    </xf>
    <xf numFmtId="0" fontId="19" fillId="0" borderId="0" xfId="0" applyFont="1" applyAlignment="1">
      <alignment horizontal="left" vertical="center" wrapText="1"/>
    </xf>
    <xf numFmtId="0" fontId="20" fillId="0" borderId="0" xfId="0" applyFont="1" applyAlignment="1">
      <alignment horizontal="left" vertical="center"/>
    </xf>
    <xf numFmtId="0" fontId="21" fillId="0" borderId="3" xfId="0" applyFont="1" applyBorder="1" applyAlignment="1">
      <alignment horizontal="left" wrapText="1"/>
    </xf>
    <xf numFmtId="0" fontId="21" fillId="0" borderId="3" xfId="0" applyFont="1" applyBorder="1" applyAlignment="1">
      <alignment horizontal="left"/>
    </xf>
    <xf numFmtId="1" fontId="19" fillId="0" borderId="4" xfId="0" applyNumberFormat="1" applyFont="1" applyBorder="1" applyAlignment="1">
      <alignment horizontal="center" vertical="center"/>
    </xf>
    <xf numFmtId="1" fontId="19" fillId="0" borderId="5" xfId="0" applyNumberFormat="1" applyFont="1" applyBorder="1" applyAlignment="1">
      <alignment horizontal="center" vertical="center"/>
    </xf>
    <xf numFmtId="1" fontId="19" fillId="0" borderId="6" xfId="0" applyNumberFormat="1" applyFont="1" applyBorder="1" applyAlignment="1">
      <alignment horizontal="center" vertical="center" wrapText="1"/>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1" fontId="19" fillId="0" borderId="4" xfId="0" applyNumberFormat="1" applyFont="1" applyBorder="1" applyAlignment="1">
      <alignment horizontal="center" vertical="center" wrapText="1"/>
    </xf>
    <xf numFmtId="1" fontId="19" fillId="0" borderId="10" xfId="0" applyNumberFormat="1" applyFont="1" applyBorder="1" applyAlignment="1">
      <alignment horizontal="center" vertical="center" wrapText="1"/>
    </xf>
    <xf numFmtId="0" fontId="19" fillId="0" borderId="0" xfId="0" applyFont="1"/>
    <xf numFmtId="1" fontId="19" fillId="0" borderId="11" xfId="0" applyNumberFormat="1" applyFont="1" applyBorder="1" applyAlignment="1">
      <alignment horizontal="center" vertical="center"/>
    </xf>
    <xf numFmtId="1" fontId="19" fillId="0" borderId="0" xfId="0" applyNumberFormat="1" applyFont="1" applyAlignment="1">
      <alignment horizontal="center" vertical="center"/>
    </xf>
    <xf numFmtId="1" fontId="19" fillId="0" borderId="12" xfId="0" applyNumberFormat="1" applyFont="1" applyBorder="1" applyAlignment="1">
      <alignment horizontal="center" vertical="center" wrapText="1"/>
    </xf>
    <xf numFmtId="164" fontId="19" fillId="0" borderId="6" xfId="0" applyNumberFormat="1" applyFont="1" applyBorder="1" applyAlignment="1">
      <alignment horizontal="center" vertical="center" wrapText="1"/>
    </xf>
    <xf numFmtId="1" fontId="19" fillId="0" borderId="13" xfId="0" applyNumberFormat="1" applyFont="1" applyBorder="1" applyAlignment="1">
      <alignment horizontal="center" vertical="center" wrapText="1"/>
    </xf>
    <xf numFmtId="1" fontId="19" fillId="0" borderId="14" xfId="0" applyNumberFormat="1" applyFont="1" applyBorder="1" applyAlignment="1">
      <alignment horizontal="center" vertical="center" wrapText="1"/>
    </xf>
    <xf numFmtId="164" fontId="19" fillId="0" borderId="15" xfId="0" applyNumberFormat="1" applyFont="1" applyBorder="1" applyAlignment="1">
      <alignment horizontal="center" vertical="center" wrapText="1"/>
    </xf>
    <xf numFmtId="3" fontId="19" fillId="0" borderId="16" xfId="0" applyNumberFormat="1" applyFont="1" applyBorder="1" applyAlignment="1">
      <alignment horizontal="center" vertical="center"/>
    </xf>
    <xf numFmtId="165" fontId="19" fillId="0" borderId="16" xfId="0" applyNumberFormat="1" applyFont="1" applyBorder="1" applyAlignment="1">
      <alignment horizontal="center" vertical="center"/>
    </xf>
    <xf numFmtId="1" fontId="19" fillId="0" borderId="13" xfId="0" applyNumberFormat="1" applyFont="1" applyBorder="1" applyAlignment="1">
      <alignment horizontal="center" vertical="center"/>
    </xf>
    <xf numFmtId="1" fontId="19" fillId="0" borderId="3" xfId="0" applyNumberFormat="1" applyFont="1" applyBorder="1" applyAlignment="1">
      <alignment horizontal="center" vertical="center"/>
    </xf>
    <xf numFmtId="1" fontId="19" fillId="0" borderId="15" xfId="0" applyNumberFormat="1" applyFont="1" applyBorder="1" applyAlignment="1">
      <alignment horizontal="center" vertical="center" wrapText="1"/>
    </xf>
    <xf numFmtId="1" fontId="23" fillId="0" borderId="16" xfId="0" applyNumberFormat="1" applyFont="1" applyBorder="1" applyAlignment="1">
      <alignment horizontal="center" vertical="center"/>
    </xf>
    <xf numFmtId="0" fontId="23" fillId="0" borderId="0" xfId="0" applyFont="1"/>
    <xf numFmtId="1" fontId="24" fillId="0" borderId="4" xfId="0" applyNumberFormat="1" applyFont="1" applyBorder="1" applyAlignment="1">
      <alignment horizontal="left"/>
    </xf>
    <xf numFmtId="1" fontId="24" fillId="0" borderId="0" xfId="0" applyNumberFormat="1" applyFont="1" applyAlignment="1">
      <alignment horizontal="center"/>
    </xf>
    <xf numFmtId="1" fontId="24" fillId="0" borderId="12" xfId="0" applyNumberFormat="1" applyFont="1" applyBorder="1" applyAlignment="1">
      <alignment horizontal="center"/>
    </xf>
    <xf numFmtId="3" fontId="19" fillId="0" borderId="4" xfId="0" applyNumberFormat="1" applyFont="1" applyBorder="1" applyAlignment="1">
      <alignment horizontal="center"/>
    </xf>
    <xf numFmtId="3" fontId="19" fillId="0" borderId="5" xfId="0" applyNumberFormat="1" applyFont="1" applyBorder="1" applyAlignment="1">
      <alignment horizontal="center"/>
    </xf>
    <xf numFmtId="3" fontId="19" fillId="0" borderId="10" xfId="0" applyNumberFormat="1" applyFont="1" applyBorder="1" applyAlignment="1">
      <alignment horizontal="center"/>
    </xf>
    <xf numFmtId="1" fontId="19" fillId="0" borderId="4" xfId="0" applyNumberFormat="1" applyFont="1" applyBorder="1" applyAlignment="1">
      <alignment horizontal="center"/>
    </xf>
    <xf numFmtId="1" fontId="19" fillId="0" borderId="10" xfId="0" applyNumberFormat="1" applyFont="1" applyBorder="1" applyAlignment="1">
      <alignment horizontal="center"/>
    </xf>
    <xf numFmtId="49" fontId="24" fillId="0" borderId="11" xfId="0" applyNumberFormat="1" applyFont="1" applyBorder="1"/>
    <xf numFmtId="0" fontId="24" fillId="0" borderId="0" xfId="0" applyFont="1"/>
    <xf numFmtId="166" fontId="19" fillId="0" borderId="12" xfId="0" applyNumberFormat="1" applyFont="1" applyBorder="1" applyAlignment="1">
      <alignment horizontal="right"/>
    </xf>
    <xf numFmtId="167" fontId="19" fillId="0" borderId="0" xfId="0" applyNumberFormat="1" applyFont="1" applyAlignment="1">
      <alignment horizontal="right"/>
    </xf>
    <xf numFmtId="167" fontId="19" fillId="0" borderId="11" xfId="0" applyNumberFormat="1" applyFont="1" applyBorder="1" applyAlignment="1">
      <alignment horizontal="right"/>
    </xf>
    <xf numFmtId="168" fontId="19" fillId="0" borderId="17" xfId="0" applyNumberFormat="1" applyFont="1" applyBorder="1" applyAlignment="1">
      <alignment horizontal="right"/>
    </xf>
    <xf numFmtId="0" fontId="19" fillId="0" borderId="0" xfId="0" applyFont="1" applyAlignment="1">
      <alignment wrapText="1"/>
    </xf>
    <xf numFmtId="49" fontId="19" fillId="0" borderId="11" xfId="0" applyNumberFormat="1" applyFont="1" applyBorder="1"/>
    <xf numFmtId="49" fontId="19" fillId="0" borderId="0" xfId="0" applyNumberFormat="1" applyFont="1"/>
    <xf numFmtId="169" fontId="19" fillId="0" borderId="11" xfId="0" applyNumberFormat="1" applyFont="1" applyBorder="1"/>
    <xf numFmtId="0" fontId="19" fillId="0" borderId="0" xfId="0" applyFont="1" applyAlignment="1">
      <alignment horizontal="left"/>
    </xf>
    <xf numFmtId="170" fontId="19" fillId="0" borderId="0" xfId="0" applyNumberFormat="1" applyFont="1"/>
    <xf numFmtId="169" fontId="19" fillId="0" borderId="13" xfId="0" applyNumberFormat="1" applyFont="1" applyBorder="1"/>
    <xf numFmtId="49" fontId="19" fillId="0" borderId="3" xfId="0" applyNumberFormat="1" applyFont="1" applyBorder="1"/>
    <xf numFmtId="166" fontId="19" fillId="0" borderId="15" xfId="0" applyNumberFormat="1" applyFont="1" applyBorder="1" applyAlignment="1">
      <alignment horizontal="right"/>
    </xf>
    <xf numFmtId="1" fontId="24" fillId="0" borderId="11" xfId="0" applyNumberFormat="1" applyFont="1" applyBorder="1" applyAlignment="1">
      <alignment horizontal="left"/>
    </xf>
    <xf numFmtId="1" fontId="24" fillId="0" borderId="12" xfId="0" applyNumberFormat="1" applyFont="1" applyBorder="1" applyAlignment="1">
      <alignment horizontal="right"/>
    </xf>
    <xf numFmtId="3" fontId="19" fillId="0" borderId="4" xfId="0" applyNumberFormat="1" applyFont="1" applyBorder="1" applyAlignment="1">
      <alignment horizontal="right"/>
    </xf>
    <xf numFmtId="3" fontId="19" fillId="0" borderId="5" xfId="0" applyNumberFormat="1" applyFont="1" applyBorder="1" applyAlignment="1">
      <alignment horizontal="right"/>
    </xf>
    <xf numFmtId="3" fontId="19" fillId="0" borderId="10" xfId="0" applyNumberFormat="1" applyFont="1" applyBorder="1" applyAlignment="1">
      <alignment horizontal="right"/>
    </xf>
    <xf numFmtId="1" fontId="19" fillId="0" borderId="4" xfId="0" applyNumberFormat="1" applyFont="1" applyBorder="1" applyAlignment="1">
      <alignment horizontal="right"/>
    </xf>
    <xf numFmtId="1" fontId="19" fillId="0" borderId="10" xfId="0" applyNumberFormat="1" applyFont="1" applyBorder="1" applyAlignment="1">
      <alignment horizontal="right"/>
    </xf>
    <xf numFmtId="1" fontId="19" fillId="0" borderId="12" xfId="0" applyNumberFormat="1" applyFont="1" applyBorder="1" applyAlignment="1">
      <alignment horizontal="right"/>
    </xf>
    <xf numFmtId="3" fontId="19" fillId="0" borderId="11" xfId="0" applyNumberFormat="1" applyFont="1" applyBorder="1" applyAlignment="1">
      <alignment horizontal="right"/>
    </xf>
    <xf numFmtId="3" fontId="19" fillId="0" borderId="0" xfId="0" applyNumberFormat="1" applyFont="1" applyAlignment="1">
      <alignment horizontal="right"/>
    </xf>
    <xf numFmtId="3" fontId="19" fillId="0" borderId="17" xfId="0" applyNumberFormat="1" applyFont="1" applyBorder="1" applyAlignment="1">
      <alignment horizontal="right"/>
    </xf>
    <xf numFmtId="171" fontId="19" fillId="0" borderId="11" xfId="0" applyNumberFormat="1" applyFont="1" applyBorder="1" applyAlignment="1">
      <alignment horizontal="right"/>
    </xf>
    <xf numFmtId="172" fontId="19" fillId="0" borderId="17" xfId="0" applyNumberFormat="1" applyFont="1" applyBorder="1" applyAlignment="1">
      <alignment horizontal="right"/>
    </xf>
    <xf numFmtId="167" fontId="19" fillId="0" borderId="11" xfId="0" applyNumberFormat="1" applyFont="1" applyBorder="1" applyAlignment="1">
      <alignment horizontal="right" wrapText="1"/>
    </xf>
    <xf numFmtId="167" fontId="19" fillId="0" borderId="17" xfId="0" applyNumberFormat="1" applyFont="1" applyBorder="1" applyAlignment="1">
      <alignment horizontal="right"/>
    </xf>
    <xf numFmtId="165" fontId="24" fillId="0" borderId="12" xfId="0" applyNumberFormat="1" applyFont="1" applyBorder="1" applyAlignment="1">
      <alignment horizontal="right"/>
    </xf>
    <xf numFmtId="49" fontId="19" fillId="0" borderId="13" xfId="0" applyNumberFormat="1" applyFont="1" applyBorder="1"/>
    <xf numFmtId="167" fontId="19" fillId="0" borderId="13" xfId="0" applyNumberFormat="1" applyFont="1" applyBorder="1" applyAlignment="1">
      <alignment horizontal="right"/>
    </xf>
    <xf numFmtId="167" fontId="19" fillId="0" borderId="3" xfId="0" applyNumberFormat="1" applyFont="1" applyBorder="1" applyAlignment="1">
      <alignment horizontal="right"/>
    </xf>
    <xf numFmtId="167" fontId="19" fillId="0" borderId="14" xfId="0" applyNumberFormat="1" applyFont="1" applyBorder="1" applyAlignment="1">
      <alignment horizontal="right"/>
    </xf>
    <xf numFmtId="168" fontId="19" fillId="0" borderId="14" xfId="0" applyNumberFormat="1" applyFont="1" applyBorder="1" applyAlignment="1">
      <alignment horizontal="right"/>
    </xf>
    <xf numFmtId="0" fontId="23" fillId="0" borderId="0" xfId="0" applyFont="1" applyAlignment="1">
      <alignment horizontal="left"/>
    </xf>
    <xf numFmtId="0" fontId="25" fillId="0" borderId="0" xfId="0" applyFont="1" applyAlignment="1">
      <alignment horizontal="left"/>
    </xf>
    <xf numFmtId="0" fontId="25" fillId="0" borderId="0" xfId="0" applyFont="1" applyAlignment="1">
      <alignment horizontal="right" vertical="top"/>
    </xf>
    <xf numFmtId="0" fontId="23" fillId="0" borderId="0" xfId="0" applyFont="1" applyAlignment="1">
      <alignment horizontal="left" wrapText="1"/>
    </xf>
    <xf numFmtId="0" fontId="25" fillId="0" borderId="0" xfId="0" applyFont="1" applyAlignment="1">
      <alignment horizontal="left" wrapText="1"/>
    </xf>
    <xf numFmtId="0" fontId="25" fillId="0" borderId="0" xfId="0" applyFont="1" applyAlignment="1">
      <alignment horizontal="left"/>
    </xf>
    <xf numFmtId="0" fontId="25" fillId="0" borderId="0" xfId="0" applyFont="1" applyAlignment="1">
      <alignment horizontal="left" vertical="center" wrapText="1"/>
    </xf>
    <xf numFmtId="0" fontId="25" fillId="0" borderId="0" xfId="0" applyFont="1" applyAlignment="1">
      <alignment horizontal="left" vertical="center"/>
    </xf>
    <xf numFmtId="3" fontId="19" fillId="0" borderId="0" xfId="0" applyNumberFormat="1" applyFont="1"/>
    <xf numFmtId="165" fontId="19" fillId="0" borderId="0" xfId="0" applyNumberFormat="1" applyFont="1"/>
    <xf numFmtId="0" fontId="27" fillId="3" borderId="0" xfId="0" applyFont="1" applyFill="1"/>
    <xf numFmtId="0" fontId="27" fillId="0" borderId="0" xfId="0" applyFont="1"/>
    <xf numFmtId="0" fontId="20" fillId="3" borderId="0" xfId="0" applyFont="1" applyFill="1"/>
    <xf numFmtId="0" fontId="20" fillId="0" borderId="0" xfId="0" applyFont="1"/>
    <xf numFmtId="0" fontId="20" fillId="0" borderId="0" xfId="0" applyFont="1" applyAlignment="1">
      <alignment horizontal="centerContinuous"/>
    </xf>
    <xf numFmtId="0" fontId="19" fillId="0" borderId="0" xfId="0" applyFont="1" applyAlignment="1">
      <alignment horizontal="left" wrapText="1"/>
    </xf>
    <xf numFmtId="0" fontId="19" fillId="0" borderId="0" xfId="0" applyFont="1" applyAlignment="1">
      <alignment horizontal="left" wrapText="1"/>
    </xf>
    <xf numFmtId="0" fontId="19" fillId="0" borderId="0" xfId="0" applyFont="1" applyAlignment="1">
      <alignment horizontal="center"/>
    </xf>
    <xf numFmtId="0" fontId="18" fillId="0" borderId="3" xfId="0" applyFont="1" applyBorder="1"/>
    <xf numFmtId="0" fontId="19" fillId="0" borderId="3" xfId="0" applyFont="1" applyBorder="1"/>
    <xf numFmtId="0" fontId="19" fillId="0" borderId="3" xfId="0" applyFont="1" applyBorder="1" applyAlignment="1">
      <alignment vertical="center"/>
    </xf>
    <xf numFmtId="0" fontId="19" fillId="0" borderId="3" xfId="0" applyFont="1" applyBorder="1" applyAlignment="1">
      <alignment horizontal="center" vertical="top"/>
    </xf>
    <xf numFmtId="173" fontId="12" fillId="0" borderId="4" xfId="0" applyNumberFormat="1" applyFont="1" applyBorder="1" applyAlignment="1">
      <alignment horizontal="left" vertical="center"/>
    </xf>
    <xf numFmtId="173" fontId="12" fillId="0" borderId="5" xfId="0" applyNumberFormat="1" applyFont="1" applyBorder="1" applyAlignment="1">
      <alignment horizontal="left" vertical="center"/>
    </xf>
    <xf numFmtId="173" fontId="12" fillId="0" borderId="10" xfId="0" applyNumberFormat="1" applyFont="1" applyBorder="1" applyAlignment="1">
      <alignment horizontal="left" vertical="center"/>
    </xf>
    <xf numFmtId="173" fontId="19" fillId="0" borderId="11" xfId="0" applyNumberFormat="1" applyFont="1" applyBorder="1" applyAlignment="1">
      <alignment vertical="center"/>
    </xf>
    <xf numFmtId="173" fontId="19" fillId="0" borderId="0" xfId="0" applyNumberFormat="1" applyFont="1" applyAlignment="1">
      <alignment vertical="center"/>
    </xf>
    <xf numFmtId="173" fontId="19" fillId="0" borderId="17" xfId="0" applyNumberFormat="1" applyFont="1" applyBorder="1" applyAlignment="1">
      <alignment vertical="center"/>
    </xf>
    <xf numFmtId="0" fontId="18" fillId="0" borderId="0" xfId="0" applyFont="1" applyAlignment="1">
      <alignment vertical="center"/>
    </xf>
    <xf numFmtId="165" fontId="19" fillId="0" borderId="3" xfId="0" applyNumberFormat="1" applyFont="1" applyBorder="1"/>
    <xf numFmtId="171" fontId="19" fillId="0" borderId="3" xfId="0" applyNumberFormat="1" applyFont="1" applyBorder="1"/>
    <xf numFmtId="171" fontId="19" fillId="0" borderId="14" xfId="0" applyNumberFormat="1" applyFont="1" applyBorder="1"/>
    <xf numFmtId="172" fontId="19" fillId="0" borderId="0" xfId="0" applyNumberFormat="1" applyFont="1"/>
    <xf numFmtId="171" fontId="19" fillId="0" borderId="0" xfId="0" applyNumberFormat="1" applyFont="1"/>
    <xf numFmtId="171" fontId="19" fillId="0" borderId="17" xfId="0" applyNumberFormat="1" applyFont="1" applyBorder="1"/>
    <xf numFmtId="172" fontId="28" fillId="3" borderId="0" xfId="0" applyNumberFormat="1" applyFont="1" applyFill="1"/>
    <xf numFmtId="0" fontId="28" fillId="0" borderId="0" xfId="0" applyFont="1"/>
    <xf numFmtId="173" fontId="19" fillId="0" borderId="11" xfId="0" applyNumberFormat="1" applyFont="1" applyBorder="1" applyAlignment="1">
      <alignment horizontal="left" vertical="center"/>
    </xf>
    <xf numFmtId="173" fontId="19" fillId="0" borderId="0" xfId="0" applyNumberFormat="1" applyFont="1" applyAlignment="1">
      <alignment horizontal="left" vertical="center"/>
    </xf>
    <xf numFmtId="173" fontId="19" fillId="0" borderId="17" xfId="0" applyNumberFormat="1" applyFont="1" applyBorder="1" applyAlignment="1">
      <alignment horizontal="left" vertical="center"/>
    </xf>
    <xf numFmtId="0" fontId="24" fillId="0" borderId="11" xfId="0" applyFont="1" applyBorder="1" applyAlignment="1">
      <alignment horizontal="left" vertical="center" wrapText="1"/>
    </xf>
    <xf numFmtId="0" fontId="24" fillId="0" borderId="0" xfId="0" applyFont="1" applyAlignment="1">
      <alignment horizontal="left" vertical="center" wrapText="1"/>
    </xf>
    <xf numFmtId="1" fontId="19" fillId="0" borderId="0" xfId="0" applyNumberFormat="1" applyFont="1" applyAlignment="1">
      <alignment horizontal="right" vertical="center"/>
    </xf>
    <xf numFmtId="171" fontId="19" fillId="0" borderId="0" xfId="0" applyNumberFormat="1" applyFont="1" applyAlignment="1">
      <alignment vertical="center"/>
    </xf>
    <xf numFmtId="171" fontId="19" fillId="0" borderId="17" xfId="0" applyNumberFormat="1" applyFont="1" applyBorder="1" applyAlignment="1">
      <alignment vertical="center"/>
    </xf>
    <xf numFmtId="0" fontId="19" fillId="0" borderId="0" xfId="0" applyFont="1" applyAlignment="1">
      <alignment vertical="center"/>
    </xf>
    <xf numFmtId="0" fontId="19" fillId="0" borderId="11" xfId="0" applyFont="1" applyBorder="1" applyAlignment="1">
      <alignment horizontal="left" vertical="center" wrapText="1"/>
    </xf>
    <xf numFmtId="49" fontId="19" fillId="0" borderId="0" xfId="0" applyNumberFormat="1" applyFont="1" applyAlignment="1">
      <alignment horizontal="left" vertical="center" wrapText="1"/>
    </xf>
    <xf numFmtId="174" fontId="19" fillId="0" borderId="0" xfId="0" applyNumberFormat="1" applyFont="1" applyAlignment="1">
      <alignment horizontal="right" vertical="center" wrapText="1"/>
    </xf>
    <xf numFmtId="171" fontId="19" fillId="0" borderId="0" xfId="0" applyNumberFormat="1" applyFont="1" applyAlignment="1">
      <alignment vertical="center" wrapText="1"/>
    </xf>
    <xf numFmtId="171" fontId="19" fillId="0" borderId="17" xfId="0" applyNumberFormat="1" applyFont="1" applyBorder="1" applyAlignment="1">
      <alignment vertical="center" wrapText="1"/>
    </xf>
    <xf numFmtId="0" fontId="19" fillId="0" borderId="0" xfId="0" applyFont="1" applyAlignment="1">
      <alignment vertical="center" wrapText="1"/>
    </xf>
    <xf numFmtId="170" fontId="19" fillId="0" borderId="0" xfId="0" applyNumberFormat="1" applyFont="1" applyAlignment="1">
      <alignment horizontal="left" vertical="center" wrapText="1"/>
    </xf>
    <xf numFmtId="0" fontId="25" fillId="0" borderId="0" xfId="0" applyFont="1" applyAlignment="1">
      <alignment vertical="center" wrapText="1"/>
    </xf>
    <xf numFmtId="170" fontId="19" fillId="0" borderId="0" xfId="0" applyNumberFormat="1" applyFont="1" applyAlignment="1">
      <alignment horizontal="left" vertical="center" wrapText="1"/>
    </xf>
    <xf numFmtId="0" fontId="19" fillId="0" borderId="11" xfId="0" applyFont="1" applyBorder="1" applyAlignment="1">
      <alignment horizontal="left" vertical="center"/>
    </xf>
    <xf numFmtId="170" fontId="19" fillId="0" borderId="0" xfId="0" applyNumberFormat="1" applyFont="1" applyAlignment="1">
      <alignment horizontal="left" vertical="center"/>
    </xf>
    <xf numFmtId="167" fontId="19" fillId="0" borderId="0" xfId="0" applyNumberFormat="1" applyFont="1" applyAlignment="1">
      <alignment horizontal="left" vertical="center" wrapText="1"/>
    </xf>
    <xf numFmtId="167" fontId="19" fillId="0" borderId="0" xfId="0" applyNumberFormat="1" applyFont="1" applyAlignment="1">
      <alignment horizontal="left" vertical="center"/>
    </xf>
    <xf numFmtId="167" fontId="19" fillId="0" borderId="0" xfId="0" applyNumberFormat="1" applyFont="1" applyAlignment="1">
      <alignment horizontal="left" vertical="center" wrapText="1"/>
    </xf>
    <xf numFmtId="0" fontId="24" fillId="0" borderId="11" xfId="0" applyFont="1" applyBorder="1" applyAlignment="1">
      <alignment vertical="center"/>
    </xf>
    <xf numFmtId="49" fontId="19" fillId="0" borderId="0" xfId="0" applyNumberFormat="1" applyFont="1" applyAlignment="1">
      <alignment vertical="center"/>
    </xf>
    <xf numFmtId="170" fontId="19" fillId="0" borderId="11" xfId="0" applyNumberFormat="1" applyFont="1" applyBorder="1" applyAlignment="1">
      <alignment vertical="center" wrapText="1"/>
    </xf>
    <xf numFmtId="170" fontId="19" fillId="0" borderId="0" xfId="0" applyNumberFormat="1" applyFont="1" applyAlignment="1">
      <alignment vertical="center" wrapText="1"/>
    </xf>
    <xf numFmtId="0" fontId="19" fillId="0" borderId="13" xfId="0" applyFont="1" applyBorder="1"/>
    <xf numFmtId="170" fontId="19" fillId="0" borderId="3" xfId="0" applyNumberFormat="1" applyFont="1" applyBorder="1"/>
    <xf numFmtId="3" fontId="19" fillId="0" borderId="3" xfId="0" applyNumberFormat="1" applyFont="1" applyBorder="1"/>
    <xf numFmtId="3" fontId="19" fillId="0" borderId="14" xfId="0" applyNumberFormat="1" applyFont="1" applyBorder="1"/>
    <xf numFmtId="0" fontId="25" fillId="0" borderId="0" xfId="0" applyFont="1"/>
    <xf numFmtId="0" fontId="25" fillId="0" borderId="0" xfId="0" applyFont="1" applyAlignment="1">
      <alignment horizontal="right"/>
    </xf>
    <xf numFmtId="0" fontId="29" fillId="3" borderId="0" xfId="0" applyFont="1" applyFill="1"/>
    <xf numFmtId="0" fontId="29" fillId="0" borderId="0" xfId="0" applyFont="1"/>
    <xf numFmtId="0" fontId="25" fillId="0" borderId="0" xfId="0" applyFont="1" applyAlignment="1">
      <alignment horizontal="left" vertical="top" wrapText="1"/>
    </xf>
    <xf numFmtId="0" fontId="28" fillId="3" borderId="0" xfId="0" applyFont="1" applyFill="1"/>
    <xf numFmtId="0" fontId="21" fillId="0" borderId="3" xfId="0" applyFont="1" applyBorder="1" applyAlignment="1">
      <alignment wrapText="1"/>
    </xf>
    <xf numFmtId="0" fontId="21" fillId="0" borderId="3" xfId="0" applyFont="1" applyBorder="1"/>
    <xf numFmtId="1" fontId="24" fillId="0" borderId="5" xfId="0" applyNumberFormat="1" applyFont="1" applyBorder="1" applyAlignment="1">
      <alignment horizontal="center"/>
    </xf>
    <xf numFmtId="1" fontId="24" fillId="0" borderId="6" xfId="0" applyNumberFormat="1" applyFont="1" applyBorder="1" applyAlignment="1">
      <alignment horizontal="center"/>
    </xf>
    <xf numFmtId="171" fontId="19" fillId="0" borderId="4" xfId="0" applyNumberFormat="1" applyFont="1" applyBorder="1"/>
    <xf numFmtId="171" fontId="19" fillId="0" borderId="5" xfId="0" applyNumberFormat="1" applyFont="1" applyBorder="1"/>
    <xf numFmtId="171" fontId="19" fillId="0" borderId="10" xfId="0" applyNumberFormat="1" applyFont="1" applyBorder="1"/>
    <xf numFmtId="172" fontId="19" fillId="0" borderId="10" xfId="0" applyNumberFormat="1" applyFont="1" applyBorder="1"/>
    <xf numFmtId="167" fontId="19" fillId="0" borderId="11" xfId="0" applyNumberFormat="1" applyFont="1" applyBorder="1"/>
    <xf numFmtId="167" fontId="19" fillId="0" borderId="0" xfId="0" applyNumberFormat="1" applyFont="1"/>
    <xf numFmtId="167" fontId="19" fillId="0" borderId="4" xfId="0" applyNumberFormat="1" applyFont="1" applyBorder="1"/>
    <xf numFmtId="167" fontId="19" fillId="0" borderId="5" xfId="0" applyNumberFormat="1" applyFont="1" applyBorder="1"/>
    <xf numFmtId="167" fontId="19" fillId="0" borderId="10" xfId="0" applyNumberFormat="1" applyFont="1" applyBorder="1"/>
    <xf numFmtId="167" fontId="19" fillId="0" borderId="11" xfId="0" applyNumberFormat="1" applyFont="1" applyBorder="1" applyAlignment="1">
      <alignment wrapText="1"/>
    </xf>
    <xf numFmtId="167" fontId="19" fillId="0" borderId="17" xfId="0" applyNumberFormat="1" applyFont="1" applyBorder="1"/>
    <xf numFmtId="0" fontId="30" fillId="0" borderId="0" xfId="0" applyFont="1" applyAlignment="1">
      <alignment horizontal="left" wrapText="1"/>
    </xf>
    <xf numFmtId="0" fontId="19" fillId="0" borderId="1" xfId="0" applyFont="1" applyBorder="1" applyAlignment="1">
      <alignment horizontal="centerContinuous" vertical="center" shrinkToFit="1"/>
    </xf>
    <xf numFmtId="0" fontId="3" fillId="0" borderId="1" xfId="0" applyFont="1" applyBorder="1" applyAlignment="1">
      <alignment horizontal="right" vertical="center" shrinkToFit="1"/>
    </xf>
    <xf numFmtId="0" fontId="19" fillId="0" borderId="0" xfId="0" applyFont="1" applyAlignment="1">
      <alignment horizontal="centerContinuous" vertical="center"/>
    </xf>
    <xf numFmtId="0" fontId="0" fillId="0" borderId="0" xfId="0" applyAlignment="1">
      <alignment horizontal="right" vertical="center"/>
    </xf>
    <xf numFmtId="0" fontId="20" fillId="0" borderId="0" xfId="0" applyFont="1" applyAlignment="1">
      <alignment horizontal="centerContinuous" vertical="center"/>
    </xf>
    <xf numFmtId="0" fontId="20" fillId="0" borderId="0" xfId="0" applyFont="1" applyAlignment="1">
      <alignment horizontal="right" vertical="center"/>
    </xf>
    <xf numFmtId="0" fontId="18" fillId="0" borderId="0" xfId="0" applyFont="1" applyAlignment="1">
      <alignment horizontal="right"/>
    </xf>
    <xf numFmtId="49" fontId="24" fillId="0" borderId="4" xfId="0" applyNumberFormat="1" applyFont="1" applyBorder="1" applyAlignment="1">
      <alignment vertical="center"/>
    </xf>
    <xf numFmtId="49" fontId="24" fillId="0" borderId="0" xfId="0" applyNumberFormat="1" applyFont="1" applyAlignment="1">
      <alignment vertical="center"/>
    </xf>
    <xf numFmtId="0" fontId="24" fillId="0" borderId="0" xfId="0" applyFont="1" applyAlignment="1">
      <alignment vertical="center"/>
    </xf>
    <xf numFmtId="0" fontId="24" fillId="0" borderId="11" xfId="0" applyFont="1" applyBorder="1" applyAlignment="1">
      <alignment horizontal="left" wrapText="1"/>
    </xf>
    <xf numFmtId="0" fontId="24" fillId="0" borderId="0" xfId="0" applyFont="1" applyAlignment="1">
      <alignment horizontal="left" wrapText="1"/>
    </xf>
    <xf numFmtId="0" fontId="24" fillId="0" borderId="17" xfId="0" applyFont="1" applyBorder="1" applyAlignment="1">
      <alignment horizontal="left" wrapText="1"/>
    </xf>
    <xf numFmtId="49" fontId="19" fillId="0" borderId="0" xfId="0" applyNumberFormat="1" applyFont="1"/>
    <xf numFmtId="0" fontId="19" fillId="0" borderId="0" xfId="0" applyFont="1" applyAlignment="1">
      <alignment horizontal="left" indent="1"/>
    </xf>
    <xf numFmtId="0" fontId="19" fillId="0" borderId="17" xfId="0" applyFont="1" applyBorder="1" applyAlignment="1">
      <alignment horizontal="left" wrapText="1"/>
    </xf>
    <xf numFmtId="0" fontId="24" fillId="0" borderId="4" xfId="0" applyFont="1" applyBorder="1" applyAlignment="1">
      <alignment horizontal="left" wrapText="1"/>
    </xf>
    <xf numFmtId="0" fontId="24" fillId="0" borderId="5" xfId="0" applyFont="1" applyBorder="1" applyAlignment="1">
      <alignment horizontal="left" wrapText="1"/>
    </xf>
    <xf numFmtId="0" fontId="24" fillId="0" borderId="10" xfId="0" applyFont="1" applyBorder="1" applyAlignment="1">
      <alignment horizontal="left" wrapText="1"/>
    </xf>
    <xf numFmtId="166" fontId="19" fillId="0" borderId="6" xfId="0" applyNumberFormat="1" applyFont="1" applyBorder="1" applyAlignment="1">
      <alignment horizontal="right"/>
    </xf>
    <xf numFmtId="167" fontId="19" fillId="0" borderId="4" xfId="0" applyNumberFormat="1" applyFont="1" applyBorder="1" applyAlignment="1">
      <alignment horizontal="right"/>
    </xf>
    <xf numFmtId="167" fontId="19" fillId="0" borderId="5" xfId="0" applyNumberFormat="1" applyFont="1" applyBorder="1" applyAlignment="1">
      <alignment horizontal="right"/>
    </xf>
    <xf numFmtId="167" fontId="19" fillId="0" borderId="10" xfId="0" applyNumberFormat="1" applyFont="1" applyBorder="1" applyAlignment="1">
      <alignment horizontal="right"/>
    </xf>
    <xf numFmtId="168" fontId="19" fillId="0" borderId="10" xfId="0" applyNumberFormat="1" applyFont="1" applyBorder="1" applyAlignment="1">
      <alignment horizontal="right"/>
    </xf>
    <xf numFmtId="0" fontId="25" fillId="0" borderId="0" xfId="0" applyFont="1" applyAlignment="1">
      <alignment horizontal="left" wrapText="1"/>
    </xf>
    <xf numFmtId="0" fontId="19" fillId="0" borderId="0" xfId="0" applyFont="1" applyAlignment="1">
      <alignment horizontal="right"/>
    </xf>
    <xf numFmtId="3" fontId="19" fillId="0" borderId="0" xfId="0" applyNumberFormat="1" applyFont="1" applyAlignment="1">
      <alignment wrapText="1"/>
    </xf>
    <xf numFmtId="1" fontId="19" fillId="0" borderId="11"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 fontId="19" fillId="0" borderId="13" xfId="0" applyNumberFormat="1" applyFont="1" applyBorder="1" applyAlignment="1">
      <alignment vertical="center" wrapText="1"/>
    </xf>
    <xf numFmtId="1" fontId="19" fillId="0" borderId="14" xfId="0" applyNumberFormat="1" applyFont="1" applyBorder="1" applyAlignment="1">
      <alignment vertical="center" wrapText="1"/>
    </xf>
    <xf numFmtId="0" fontId="24" fillId="0" borderId="4" xfId="0" applyFont="1" applyBorder="1" applyAlignment="1">
      <alignment horizontal="left" vertical="center" wrapText="1"/>
    </xf>
    <xf numFmtId="0" fontId="24" fillId="0" borderId="10" xfId="0" applyFont="1" applyBorder="1" applyAlignment="1">
      <alignment horizontal="left" vertical="center" wrapText="1"/>
    </xf>
    <xf numFmtId="0" fontId="19" fillId="0" borderId="17" xfId="0" applyFont="1" applyBorder="1" applyAlignment="1">
      <alignment horizontal="left" vertical="center"/>
    </xf>
    <xf numFmtId="175" fontId="19" fillId="0" borderId="12" xfId="0" applyNumberFormat="1" applyFont="1" applyBorder="1" applyAlignment="1">
      <alignment horizontal="right"/>
    </xf>
    <xf numFmtId="0" fontId="19" fillId="0" borderId="11" xfId="0" applyFont="1" applyBorder="1" applyAlignment="1">
      <alignment vertical="center" wrapText="1"/>
    </xf>
    <xf numFmtId="49" fontId="19" fillId="0" borderId="17" xfId="0" applyNumberFormat="1" applyFont="1" applyBorder="1" applyAlignment="1">
      <alignment vertical="center" wrapText="1"/>
    </xf>
    <xf numFmtId="0" fontId="19" fillId="0" borderId="11" xfId="0" applyFont="1" applyBorder="1" applyAlignment="1">
      <alignment vertical="center"/>
    </xf>
    <xf numFmtId="0" fontId="19" fillId="0" borderId="17" xfId="0" applyFont="1" applyBorder="1" applyAlignment="1">
      <alignment vertical="center" wrapText="1"/>
    </xf>
    <xf numFmtId="0" fontId="19" fillId="0" borderId="13" xfId="0" applyFont="1" applyBorder="1" applyAlignment="1">
      <alignment vertical="center" wrapText="1"/>
    </xf>
    <xf numFmtId="0" fontId="19" fillId="0" borderId="14" xfId="0" applyFont="1" applyBorder="1" applyAlignment="1">
      <alignment vertical="center" wrapText="1"/>
    </xf>
    <xf numFmtId="49" fontId="24" fillId="0" borderId="4" xfId="0" applyNumberFormat="1" applyFont="1" applyBorder="1" applyAlignment="1">
      <alignment horizontal="left" vertical="center"/>
    </xf>
    <xf numFmtId="0" fontId="19" fillId="0" borderId="5" xfId="0" applyFont="1" applyBorder="1" applyAlignment="1">
      <alignment horizontal="left" vertical="center"/>
    </xf>
    <xf numFmtId="0" fontId="19" fillId="0" borderId="5" xfId="0" quotePrefix="1" applyFont="1" applyBorder="1" applyAlignment="1">
      <alignment horizontal="left" vertical="center"/>
    </xf>
    <xf numFmtId="166" fontId="19" fillId="0" borderId="6" xfId="0" applyNumberFormat="1" applyFont="1" applyBorder="1" applyAlignment="1">
      <alignment horizontal="right" vertical="center"/>
    </xf>
    <xf numFmtId="167" fontId="19" fillId="0" borderId="4" xfId="0" applyNumberFormat="1" applyFont="1" applyBorder="1" applyAlignment="1">
      <alignment vertical="center"/>
    </xf>
    <xf numFmtId="167" fontId="19" fillId="0" borderId="5" xfId="0" applyNumberFormat="1" applyFont="1" applyBorder="1" applyAlignment="1">
      <alignment vertical="center"/>
    </xf>
    <xf numFmtId="167" fontId="19" fillId="0" borderId="10" xfId="0" applyNumberFormat="1" applyFont="1" applyBorder="1" applyAlignment="1">
      <alignment horizontal="right" vertical="center"/>
    </xf>
    <xf numFmtId="167" fontId="19" fillId="0" borderId="4" xfId="0" applyNumberFormat="1" applyFont="1" applyBorder="1" applyAlignment="1">
      <alignment horizontal="right" vertical="center"/>
    </xf>
    <xf numFmtId="168" fontId="19" fillId="0" borderId="10" xfId="0" applyNumberFormat="1" applyFont="1" applyBorder="1" applyAlignment="1">
      <alignment horizontal="right" vertical="center"/>
    </xf>
    <xf numFmtId="0" fontId="24" fillId="4" borderId="11" xfId="0" applyFont="1" applyFill="1" applyBorder="1" applyAlignment="1">
      <alignment horizontal="left" vertical="center"/>
    </xf>
    <xf numFmtId="0" fontId="24" fillId="4" borderId="0" xfId="0" applyFont="1" applyFill="1" applyAlignment="1">
      <alignment horizontal="left" vertical="center"/>
    </xf>
    <xf numFmtId="0" fontId="24" fillId="4" borderId="0" xfId="0" applyFont="1" applyFill="1" applyAlignment="1">
      <alignment vertical="center"/>
    </xf>
    <xf numFmtId="0" fontId="24" fillId="4" borderId="17" xfId="0" applyFont="1" applyFill="1" applyBorder="1" applyAlignment="1">
      <alignment vertical="center"/>
    </xf>
    <xf numFmtId="49" fontId="19" fillId="0" borderId="11" xfId="0" applyNumberFormat="1" applyFont="1" applyBorder="1" applyAlignment="1">
      <alignment horizontal="left" vertical="center"/>
    </xf>
    <xf numFmtId="0" fontId="19" fillId="0" borderId="0" xfId="0" applyFont="1" applyAlignment="1">
      <alignment horizontal="left" vertical="center"/>
    </xf>
    <xf numFmtId="165" fontId="19" fillId="0" borderId="0" xfId="0" applyNumberFormat="1" applyFont="1" applyAlignment="1">
      <alignment horizontal="left" vertical="center"/>
    </xf>
    <xf numFmtId="166" fontId="19" fillId="0" borderId="12" xfId="0" applyNumberFormat="1" applyFont="1" applyBorder="1" applyAlignment="1">
      <alignment horizontal="right" vertical="center"/>
    </xf>
    <xf numFmtId="167" fontId="19" fillId="0" borderId="11" xfId="0" applyNumberFormat="1" applyFont="1" applyBorder="1" applyAlignment="1">
      <alignment horizontal="right" vertical="center"/>
    </xf>
    <xf numFmtId="167" fontId="19" fillId="0" borderId="0" xfId="0" applyNumberFormat="1" applyFont="1" applyAlignment="1">
      <alignment horizontal="right" vertical="center"/>
    </xf>
    <xf numFmtId="167" fontId="19" fillId="0" borderId="17" xfId="0" applyNumberFormat="1" applyFont="1" applyBorder="1" applyAlignment="1">
      <alignment horizontal="right" vertical="center"/>
    </xf>
    <xf numFmtId="168" fontId="19" fillId="0" borderId="17" xfId="0" applyNumberFormat="1" applyFont="1" applyBorder="1" applyAlignment="1">
      <alignment horizontal="right" vertical="center"/>
    </xf>
    <xf numFmtId="0" fontId="24" fillId="4" borderId="4" xfId="0" applyFont="1" applyFill="1" applyBorder="1" applyAlignment="1">
      <alignment horizontal="left" vertical="center"/>
    </xf>
    <xf numFmtId="0" fontId="24" fillId="4" borderId="5" xfId="0" applyFont="1" applyFill="1" applyBorder="1" applyAlignment="1">
      <alignment horizontal="left" vertical="center"/>
    </xf>
    <xf numFmtId="0" fontId="24" fillId="4" borderId="5" xfId="0" applyFont="1" applyFill="1" applyBorder="1" applyAlignment="1">
      <alignment vertical="center"/>
    </xf>
    <xf numFmtId="0" fontId="24" fillId="4" borderId="0" xfId="0" applyFont="1" applyFill="1" applyAlignment="1">
      <alignment horizontal="right" vertical="center"/>
    </xf>
    <xf numFmtId="165" fontId="19" fillId="5" borderId="0" xfId="0" applyNumberFormat="1" applyFont="1" applyFill="1" applyAlignment="1">
      <alignment horizontal="left" vertical="center"/>
    </xf>
    <xf numFmtId="0" fontId="19" fillId="5" borderId="0" xfId="0" applyFont="1" applyFill="1" applyAlignment="1">
      <alignment horizontal="left" vertical="center"/>
    </xf>
    <xf numFmtId="49" fontId="19" fillId="0" borderId="13" xfId="0" applyNumberFormat="1" applyFont="1" applyBorder="1" applyAlignment="1">
      <alignment horizontal="left" vertical="center"/>
    </xf>
    <xf numFmtId="0" fontId="19" fillId="0" borderId="3" xfId="0" applyFont="1" applyBorder="1" applyAlignment="1">
      <alignment horizontal="left" vertical="center"/>
    </xf>
    <xf numFmtId="165" fontId="19" fillId="0" borderId="3" xfId="0" applyNumberFormat="1" applyFont="1" applyBorder="1" applyAlignment="1">
      <alignment horizontal="left" vertical="center"/>
    </xf>
    <xf numFmtId="166" fontId="19" fillId="0" borderId="15" xfId="0" applyNumberFormat="1" applyFont="1" applyBorder="1" applyAlignment="1">
      <alignment horizontal="right" vertical="center"/>
    </xf>
    <xf numFmtId="167" fontId="19" fillId="0" borderId="13" xfId="0" applyNumberFormat="1" applyFont="1" applyBorder="1" applyAlignment="1">
      <alignment horizontal="right" vertical="center"/>
    </xf>
    <xf numFmtId="167" fontId="19" fillId="0" borderId="3" xfId="0" applyNumberFormat="1" applyFont="1" applyBorder="1" applyAlignment="1">
      <alignment horizontal="right" vertical="center"/>
    </xf>
    <xf numFmtId="167" fontId="19" fillId="0" borderId="14" xfId="0" applyNumberFormat="1" applyFont="1" applyBorder="1" applyAlignment="1">
      <alignment horizontal="right" vertical="center"/>
    </xf>
    <xf numFmtId="0" fontId="26" fillId="5" borderId="0" xfId="0" applyFont="1" applyFill="1" applyAlignment="1">
      <alignment horizontal="left"/>
    </xf>
    <xf numFmtId="0" fontId="25" fillId="5" borderId="0" xfId="0" applyFont="1" applyFill="1" applyAlignment="1">
      <alignment horizontal="left"/>
    </xf>
    <xf numFmtId="0" fontId="25" fillId="5" borderId="0" xfId="0" applyFont="1" applyFill="1" applyAlignment="1">
      <alignment horizontal="left" wrapText="1"/>
    </xf>
    <xf numFmtId="0" fontId="32" fillId="0" borderId="0" xfId="0" applyFont="1" applyAlignment="1">
      <alignment horizontal="left" wrapText="1"/>
    </xf>
    <xf numFmtId="3" fontId="19" fillId="0" borderId="11" xfId="0" applyNumberFormat="1" applyFont="1" applyBorder="1"/>
    <xf numFmtId="3" fontId="19" fillId="0" borderId="17" xfId="0" applyNumberFormat="1" applyFont="1" applyBorder="1"/>
    <xf numFmtId="171" fontId="19" fillId="0" borderId="11" xfId="0" applyNumberFormat="1" applyFont="1" applyBorder="1"/>
    <xf numFmtId="172" fontId="19" fillId="0" borderId="17" xfId="0" applyNumberFormat="1" applyFont="1" applyBorder="1"/>
    <xf numFmtId="167" fontId="19" fillId="0" borderId="18" xfId="0" applyNumberFormat="1" applyFont="1" applyBorder="1" applyAlignment="1">
      <alignment horizontal="right"/>
    </xf>
    <xf numFmtId="168" fontId="19" fillId="0" borderId="19" xfId="0" applyNumberFormat="1" applyFont="1" applyBorder="1" applyAlignment="1">
      <alignment horizontal="right"/>
    </xf>
    <xf numFmtId="0" fontId="19" fillId="0" borderId="5" xfId="0" applyFont="1" applyBorder="1" applyAlignment="1">
      <alignment horizontal="left" wrapText="1"/>
    </xf>
    <xf numFmtId="169" fontId="25" fillId="0" borderId="0" xfId="0" applyNumberFormat="1" applyFont="1" applyAlignment="1">
      <alignment horizontal="left"/>
    </xf>
    <xf numFmtId="3" fontId="25" fillId="0" borderId="0" xfId="0" applyNumberFormat="1" applyFont="1" applyAlignment="1">
      <alignment horizontal="left"/>
    </xf>
    <xf numFmtId="165" fontId="25" fillId="0" borderId="0" xfId="0" applyNumberFormat="1" applyFont="1" applyAlignment="1">
      <alignment horizontal="right" vertical="top"/>
    </xf>
    <xf numFmtId="49" fontId="25" fillId="0" borderId="0" xfId="0" applyNumberFormat="1" applyFont="1" applyAlignment="1">
      <alignment horizontal="left"/>
    </xf>
    <xf numFmtId="170" fontId="19" fillId="0" borderId="0" xfId="0" applyNumberFormat="1" applyFont="1" applyAlignment="1">
      <alignment horizontal="left"/>
    </xf>
    <xf numFmtId="3" fontId="19" fillId="0" borderId="0" xfId="0" applyNumberFormat="1" applyFont="1" applyAlignment="1">
      <alignment horizontal="left"/>
    </xf>
    <xf numFmtId="165" fontId="19" fillId="0" borderId="0" xfId="0" applyNumberFormat="1" applyFont="1" applyAlignment="1">
      <alignment horizontal="left"/>
    </xf>
    <xf numFmtId="167" fontId="19" fillId="0" borderId="5" xfId="0" applyNumberFormat="1" applyFont="1" applyBorder="1" applyAlignment="1">
      <alignment horizontal="right" vertical="center"/>
    </xf>
    <xf numFmtId="0" fontId="25" fillId="0" borderId="0" xfId="0" applyFont="1" applyAlignment="1">
      <alignment horizontal="left" vertical="center"/>
    </xf>
    <xf numFmtId="165" fontId="25" fillId="0" borderId="0" xfId="0" applyNumberFormat="1" applyFont="1" applyAlignment="1">
      <alignment horizontal="left"/>
    </xf>
    <xf numFmtId="0" fontId="33" fillId="0" borderId="1" xfId="0" applyFont="1" applyBorder="1" applyAlignment="1">
      <alignment horizontal="left" vertical="center"/>
    </xf>
    <xf numFmtId="0" fontId="33" fillId="0" borderId="1" xfId="0" applyFont="1" applyBorder="1" applyAlignment="1">
      <alignment horizontal="centerContinuous" vertical="center" shrinkToFit="1"/>
    </xf>
    <xf numFmtId="0" fontId="34" fillId="0" borderId="1" xfId="0" applyFont="1" applyBorder="1" applyAlignment="1">
      <alignment horizontal="centerContinuous" vertical="center" shrinkToFit="1"/>
    </xf>
    <xf numFmtId="0" fontId="33" fillId="0" borderId="1" xfId="0" applyFont="1" applyBorder="1" applyAlignment="1">
      <alignment vertical="center"/>
    </xf>
    <xf numFmtId="0" fontId="19" fillId="5" borderId="0" xfId="0" applyFont="1" applyFill="1" applyAlignment="1">
      <alignment horizontal="left"/>
    </xf>
    <xf numFmtId="1" fontId="19" fillId="5" borderId="16" xfId="0" applyNumberFormat="1" applyFont="1" applyFill="1" applyBorder="1" applyAlignment="1">
      <alignment horizontal="center" vertical="center"/>
    </xf>
    <xf numFmtId="0" fontId="19" fillId="5" borderId="4" xfId="0" applyFont="1" applyFill="1" applyBorder="1" applyAlignment="1">
      <alignment horizontal="center" vertical="center" wrapText="1"/>
    </xf>
    <xf numFmtId="0" fontId="19" fillId="5" borderId="5" xfId="0" applyFont="1" applyFill="1" applyBorder="1" applyAlignment="1">
      <alignment horizontal="center" vertical="center" wrapText="1"/>
    </xf>
    <xf numFmtId="0" fontId="19" fillId="5" borderId="10" xfId="0" applyFont="1" applyFill="1" applyBorder="1" applyAlignment="1">
      <alignment horizontal="center" vertical="center" wrapText="1"/>
    </xf>
    <xf numFmtId="49" fontId="19" fillId="5" borderId="16" xfId="0" applyNumberFormat="1" applyFont="1" applyFill="1" applyBorder="1" applyAlignment="1">
      <alignment horizontal="center" vertical="center" wrapText="1"/>
    </xf>
    <xf numFmtId="49" fontId="19" fillId="5" borderId="7" xfId="0" applyNumberFormat="1" applyFont="1" applyFill="1" applyBorder="1" applyAlignment="1">
      <alignment horizontal="center" vertical="center" wrapText="1"/>
    </xf>
    <xf numFmtId="49" fontId="19" fillId="5" borderId="9" xfId="0" applyNumberFormat="1" applyFont="1" applyFill="1" applyBorder="1" applyAlignment="1">
      <alignment horizontal="center" vertical="center" wrapText="1"/>
    </xf>
    <xf numFmtId="49" fontId="19" fillId="5" borderId="6" xfId="0" applyNumberFormat="1" applyFont="1" applyFill="1" applyBorder="1" applyAlignment="1">
      <alignment horizontal="center" vertical="center"/>
    </xf>
    <xf numFmtId="3" fontId="19" fillId="5" borderId="6" xfId="0" applyNumberFormat="1" applyFont="1" applyFill="1" applyBorder="1" applyAlignment="1">
      <alignment horizontal="center" vertical="center"/>
    </xf>
    <xf numFmtId="165" fontId="19" fillId="5" borderId="6" xfId="0" applyNumberFormat="1" applyFont="1" applyFill="1" applyBorder="1" applyAlignment="1">
      <alignment horizontal="center" vertical="center"/>
    </xf>
    <xf numFmtId="1" fontId="19" fillId="5" borderId="6" xfId="0" applyNumberFormat="1" applyFont="1" applyFill="1" applyBorder="1" applyAlignment="1">
      <alignment horizontal="center" vertical="center"/>
    </xf>
    <xf numFmtId="1" fontId="19" fillId="5" borderId="4" xfId="0" applyNumberFormat="1" applyFont="1" applyFill="1" applyBorder="1" applyAlignment="1">
      <alignment horizontal="center" vertical="center"/>
    </xf>
    <xf numFmtId="3" fontId="23" fillId="5" borderId="20" xfId="0" applyNumberFormat="1" applyFont="1" applyFill="1" applyBorder="1" applyAlignment="1">
      <alignment horizontal="center" vertical="center"/>
    </xf>
    <xf numFmtId="3" fontId="23" fillId="5" borderId="21" xfId="0" applyNumberFormat="1" applyFont="1" applyFill="1" applyBorder="1" applyAlignment="1">
      <alignment horizontal="center" vertical="center"/>
    </xf>
    <xf numFmtId="0" fontId="24" fillId="0" borderId="22" xfId="0" applyFont="1" applyBorder="1" applyAlignment="1">
      <alignment horizontal="left" wrapText="1"/>
    </xf>
    <xf numFmtId="0" fontId="24" fillId="0" borderId="23" xfId="0" applyFont="1" applyBorder="1" applyAlignment="1">
      <alignment horizontal="left" wrapText="1"/>
    </xf>
    <xf numFmtId="0" fontId="24" fillId="0" borderId="24" xfId="0" applyFont="1" applyBorder="1" applyAlignment="1">
      <alignment horizontal="left" wrapText="1"/>
    </xf>
    <xf numFmtId="3" fontId="23" fillId="0" borderId="23" xfId="0" applyNumberFormat="1" applyFont="1" applyBorder="1" applyAlignment="1">
      <alignment horizontal="center" vertical="center"/>
    </xf>
    <xf numFmtId="3" fontId="23" fillId="0" borderId="25" xfId="0" applyNumberFormat="1" applyFont="1" applyBorder="1" applyAlignment="1">
      <alignment horizontal="center" vertical="center"/>
    </xf>
    <xf numFmtId="0" fontId="24" fillId="0" borderId="26" xfId="0" applyFont="1" applyBorder="1" applyAlignment="1">
      <alignment horizontal="left"/>
    </xf>
    <xf numFmtId="0" fontId="24" fillId="0" borderId="0" xfId="0" applyFont="1" applyAlignment="1">
      <alignment horizontal="left"/>
    </xf>
    <xf numFmtId="1" fontId="19" fillId="0" borderId="0" xfId="0" applyNumberFormat="1" applyFont="1" applyAlignment="1">
      <alignment horizontal="center" vertical="center"/>
    </xf>
    <xf numFmtId="1" fontId="19" fillId="0" borderId="17" xfId="0" applyNumberFormat="1" applyFont="1" applyBorder="1" applyAlignment="1">
      <alignment horizontal="center" vertical="center"/>
    </xf>
    <xf numFmtId="176" fontId="19" fillId="0" borderId="27" xfId="0" applyNumberFormat="1" applyFont="1" applyBorder="1" applyAlignment="1">
      <alignment horizontal="right"/>
    </xf>
    <xf numFmtId="0" fontId="19" fillId="0" borderId="26" xfId="0" applyFont="1" applyBorder="1" applyAlignment="1">
      <alignment horizontal="left"/>
    </xf>
    <xf numFmtId="0" fontId="19" fillId="0" borderId="28" xfId="0" applyFont="1" applyBorder="1" applyAlignment="1">
      <alignment horizontal="left" vertical="top"/>
    </xf>
    <xf numFmtId="0" fontId="19" fillId="0" borderId="29" xfId="0" applyFont="1" applyBorder="1" applyAlignment="1">
      <alignment vertical="top"/>
    </xf>
    <xf numFmtId="1" fontId="19" fillId="0" borderId="30" xfId="0" applyNumberFormat="1" applyFont="1" applyBorder="1" applyAlignment="1">
      <alignment horizontal="center" vertical="center"/>
    </xf>
    <xf numFmtId="1" fontId="19" fillId="0" borderId="31" xfId="0" applyNumberFormat="1" applyFont="1" applyBorder="1" applyAlignment="1">
      <alignment horizontal="center" vertical="center"/>
    </xf>
    <xf numFmtId="176" fontId="19" fillId="0" borderId="32" xfId="0" applyNumberFormat="1" applyFont="1" applyBorder="1" applyAlignment="1">
      <alignment horizontal="right"/>
    </xf>
    <xf numFmtId="0" fontId="24" fillId="5" borderId="22" xfId="0" applyFont="1" applyFill="1" applyBorder="1" applyAlignment="1">
      <alignment horizontal="left" wrapText="1"/>
    </xf>
    <xf numFmtId="0" fontId="24" fillId="5" borderId="23" xfId="0" applyFont="1" applyFill="1" applyBorder="1" applyAlignment="1">
      <alignment horizontal="left" wrapText="1"/>
    </xf>
    <xf numFmtId="0" fontId="24" fillId="5" borderId="24" xfId="0" applyFont="1" applyFill="1" applyBorder="1" applyAlignment="1">
      <alignment horizontal="left" wrapText="1"/>
    </xf>
    <xf numFmtId="165" fontId="19" fillId="5" borderId="23" xfId="0" applyNumberFormat="1" applyFont="1" applyFill="1" applyBorder="1" applyAlignment="1">
      <alignment horizontal="right"/>
    </xf>
    <xf numFmtId="171" fontId="19" fillId="5" borderId="22" xfId="0" applyNumberFormat="1" applyFont="1" applyFill="1" applyBorder="1" applyAlignment="1">
      <alignment horizontal="right"/>
    </xf>
    <xf numFmtId="176" fontId="19" fillId="5" borderId="24" xfId="0" applyNumberFormat="1" applyFont="1" applyFill="1" applyBorder="1" applyAlignment="1">
      <alignment horizontal="right"/>
    </xf>
    <xf numFmtId="0" fontId="24" fillId="5" borderId="26" xfId="0" applyFont="1" applyFill="1" applyBorder="1" applyAlignment="1">
      <alignment horizontal="left"/>
    </xf>
    <xf numFmtId="0" fontId="24" fillId="5" borderId="0" xfId="0" applyFont="1" applyFill="1" applyAlignment="1">
      <alignment horizontal="left"/>
    </xf>
    <xf numFmtId="1" fontId="19" fillId="5" borderId="0" xfId="0" applyNumberFormat="1" applyFont="1" applyFill="1" applyAlignment="1">
      <alignment horizontal="center" vertical="center"/>
    </xf>
    <xf numFmtId="1" fontId="19" fillId="5" borderId="17" xfId="0" applyNumberFormat="1" applyFont="1" applyFill="1" applyBorder="1" applyAlignment="1">
      <alignment horizontal="center" vertical="center"/>
    </xf>
    <xf numFmtId="167" fontId="19" fillId="5" borderId="26" xfId="0" applyNumberFormat="1" applyFont="1" applyFill="1" applyBorder="1" applyAlignment="1">
      <alignment horizontal="right"/>
    </xf>
    <xf numFmtId="168" fontId="19" fillId="5" borderId="27" xfId="0" applyNumberFormat="1" applyFont="1" applyFill="1" applyBorder="1" applyAlignment="1">
      <alignment horizontal="right"/>
    </xf>
    <xf numFmtId="0" fontId="19" fillId="5" borderId="26" xfId="0" applyFont="1" applyFill="1" applyBorder="1" applyAlignment="1">
      <alignment horizontal="left"/>
    </xf>
    <xf numFmtId="0" fontId="19" fillId="5" borderId="0" xfId="0" applyFont="1" applyFill="1" applyAlignment="1">
      <alignment horizontal="left"/>
    </xf>
    <xf numFmtId="49" fontId="19" fillId="5" borderId="11" xfId="0" applyNumberFormat="1" applyFont="1" applyFill="1" applyBorder="1"/>
    <xf numFmtId="49" fontId="19" fillId="5" borderId="0" xfId="0" applyNumberFormat="1" applyFont="1" applyFill="1"/>
    <xf numFmtId="0" fontId="19" fillId="5" borderId="0" xfId="0" applyFont="1" applyFill="1"/>
    <xf numFmtId="49" fontId="19" fillId="5" borderId="33" xfId="0" applyNumberFormat="1" applyFont="1" applyFill="1" applyBorder="1"/>
    <xf numFmtId="49" fontId="19" fillId="5" borderId="30" xfId="0" applyNumberFormat="1" applyFont="1" applyFill="1" applyBorder="1"/>
    <xf numFmtId="1" fontId="19" fillId="5" borderId="30" xfId="0" applyNumberFormat="1" applyFont="1" applyFill="1" applyBorder="1" applyAlignment="1">
      <alignment horizontal="center" vertical="center"/>
    </xf>
    <xf numFmtId="1" fontId="19" fillId="5" borderId="31" xfId="0" applyNumberFormat="1" applyFont="1" applyFill="1" applyBorder="1" applyAlignment="1">
      <alignment horizontal="center" vertical="center"/>
    </xf>
    <xf numFmtId="168" fontId="19" fillId="5" borderId="32" xfId="0" applyNumberFormat="1" applyFont="1" applyFill="1" applyBorder="1" applyAlignment="1">
      <alignment horizontal="right"/>
    </xf>
    <xf numFmtId="49" fontId="24" fillId="5" borderId="22" xfId="0" applyNumberFormat="1" applyFont="1" applyFill="1" applyBorder="1"/>
    <xf numFmtId="170" fontId="24" fillId="5" borderId="23" xfId="0" applyNumberFormat="1" applyFont="1" applyFill="1" applyBorder="1"/>
    <xf numFmtId="0" fontId="24" fillId="5" borderId="23" xfId="0" applyFont="1" applyFill="1" applyBorder="1"/>
    <xf numFmtId="170" fontId="24" fillId="5" borderId="24" xfId="0" applyNumberFormat="1" applyFont="1" applyFill="1" applyBorder="1"/>
    <xf numFmtId="176" fontId="19" fillId="5" borderId="17" xfId="0" applyNumberFormat="1" applyFont="1" applyFill="1" applyBorder="1" applyAlignment="1">
      <alignment horizontal="right"/>
    </xf>
    <xf numFmtId="0" fontId="19" fillId="5" borderId="26" xfId="0" applyFont="1" applyFill="1" applyBorder="1"/>
    <xf numFmtId="49" fontId="19" fillId="5" borderId="0" xfId="0" applyNumberFormat="1" applyFont="1" applyFill="1" applyAlignment="1">
      <alignment horizontal="left"/>
    </xf>
    <xf numFmtId="170" fontId="19" fillId="5" borderId="17" xfId="0" applyNumberFormat="1" applyFont="1" applyFill="1" applyBorder="1"/>
    <xf numFmtId="170" fontId="19" fillId="5" borderId="0" xfId="0" applyNumberFormat="1" applyFont="1" applyFill="1"/>
    <xf numFmtId="169" fontId="19" fillId="5" borderId="0" xfId="0" applyNumberFormat="1" applyFont="1" applyFill="1"/>
    <xf numFmtId="169" fontId="19" fillId="5" borderId="17" xfId="0" applyNumberFormat="1" applyFont="1" applyFill="1" applyBorder="1"/>
    <xf numFmtId="0" fontId="19" fillId="5" borderId="28" xfId="0" applyFont="1" applyFill="1" applyBorder="1"/>
    <xf numFmtId="170" fontId="19" fillId="5" borderId="30" xfId="0" applyNumberFormat="1" applyFont="1" applyFill="1" applyBorder="1"/>
    <xf numFmtId="49" fontId="19" fillId="5" borderId="30" xfId="0" applyNumberFormat="1" applyFont="1" applyFill="1" applyBorder="1" applyAlignment="1">
      <alignment horizontal="left"/>
    </xf>
    <xf numFmtId="170" fontId="19" fillId="5" borderId="31" xfId="0" applyNumberFormat="1" applyFont="1" applyFill="1" applyBorder="1"/>
    <xf numFmtId="176" fontId="19" fillId="5" borderId="14" xfId="0" applyNumberFormat="1" applyFont="1" applyFill="1" applyBorder="1" applyAlignment="1">
      <alignment horizontal="right"/>
    </xf>
    <xf numFmtId="0" fontId="26" fillId="0" borderId="0" xfId="0" applyFont="1" applyAlignment="1">
      <alignment horizontal="left" wrapText="1"/>
    </xf>
    <xf numFmtId="0" fontId="26" fillId="0" borderId="0" xfId="0" applyFont="1" applyAlignment="1">
      <alignment horizontal="left"/>
    </xf>
    <xf numFmtId="0" fontId="35" fillId="0" borderId="0" xfId="0" applyFont="1" applyAlignment="1">
      <alignment horizontal="left"/>
    </xf>
    <xf numFmtId="0" fontId="36" fillId="0" borderId="0" xfId="0" applyFont="1" applyAlignment="1">
      <alignment horizontal="left"/>
    </xf>
    <xf numFmtId="0" fontId="19" fillId="5" borderId="7" xfId="0" applyFont="1" applyFill="1" applyBorder="1" applyAlignment="1">
      <alignment horizontal="center" vertical="center" wrapText="1"/>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1" fontId="19" fillId="5" borderId="4" xfId="0" applyNumberFormat="1" applyFont="1" applyFill="1" applyBorder="1" applyAlignment="1">
      <alignment horizontal="center" vertical="center" wrapText="1"/>
    </xf>
    <xf numFmtId="1" fontId="19" fillId="5" borderId="10" xfId="0" applyNumberFormat="1" applyFont="1" applyFill="1" applyBorder="1" applyAlignment="1">
      <alignment horizontal="center" vertical="center" wrapText="1"/>
    </xf>
    <xf numFmtId="1" fontId="19" fillId="5" borderId="13" xfId="0" applyNumberFormat="1" applyFont="1" applyFill="1" applyBorder="1" applyAlignment="1">
      <alignment horizontal="center" vertical="center" wrapText="1"/>
    </xf>
    <xf numFmtId="1" fontId="19" fillId="5" borderId="14" xfId="0" applyNumberFormat="1" applyFont="1" applyFill="1" applyBorder="1" applyAlignment="1">
      <alignment horizontal="center" vertical="center" wrapText="1"/>
    </xf>
    <xf numFmtId="0" fontId="26" fillId="5" borderId="0" xfId="0" applyFont="1" applyFill="1" applyAlignment="1">
      <alignment horizontal="left"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2" fillId="0" borderId="0" xfId="0" applyFont="1"/>
    <xf numFmtId="0" fontId="0" fillId="0" borderId="0" xfId="0" applyAlignment="1">
      <alignment horizontal="center"/>
    </xf>
    <xf numFmtId="0" fontId="19" fillId="5" borderId="0" xfId="0" applyFont="1" applyFill="1" applyAlignment="1">
      <alignment horizontal="left" wrapText="1"/>
    </xf>
    <xf numFmtId="0" fontId="19" fillId="0" borderId="0" xfId="0" applyFont="1" applyAlignment="1">
      <alignment horizontal="left" vertical="center" wrapText="1"/>
    </xf>
    <xf numFmtId="0" fontId="20" fillId="0" borderId="0" xfId="0" applyFont="1" applyAlignment="1">
      <alignment horizontal="centerContinuous" vertical="top"/>
    </xf>
    <xf numFmtId="0" fontId="37" fillId="0" borderId="3" xfId="0" applyFont="1" applyBorder="1" applyAlignment="1">
      <alignment horizontal="left" wrapText="1"/>
    </xf>
    <xf numFmtId="1" fontId="19" fillId="0" borderId="16" xfId="0" applyNumberFormat="1" applyFont="1" applyBorder="1" applyAlignment="1">
      <alignment horizontal="center" vertical="center" wrapText="1"/>
    </xf>
    <xf numFmtId="1" fontId="19" fillId="0" borderId="7" xfId="0" applyNumberFormat="1" applyFont="1" applyBorder="1" applyAlignment="1">
      <alignment horizontal="center" vertical="center" wrapText="1"/>
    </xf>
    <xf numFmtId="0" fontId="19" fillId="5" borderId="7" xfId="0" applyFont="1" applyFill="1" applyBorder="1" applyAlignment="1">
      <alignment horizontal="center" wrapText="1"/>
    </xf>
    <xf numFmtId="0" fontId="10" fillId="5" borderId="9" xfId="0" applyFont="1" applyFill="1" applyBorder="1" applyAlignment="1">
      <alignment horizontal="center"/>
    </xf>
    <xf numFmtId="1" fontId="19" fillId="0" borderId="16" xfId="0" applyNumberFormat="1" applyFont="1" applyBorder="1" applyAlignment="1">
      <alignment horizontal="center" vertical="center" wrapText="1"/>
    </xf>
    <xf numFmtId="164" fontId="19" fillId="0" borderId="16" xfId="0" applyNumberFormat="1" applyFont="1" applyBorder="1" applyAlignment="1">
      <alignment horizontal="center" vertical="center" wrapText="1"/>
    </xf>
    <xf numFmtId="164" fontId="19" fillId="0" borderId="7" xfId="0" applyNumberFormat="1" applyFont="1" applyBorder="1" applyAlignment="1">
      <alignment horizontal="center" vertical="center" wrapText="1"/>
    </xf>
    <xf numFmtId="0" fontId="19" fillId="0" borderId="7" xfId="0" applyFont="1" applyBorder="1" applyAlignment="1">
      <alignment horizontal="center" vertical="center"/>
    </xf>
    <xf numFmtId="1" fontId="19" fillId="5" borderId="16" xfId="0" applyNumberFormat="1" applyFont="1" applyFill="1" applyBorder="1" applyAlignment="1">
      <alignment horizontal="center" vertical="center" wrapText="1"/>
    </xf>
    <xf numFmtId="0" fontId="19" fillId="5" borderId="16" xfId="0" applyFont="1" applyFill="1" applyBorder="1" applyAlignment="1">
      <alignment horizontal="center" vertical="center"/>
    </xf>
    <xf numFmtId="1" fontId="23" fillId="0" borderId="7" xfId="0" applyNumberFormat="1" applyFont="1" applyBorder="1" applyAlignment="1">
      <alignment horizontal="center" vertical="center"/>
    </xf>
    <xf numFmtId="1" fontId="23" fillId="5" borderId="16" xfId="0" applyNumberFormat="1" applyFont="1" applyFill="1" applyBorder="1" applyAlignment="1">
      <alignment horizontal="center" vertical="center"/>
    </xf>
    <xf numFmtId="177" fontId="19" fillId="0" borderId="12" xfId="0" applyNumberFormat="1" applyFont="1" applyBorder="1" applyAlignment="1">
      <alignment horizontal="left"/>
    </xf>
    <xf numFmtId="167" fontId="19" fillId="5" borderId="11" xfId="0" applyNumberFormat="1" applyFont="1" applyFill="1" applyBorder="1" applyAlignment="1">
      <alignment horizontal="right"/>
    </xf>
    <xf numFmtId="167" fontId="19" fillId="5" borderId="17" xfId="0" applyNumberFormat="1" applyFont="1" applyFill="1" applyBorder="1" applyAlignment="1">
      <alignment horizontal="right"/>
    </xf>
    <xf numFmtId="177" fontId="19" fillId="0" borderId="12" xfId="0" quotePrefix="1" applyNumberFormat="1" applyFont="1" applyBorder="1" applyAlignment="1">
      <alignment horizontal="left"/>
    </xf>
    <xf numFmtId="167" fontId="19" fillId="5" borderId="13" xfId="0" applyNumberFormat="1" applyFont="1" applyFill="1" applyBorder="1" applyAlignment="1">
      <alignment horizontal="right"/>
    </xf>
    <xf numFmtId="167" fontId="19" fillId="5" borderId="14" xfId="0" applyNumberFormat="1" applyFont="1" applyFill="1" applyBorder="1" applyAlignment="1">
      <alignment horizontal="right"/>
    </xf>
    <xf numFmtId="0" fontId="19" fillId="0" borderId="5" xfId="0" applyFont="1" applyBorder="1" applyAlignment="1">
      <alignment horizontal="left"/>
    </xf>
    <xf numFmtId="0" fontId="38"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justify" wrapText="1"/>
    </xf>
    <xf numFmtId="0" fontId="12" fillId="0" borderId="0" xfId="0" applyFont="1"/>
    <xf numFmtId="0" fontId="0" fillId="0" borderId="1" xfId="0" applyBorder="1" applyAlignment="1">
      <alignment horizontal="right"/>
    </xf>
    <xf numFmtId="0" fontId="0" fillId="0" borderId="0" xfId="0" applyAlignment="1">
      <alignment horizontal="left" vertical="top"/>
    </xf>
    <xf numFmtId="0" fontId="13" fillId="0" borderId="0" xfId="0" applyFont="1" applyAlignment="1">
      <alignment horizontal="left" vertical="top"/>
    </xf>
    <xf numFmtId="0" fontId="0" fillId="0" borderId="0" xfId="0" applyAlignment="1">
      <alignment horizontal="justify" vertical="top"/>
    </xf>
    <xf numFmtId="0" fontId="10" fillId="0" borderId="0" xfId="0" applyFont="1" applyAlignment="1">
      <alignment horizontal="justify" vertical="top" wrapText="1"/>
    </xf>
    <xf numFmtId="0" fontId="0" fillId="0" borderId="0" xfId="0" applyAlignment="1">
      <alignment horizontal="justify"/>
    </xf>
    <xf numFmtId="0" fontId="39" fillId="0" borderId="0" xfId="0" applyFont="1" applyAlignment="1">
      <alignment horizontal="justify" vertical="top" wrapText="1"/>
    </xf>
    <xf numFmtId="0" fontId="3" fillId="0" borderId="0" xfId="0" applyFont="1" applyAlignment="1">
      <alignment horizontal="left" vertical="top"/>
    </xf>
    <xf numFmtId="0" fontId="10"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0" fillId="0" borderId="0" xfId="0" applyFont="1" applyAlignment="1">
      <alignment horizontal="left" vertical="top"/>
    </xf>
    <xf numFmtId="0" fontId="40" fillId="0" borderId="0" xfId="0" applyFont="1" applyAlignment="1">
      <alignment horizontal="left" vertical="top"/>
    </xf>
    <xf numFmtId="0" fontId="0" fillId="0" borderId="0" xfId="0" applyAlignment="1">
      <alignment horizontal="left" vertical="top" wrapText="1"/>
    </xf>
    <xf numFmtId="0" fontId="9" fillId="0" borderId="0" xfId="0" applyFont="1" applyAlignment="1">
      <alignment horizontal="left" vertical="top"/>
    </xf>
    <xf numFmtId="178" fontId="41" fillId="5" borderId="1" xfId="2" applyNumberFormat="1" applyFont="1" applyFill="1" applyBorder="1" applyAlignment="1">
      <alignment horizontal="right" vertical="center"/>
    </xf>
    <xf numFmtId="0" fontId="10" fillId="5" borderId="0" xfId="3" applyFont="1" applyFill="1"/>
    <xf numFmtId="0" fontId="43" fillId="5" borderId="0" xfId="4" applyFont="1" applyFill="1"/>
    <xf numFmtId="0" fontId="44" fillId="0" borderId="0" xfId="5" applyFont="1" applyAlignment="1">
      <alignment horizontal="right" readingOrder="1"/>
    </xf>
    <xf numFmtId="0" fontId="2" fillId="5" borderId="0" xfId="4" applyFont="1" applyFill="1"/>
    <xf numFmtId="0" fontId="43" fillId="5" borderId="0" xfId="4" applyFont="1" applyFill="1" applyAlignment="1">
      <alignment horizontal="justify" vertical="top" wrapText="1"/>
    </xf>
    <xf numFmtId="0" fontId="43" fillId="5" borderId="0" xfId="4" applyFont="1" applyFill="1" applyAlignment="1">
      <alignment horizontal="left" wrapText="1"/>
    </xf>
    <xf numFmtId="0" fontId="47" fillId="5" borderId="0" xfId="6" applyFont="1" applyFill="1" applyAlignment="1">
      <alignment horizontal="left" wrapText="1"/>
    </xf>
    <xf numFmtId="0" fontId="3" fillId="0" borderId="1" xfId="7" applyBorder="1" applyAlignment="1">
      <alignment horizontal="right" vertical="center"/>
    </xf>
    <xf numFmtId="0" fontId="3" fillId="0" borderId="0" xfId="7"/>
    <xf numFmtId="0" fontId="3" fillId="0" borderId="0" xfId="7" applyAlignment="1">
      <alignment horizontal="right" vertical="center"/>
    </xf>
    <xf numFmtId="0" fontId="3" fillId="0" borderId="0" xfId="7" applyAlignment="1">
      <alignment horizontal="left" vertical="top"/>
    </xf>
    <xf numFmtId="0" fontId="13" fillId="0" borderId="0" xfId="2" applyFont="1" applyAlignment="1">
      <alignment horizontal="left" vertical="top"/>
    </xf>
    <xf numFmtId="0" fontId="41" fillId="5" borderId="0" xfId="4" applyFont="1" applyFill="1" applyAlignment="1">
      <alignment horizontal="justify" vertical="top" wrapText="1"/>
    </xf>
    <xf numFmtId="0" fontId="4" fillId="5" borderId="0" xfId="6" applyFont="1" applyFill="1" applyAlignment="1">
      <alignment horizontal="left" wrapText="1"/>
    </xf>
    <xf numFmtId="0" fontId="48" fillId="0" borderId="0" xfId="8" applyFont="1" applyAlignment="1">
      <alignment horizontal="left" vertical="top"/>
    </xf>
    <xf numFmtId="0" fontId="9" fillId="0" borderId="0" xfId="8" applyFont="1" applyAlignment="1">
      <alignment horizontal="left" vertical="top"/>
    </xf>
    <xf numFmtId="0" fontId="4" fillId="0" borderId="0" xfId="9" applyFont="1" applyAlignment="1">
      <alignment horizontal="left" vertical="top" wrapText="1"/>
    </xf>
    <xf numFmtId="0" fontId="13" fillId="0" borderId="0" xfId="7" applyFont="1" applyAlignment="1">
      <alignment horizontal="left" vertical="top"/>
    </xf>
    <xf numFmtId="0" fontId="10" fillId="0" borderId="0" xfId="7" applyFont="1" applyAlignment="1">
      <alignment horizontal="justify" vertical="top" wrapText="1"/>
    </xf>
    <xf numFmtId="0" fontId="3" fillId="0" borderId="0" xfId="7" applyAlignment="1">
      <alignment horizontal="left" vertical="top" wrapText="1"/>
    </xf>
    <xf numFmtId="0" fontId="3" fillId="0" borderId="0" xfId="7" applyAlignment="1">
      <alignment horizontal="justify" vertical="top" wrapText="1"/>
    </xf>
    <xf numFmtId="0" fontId="47" fillId="0" borderId="0" xfId="10" applyFont="1" applyAlignment="1" applyProtection="1">
      <alignment horizontal="left" vertical="top" wrapText="1"/>
    </xf>
    <xf numFmtId="0" fontId="12" fillId="0" borderId="0" xfId="7" applyFont="1" applyAlignment="1">
      <alignment horizontal="justify" vertical="top" wrapText="1"/>
    </xf>
    <xf numFmtId="0" fontId="3" fillId="0" borderId="0" xfId="7" applyAlignment="1">
      <alignment horizontal="justify" vertical="top"/>
    </xf>
    <xf numFmtId="0" fontId="47" fillId="0" borderId="0" xfId="10" applyFont="1" applyAlignment="1" applyProtection="1">
      <alignment horizontal="justify" vertical="top" wrapText="1"/>
    </xf>
    <xf numFmtId="0" fontId="3" fillId="0" borderId="0" xfId="7" applyAlignment="1">
      <alignment horizontal="justify"/>
    </xf>
    <xf numFmtId="0" fontId="4" fillId="0" borderId="0" xfId="10" applyAlignment="1" applyProtection="1">
      <alignment horizontal="justify" vertical="top" wrapText="1"/>
    </xf>
    <xf numFmtId="0" fontId="10" fillId="0" borderId="0" xfId="7" applyFont="1" applyAlignment="1">
      <alignment horizontal="left" vertical="top" wrapText="1"/>
    </xf>
    <xf numFmtId="0" fontId="4" fillId="0" borderId="0" xfId="9" applyFont="1" applyAlignment="1">
      <alignment vertical="top" wrapText="1"/>
    </xf>
    <xf numFmtId="0" fontId="1" fillId="0" borderId="1" xfId="5" applyBorder="1" applyAlignment="1">
      <alignment horizontal="right"/>
    </xf>
    <xf numFmtId="0" fontId="1" fillId="0" borderId="1" xfId="5" applyBorder="1" applyAlignment="1">
      <alignment horizontal="right" vertical="center"/>
    </xf>
    <xf numFmtId="0" fontId="1" fillId="0" borderId="0" xfId="5"/>
    <xf numFmtId="0" fontId="9" fillId="0" borderId="0" xfId="5" applyFont="1" applyAlignment="1">
      <alignment horizontal="right" vertical="center"/>
    </xf>
    <xf numFmtId="0" fontId="1" fillId="0" borderId="0" xfId="5" applyAlignment="1">
      <alignment horizontal="left" vertical="top"/>
    </xf>
    <xf numFmtId="0" fontId="13" fillId="0" borderId="0" xfId="5" applyFont="1" applyAlignment="1">
      <alignment horizontal="left" vertical="top" wrapText="1"/>
    </xf>
    <xf numFmtId="0" fontId="44" fillId="0" borderId="0" xfId="5" applyFont="1" applyAlignment="1">
      <alignment horizontal="justify" vertical="top" wrapText="1"/>
    </xf>
    <xf numFmtId="0" fontId="43" fillId="0" borderId="0" xfId="5" applyFont="1" applyAlignment="1">
      <alignment horizontal="left" vertical="top" wrapText="1"/>
    </xf>
    <xf numFmtId="0" fontId="49" fillId="0" borderId="0" xfId="5" applyFont="1" applyAlignment="1">
      <alignment horizontal="justify" vertical="top" wrapText="1"/>
    </xf>
    <xf numFmtId="0" fontId="48" fillId="0" borderId="0" xfId="5" applyFont="1" applyAlignment="1">
      <alignment horizontal="left" vertical="top"/>
    </xf>
    <xf numFmtId="0" fontId="9" fillId="0" borderId="0" xfId="5" applyFont="1" applyAlignment="1">
      <alignment horizontal="left" vertical="top"/>
    </xf>
    <xf numFmtId="0" fontId="50" fillId="0" borderId="0" xfId="5" applyFont="1"/>
    <xf numFmtId="0" fontId="0" fillId="0" borderId="0" xfId="0" applyAlignment="1">
      <alignment horizontal="center"/>
    </xf>
    <xf numFmtId="1" fontId="0" fillId="0" borderId="0" xfId="0" applyNumberFormat="1"/>
    <xf numFmtId="165" fontId="0" fillId="6" borderId="0" xfId="0" applyNumberFormat="1" applyFill="1"/>
    <xf numFmtId="165" fontId="0" fillId="7" borderId="0" xfId="0" applyNumberFormat="1" applyFill="1"/>
    <xf numFmtId="165" fontId="0" fillId="0" borderId="0" xfId="0" applyNumberFormat="1"/>
    <xf numFmtId="1" fontId="0" fillId="0" borderId="0" xfId="0" applyNumberFormat="1" applyAlignment="1">
      <alignment horizontal="left" vertical="top"/>
    </xf>
    <xf numFmtId="164" fontId="0" fillId="0" borderId="0" xfId="0" applyNumberFormat="1"/>
    <xf numFmtId="17"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vertical="center" wrapText="1"/>
    </xf>
    <xf numFmtId="164" fontId="0" fillId="8" borderId="0" xfId="0" applyNumberFormat="1" applyFill="1"/>
    <xf numFmtId="3" fontId="0" fillId="8" borderId="0" xfId="0" applyNumberFormat="1" applyFill="1" applyAlignment="1">
      <alignment horizontal="right"/>
    </xf>
    <xf numFmtId="17" fontId="0" fillId="0" borderId="0" xfId="0" applyNumberFormat="1"/>
    <xf numFmtId="17" fontId="0" fillId="8" borderId="0" xfId="0" applyNumberFormat="1" applyFill="1"/>
    <xf numFmtId="165" fontId="0" fillId="9" borderId="0" xfId="0" applyNumberFormat="1" applyFill="1"/>
    <xf numFmtId="17" fontId="0" fillId="9" borderId="0" xfId="0" applyNumberFormat="1" applyFill="1"/>
    <xf numFmtId="3" fontId="0" fillId="8" borderId="0" xfId="0" quotePrefix="1" applyNumberFormat="1" applyFill="1" applyAlignment="1">
      <alignment horizontal="right"/>
    </xf>
    <xf numFmtId="0" fontId="10" fillId="5" borderId="35" xfId="11" applyFont="1" applyFill="1" applyBorder="1"/>
    <xf numFmtId="0" fontId="10" fillId="0" borderId="0" xfId="11" applyFont="1"/>
    <xf numFmtId="0" fontId="8" fillId="0" borderId="0" xfId="12" applyBorder="1" applyAlignment="1" applyProtection="1">
      <alignment horizontal="right"/>
    </xf>
    <xf numFmtId="0" fontId="51" fillId="0" borderId="0" xfId="11" applyFont="1" applyAlignment="1">
      <alignment horizontal="left" indent="10"/>
    </xf>
    <xf numFmtId="0" fontId="3" fillId="0" borderId="0" xfId="11" applyAlignment="1">
      <alignment horizontal="left"/>
    </xf>
    <xf numFmtId="0" fontId="19" fillId="5" borderId="0" xfId="11" applyFont="1" applyFill="1" applyAlignment="1">
      <alignment horizontal="right"/>
    </xf>
    <xf numFmtId="0" fontId="3" fillId="0" borderId="0" xfId="11" applyAlignment="1">
      <alignment horizontal="left" vertical="top" wrapText="1"/>
    </xf>
    <xf numFmtId="0" fontId="11" fillId="0" borderId="0" xfId="11" applyFont="1"/>
    <xf numFmtId="0" fontId="17" fillId="0" borderId="0" xfId="11" applyFont="1"/>
    <xf numFmtId="0" fontId="34" fillId="0" borderId="0" xfId="11" applyFont="1" applyAlignment="1">
      <alignment horizontal="left"/>
    </xf>
    <xf numFmtId="0" fontId="3" fillId="5" borderId="0" xfId="11" applyFill="1" applyAlignment="1">
      <alignment horizontal="left" wrapText="1"/>
    </xf>
    <xf numFmtId="0" fontId="12" fillId="5" borderId="0" xfId="11" applyFont="1" applyFill="1" applyAlignment="1">
      <alignment horizontal="left" wrapText="1"/>
    </xf>
    <xf numFmtId="0" fontId="34" fillId="0" borderId="0" xfId="5" applyFont="1"/>
    <xf numFmtId="0" fontId="52" fillId="5" borderId="0" xfId="12" applyFont="1" applyFill="1" applyAlignment="1" applyProtection="1">
      <alignment vertical="top" wrapText="1"/>
    </xf>
    <xf numFmtId="0" fontId="33" fillId="0" borderId="0" xfId="5" applyFont="1" applyAlignment="1">
      <alignment horizontal="center"/>
    </xf>
    <xf numFmtId="0" fontId="33" fillId="0" borderId="0" xfId="11" applyFont="1" applyAlignment="1">
      <alignment horizontal="left"/>
    </xf>
    <xf numFmtId="0" fontId="53" fillId="0" borderId="0" xfId="5" applyFont="1" applyAlignment="1">
      <alignment horizontal="left" indent="10"/>
    </xf>
    <xf numFmtId="0" fontId="8" fillId="0" borderId="0" xfId="12" applyFill="1" applyAlignment="1" applyProtection="1">
      <alignment horizontal="left" vertical="top" wrapText="1" indent="2"/>
    </xf>
    <xf numFmtId="0" fontId="8" fillId="0" borderId="0" xfId="12" applyAlignment="1" applyProtection="1">
      <alignment horizontal="left" vertical="top" wrapText="1"/>
    </xf>
    <xf numFmtId="0" fontId="3" fillId="0" borderId="0" xfId="11"/>
    <xf numFmtId="0" fontId="8" fillId="5" borderId="0" xfId="12" applyFill="1" applyBorder="1" applyAlignment="1" applyProtection="1">
      <alignment horizontal="left" vertical="top" wrapText="1" indent="2"/>
    </xf>
    <xf numFmtId="0" fontId="51" fillId="0" borderId="0" xfId="5" applyFont="1" applyAlignment="1">
      <alignment horizontal="left" vertical="top" wrapText="1" indent="2"/>
    </xf>
    <xf numFmtId="0" fontId="53" fillId="0" borderId="0" xfId="5" applyFont="1" applyAlignment="1">
      <alignment horizontal="center"/>
    </xf>
    <xf numFmtId="0" fontId="3" fillId="0" borderId="0" xfId="11" applyAlignment="1">
      <alignment horizontal="left" indent="3"/>
    </xf>
    <xf numFmtId="0" fontId="8" fillId="0" borderId="0" xfId="12" applyFill="1" applyBorder="1" applyAlignment="1" applyProtection="1">
      <alignment horizontal="left" vertical="top" wrapText="1" indent="2"/>
    </xf>
    <xf numFmtId="0" fontId="12" fillId="0" borderId="0" xfId="11" applyFont="1" applyAlignment="1">
      <alignment horizontal="left" vertical="top" wrapText="1"/>
    </xf>
    <xf numFmtId="0" fontId="8" fillId="0" borderId="0" xfId="12" applyFill="1" applyAlignment="1" applyProtection="1">
      <alignment horizontal="left" wrapText="1" indent="2"/>
    </xf>
    <xf numFmtId="0" fontId="8" fillId="0" borderId="0" xfId="12" applyAlignment="1" applyProtection="1">
      <alignment horizontal="left" wrapText="1" indent="2"/>
    </xf>
    <xf numFmtId="0" fontId="8" fillId="0" borderId="0" xfId="12" applyAlignment="1" applyProtection="1">
      <alignment wrapText="1"/>
    </xf>
    <xf numFmtId="0" fontId="8" fillId="0" borderId="0" xfId="12" applyAlignment="1" applyProtection="1">
      <alignment horizontal="left" vertical="center" indent="2"/>
    </xf>
    <xf numFmtId="0" fontId="8" fillId="0" borderId="0" xfId="12" applyFill="1" applyAlignment="1" applyProtection="1">
      <alignment horizontal="left" indent="2"/>
    </xf>
    <xf numFmtId="0" fontId="8" fillId="0" borderId="0" xfId="12" applyFill="1" applyAlignment="1" applyProtection="1">
      <alignment horizontal="left" wrapText="1" indent="2"/>
    </xf>
    <xf numFmtId="0" fontId="8" fillId="0" borderId="0" xfId="12" applyFill="1" applyAlignment="1" applyProtection="1">
      <alignment horizontal="left" indent="2"/>
    </xf>
    <xf numFmtId="0" fontId="8" fillId="0" borderId="0" xfId="12" applyFill="1" applyAlignment="1" applyProtection="1"/>
    <xf numFmtId="0" fontId="8" fillId="0" borderId="0" xfId="12" applyAlignment="1" applyProtection="1"/>
    <xf numFmtId="0" fontId="8" fillId="0" borderId="0" xfId="12" applyFill="1" applyAlignment="1" applyProtection="1"/>
    <xf numFmtId="0" fontId="8" fillId="0" borderId="0" xfId="12" applyFill="1" applyAlignment="1" applyProtection="1">
      <alignment wrapText="1"/>
    </xf>
    <xf numFmtId="0" fontId="1" fillId="0" borderId="0" xfId="5" applyAlignment="1">
      <alignment wrapText="1"/>
    </xf>
    <xf numFmtId="0" fontId="3" fillId="0" borderId="0" xfId="11" applyAlignment="1">
      <alignment wrapText="1"/>
    </xf>
    <xf numFmtId="0" fontId="10" fillId="0" borderId="0" xfId="11" applyFont="1" applyAlignment="1">
      <alignment horizontal="left"/>
    </xf>
    <xf numFmtId="0" fontId="8" fillId="0" borderId="0" xfId="12" applyFill="1" applyAlignment="1" applyProtection="1">
      <alignment horizontal="left"/>
    </xf>
    <xf numFmtId="0" fontId="8" fillId="0" borderId="0" xfId="12" applyFill="1" applyBorder="1" applyAlignment="1" applyProtection="1">
      <alignment horizontal="left" wrapText="1" indent="2"/>
    </xf>
    <xf numFmtId="0" fontId="8" fillId="0" borderId="0" xfId="12" applyFill="1" applyBorder="1" applyAlignment="1" applyProtection="1">
      <alignment horizontal="left" wrapText="1"/>
    </xf>
    <xf numFmtId="0" fontId="8" fillId="0" borderId="0" xfId="12" applyFill="1" applyAlignment="1" applyProtection="1">
      <alignment horizontal="left" wrapText="1"/>
    </xf>
    <xf numFmtId="0" fontId="3" fillId="0" borderId="0" xfId="5" applyFont="1" applyAlignment="1">
      <alignment horizontal="left"/>
    </xf>
    <xf numFmtId="0" fontId="3" fillId="0" borderId="0" xfId="11" applyAlignment="1">
      <alignment horizontal="left" wrapText="1"/>
    </xf>
    <xf numFmtId="0" fontId="8" fillId="0" borderId="0" xfId="12" applyFill="1" applyAlignment="1" applyProtection="1">
      <alignment horizontal="left"/>
    </xf>
    <xf numFmtId="167" fontId="19" fillId="0" borderId="27" xfId="0" applyNumberFormat="1" applyFont="1" applyBorder="1" applyAlignment="1">
      <alignment horizontal="right"/>
    </xf>
    <xf numFmtId="167" fontId="19" fillId="0" borderId="26" xfId="0" applyNumberFormat="1" applyFont="1" applyBorder="1" applyAlignment="1">
      <alignment horizontal="right"/>
    </xf>
    <xf numFmtId="167" fontId="19" fillId="0" borderId="30" xfId="0" applyNumberFormat="1" applyFont="1" applyBorder="1" applyAlignment="1">
      <alignment horizontal="right"/>
    </xf>
    <xf numFmtId="167" fontId="19" fillId="0" borderId="32" xfId="0" applyNumberFormat="1" applyFont="1" applyBorder="1" applyAlignment="1">
      <alignment horizontal="right"/>
    </xf>
    <xf numFmtId="167" fontId="19" fillId="0" borderId="28" xfId="0" applyNumberFormat="1" applyFont="1" applyBorder="1" applyAlignment="1">
      <alignment horizontal="right"/>
    </xf>
    <xf numFmtId="168" fontId="19" fillId="5" borderId="0" xfId="0" applyNumberFormat="1" applyFont="1" applyFill="1" applyAlignment="1">
      <alignment horizontal="right"/>
    </xf>
    <xf numFmtId="168" fontId="19" fillId="5" borderId="26" xfId="0" applyNumberFormat="1" applyFont="1" applyFill="1" applyBorder="1" applyAlignment="1">
      <alignment horizontal="right"/>
    </xf>
    <xf numFmtId="168" fontId="19" fillId="0" borderId="30" xfId="0" applyNumberFormat="1" applyFont="1" applyBorder="1" applyAlignment="1">
      <alignment horizontal="right"/>
    </xf>
    <xf numFmtId="168" fontId="19" fillId="0" borderId="32" xfId="0" applyNumberFormat="1" applyFont="1" applyBorder="1" applyAlignment="1">
      <alignment horizontal="right"/>
    </xf>
    <xf numFmtId="168" fontId="19" fillId="5" borderId="28" xfId="0" applyNumberFormat="1" applyFont="1" applyFill="1" applyBorder="1" applyAlignment="1">
      <alignment horizontal="right"/>
    </xf>
    <xf numFmtId="167" fontId="19" fillId="5" borderId="0" xfId="0" applyNumberFormat="1" applyFont="1" applyFill="1" applyAlignment="1">
      <alignment horizontal="right"/>
    </xf>
    <xf numFmtId="167" fontId="19" fillId="5" borderId="27" xfId="0" applyNumberFormat="1" applyFont="1" applyFill="1" applyBorder="1" applyAlignment="1">
      <alignment horizontal="right"/>
    </xf>
    <xf numFmtId="167" fontId="19" fillId="5" borderId="3" xfId="0" applyNumberFormat="1" applyFont="1" applyFill="1" applyBorder="1" applyAlignment="1">
      <alignment horizontal="right"/>
    </xf>
    <xf numFmtId="167" fontId="19" fillId="5" borderId="34" xfId="0" applyNumberFormat="1" applyFont="1" applyFill="1" applyBorder="1" applyAlignment="1">
      <alignment horizontal="right"/>
    </xf>
    <xf numFmtId="168" fontId="19" fillId="0" borderId="14" xfId="0" applyNumberFormat="1" applyFont="1" applyBorder="1" applyAlignment="1">
      <alignment horizontal="right" vertical="center"/>
    </xf>
    <xf numFmtId="179" fontId="19" fillId="0" borderId="11" xfId="0" applyNumberFormat="1" applyFont="1" applyBorder="1" applyAlignment="1">
      <alignment horizontal="right" vertical="center"/>
    </xf>
    <xf numFmtId="179" fontId="19" fillId="0" borderId="13" xfId="0" applyNumberFormat="1" applyFont="1" applyBorder="1" applyAlignment="1">
      <alignment horizontal="right" vertical="center"/>
    </xf>
    <xf numFmtId="179" fontId="19" fillId="0" borderId="0" xfId="0" applyNumberFormat="1" applyFont="1" applyAlignment="1">
      <alignment horizontal="right" vertical="center"/>
    </xf>
    <xf numFmtId="179" fontId="19" fillId="0" borderId="3" xfId="0" applyNumberFormat="1" applyFont="1" applyBorder="1" applyAlignment="1">
      <alignment horizontal="right" vertical="center"/>
    </xf>
    <xf numFmtId="179" fontId="19" fillId="0" borderId="17" xfId="0" applyNumberFormat="1" applyFont="1" applyBorder="1" applyAlignment="1">
      <alignment horizontal="right" vertical="center"/>
    </xf>
    <xf numFmtId="179" fontId="19" fillId="0" borderId="14" xfId="0" applyNumberFormat="1" applyFont="1" applyBorder="1" applyAlignment="1">
      <alignment horizontal="right" vertical="center"/>
    </xf>
  </cellXfs>
  <cellStyles count="13">
    <cellStyle name="Hyperlink 3 3" xfId="9" xr:uid="{636A9CD0-3DE6-49F1-AB08-93C6133A34B6}"/>
    <cellStyle name="Link" xfId="1" builtinId="8"/>
    <cellStyle name="Link 2" xfId="6" xr:uid="{5F131B4D-7515-4D3B-88C6-0081F60FA876}"/>
    <cellStyle name="Link 2 2" xfId="12" xr:uid="{40543ED8-23FB-410C-A5EC-316965971088}"/>
    <cellStyle name="Link 3" xfId="10" xr:uid="{1323FB05-C928-4BFF-B35D-91E471C727A4}"/>
    <cellStyle name="Standard" xfId="0" builtinId="0"/>
    <cellStyle name="Standard 2" xfId="7" xr:uid="{1D6A2769-D507-4C60-95E5-4D8AFC14353E}"/>
    <cellStyle name="Standard 2 2" xfId="11" xr:uid="{9CA9EEEC-B8E7-4A09-9E8B-EF1A6E0E31DE}"/>
    <cellStyle name="Standard 2 4" xfId="5" xr:uid="{BE2A082C-CD40-4CE9-AFDA-2148176BD44E}"/>
    <cellStyle name="Standard 24" xfId="8" xr:uid="{64B85B31-3512-45CF-BB38-9828D58C2CBB}"/>
    <cellStyle name="Standard 3 4" xfId="2" xr:uid="{4B0E8C57-1FAC-4108-B53B-02E56506E97C}"/>
    <cellStyle name="Standard 8" xfId="4" xr:uid="{F0E2FE71-E174-48D3-BFE4-9F8AC9F135F3}"/>
    <cellStyle name="Standard_Vorlage Publikation" xfId="3" xr:uid="{533B957D-34CC-4E6F-B3AD-2A5CB38440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image" Target="../media/image5.png"/></Relationships>
</file>

<file path=xl/charts/_rels/chart2.xml.rels><?xml version="1.0" encoding="UTF-8" standalone="yes"?>
<Relationships xmlns="http://schemas.openxmlformats.org/package/2006/relationships"><Relationship Id="rId1" Type="http://schemas.openxmlformats.org/officeDocument/2006/relationships/image" Target="../media/image5.png"/></Relationships>
</file>

<file path=xl/charts/_rels/chart3.xml.rels><?xml version="1.0" encoding="UTF-8" standalone="yes"?>
<Relationships xmlns="http://schemas.openxmlformats.org/package/2006/relationships"><Relationship Id="rId1" Type="http://schemas.openxmlformats.org/officeDocument/2006/relationships/image" Target="../media/image5.png"/></Relationships>
</file>

<file path=xl/charts/_rels/chart4.xml.rels><?xml version="1.0" encoding="UTF-8" standalone="yes"?>
<Relationships xmlns="http://schemas.openxmlformats.org/package/2006/relationships"><Relationship Id="rId1" Type="http://schemas.openxmlformats.org/officeDocument/2006/relationships/image" Target="../media/image5.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78131634819531E-2"/>
          <c:y val="3.40135455096085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Daten_Diagramme!$D$6</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{40D3963C-3C84-4CC1-B52B-66B804DD42B9}</c15:txfldGUID>
                      <c15:f>Daten_Diagramme!$D$6</c15:f>
                      <c15:dlblFieldTableCache>
                        <c:ptCount val="1"/>
                        <c:pt idx="0">
                          <c:v>-1.0</c:v>
                        </c:pt>
                      </c15:dlblFieldTableCache>
                    </c15:dlblFTEntry>
                  </c15:dlblFieldTable>
                  <c15:showDataLabelsRange val="0"/>
                </c:ext>
                <c:ext xmlns:c16="http://schemas.microsoft.com/office/drawing/2014/chart" uri="{C3380CC4-5D6E-409C-BE32-E72D297353CC}">
                  <c16:uniqueId val="{00000000-14F5-4179-87C0-E4E1F65D84F4}"/>
                </c:ext>
              </c:extLst>
            </c:dLbl>
            <c:dLbl>
              <c:idx val="1"/>
              <c:tx>
                <c:strRef>
                  <c:f>Daten_Diagramme!$D$7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{68F31DF9-E0D3-4FAB-80B4-8CFF3D5245F7}</c15:txfldGUID>
                      <c15:f>Daten_Diagramme!$D$7</c15:f>
                      <c15:dlblFieldTableCache>
                        <c:ptCount val="1"/>
                        <c:pt idx="0">
                          <c:v>0.0</c:v>
                        </c:pt>
                      </c15:dlblFieldTableCache>
                    </c15:dlblFTEntry>
                  </c15:dlblFieldTable>
                  <c15:showDataLabelsRange val="0"/>
                </c:ext>
                <c:ext xmlns:c16="http://schemas.microsoft.com/office/drawing/2014/chart" uri="{C3380CC4-5D6E-409C-BE32-E72D297353CC}">
                  <c16:uniqueId val="{00000001-14F5-4179-87C0-E4E1F65D84F4}"/>
                </c:ext>
              </c:extLst>
            </c:dLbl>
            <c:dLbl>
              <c:idx val="2"/>
              <c:tx>
                <c:strRef>
                  <c:f>Daten_Diagramme!$D$8</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{7709067C-13F9-4047-86E2-0E99F4907A22}</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2-14F5-4179-87C0-E4E1F65D84F4}"/>
                </c:ext>
              </c:extLst>
            </c:dLbl>
            <c:dLbl>
              <c:idx val="3"/>
              <c:tx>
                <c:strRef>
                  <c:f>Daten_Diagramme!$D$9</c:f>
                  <c:strCache>
                    <c:ptCount val="1"/>
                    <c:pt idx="0">
                      <c:v>-0.1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{204520F9-A262-4313-9096-150ADFC757EB}</c15:txfldGUID>
                      <c15:f>Daten_Diagramme!$D$9</c15:f>
                      <c15:dlblFieldTableCache>
                        <c:ptCount val="1"/>
                        <c:pt idx="0">
                          <c:v>-0.1</c:v>
                        </c:pt>
                      </c15:dlblFieldTableCache>
                    </c15:dlblFTEntry>
                  </c15:dlblFieldTable>
                  <c15:showDataLabelsRange val="0"/>
                </c:ext>
                <c:ext xmlns:c16="http://schemas.microsoft.com/office/drawing/2014/chart" uri="{C3380CC4-5D6E-409C-BE32-E72D297353CC}">
                  <c16:uniqueId val="{00000003-14F5-4179-87C0-E4E1F65D84F4}"/>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Daten_Diagramme!$B$6:$B$9</c:f>
              <c:numCache>
                <c:formatCode>#,#00</c:formatCode>
                <c:ptCount val="4"/>
                <c:pt idx="0">
                  <c:v>-0.96399713613582894</c:v>
                </c:pt>
                <c:pt idx="1">
                  <c:v>2.1476798346286526E-3</c:v>
                </c:pt>
                <c:pt idx="2">
                  <c:v>2.0004637946786547E-2</c:v>
                </c:pt>
                <c:pt idx="3">
                  <c:v>-9.3722224403616675E-2</c:v>
                </c:pt>
              </c:numCache>
            </c:numRef>
          </c:val>
          <c:extLst>
            <c:ext xmlns:c16="http://schemas.microsoft.com/office/drawing/2014/chart" uri="{C3380CC4-5D6E-409C-BE32-E72D297353CC}">
              <c16:uniqueId val="{00000004-14F5-4179-87C0-E4E1F65D84F4}"/>
            </c:ext>
          </c:extLst>
        </c:ser>
        <c:ser>
          <c:idx val="1"/>
          <c:order val="1"/>
          <c:spPr>
            <a:noFill/>
            <a:ln w="25400">
              <a:noFill/>
            </a:ln>
          </c:spPr>
          <c:invertIfNegative val="0"/>
          <c:dLbls>
            <c:dLbl>
              <c:idx val="0"/>
              <c:tx>
                <c:strRef>
                  <c:f>Daten_Diagramme!$F$6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{38A53959-CC74-48D1-80BF-167BC0D4ED36}</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14F5-4179-87C0-E4E1F65D84F4}"/>
                </c:ext>
              </c:extLst>
            </c:dLbl>
            <c:dLbl>
              <c:idx val="1"/>
              <c:tx>
                <c:strRef>
                  <c:f>Daten_Diagramme!$F$7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{75B9F10F-80F5-4717-A826-1BA03CDA990C}</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14F5-4179-87C0-E4E1F65D84F4}"/>
                </c:ext>
              </c:extLst>
            </c:dLbl>
            <c:dLbl>
              <c:idx val="2"/>
              <c:tx>
                <c:strRef>
                  <c:f>Daten_Diagramme!$F$8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{12BF062A-36DD-4822-AF0E-6CF9FF7CA0BF}</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14F5-4179-87C0-E4E1F65D84F4}"/>
                </c:ext>
              </c:extLst>
            </c:dLbl>
            <c:dLbl>
              <c:idx val="3"/>
              <c:tx>
                <c:strRef>
                  <c:f>Daten_Diagramme!$F$9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{F650D366-19B5-4C05-9130-F984565A3F17}</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14F5-4179-87C0-E4E1F65D84F4}"/>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Daten_Diagramme!$H$6:$H$9</c:f>
              <c:numCache>
                <c:formatCode>#,#00</c:formatCode>
                <c:ptCount val="4"/>
                <c:pt idx="0">
                  <c:v>0</c:v>
                </c:pt>
                <c:pt idx="1">
                  <c:v>0</c:v>
                </c:pt>
                <c:pt idx="2">
                  <c:v>0</c:v>
                </c:pt>
                <c:pt idx="3">
                  <c:v>0</c:v>
                </c:pt>
              </c:numCache>
            </c:numRef>
          </c:val>
          <c:extLst>
            <c:ext xmlns:c16="http://schemas.microsoft.com/office/drawing/2014/chart" uri="{C3380CC4-5D6E-409C-BE32-E72D297353CC}">
              <c16:uniqueId val="{00000009-14F5-4179-87C0-E4E1F65D84F4}"/>
            </c:ext>
          </c:extLst>
        </c:ser>
        <c:dLbls>
          <c:showLegendKey val="0"/>
          <c:showVal val="1"/>
          <c:showCatName val="0"/>
          <c:showSerName val="0"/>
          <c:showPercent val="0"/>
          <c:showBubbleSize val="0"/>
        </c:dLbls>
        <c:gapWidth val="100"/>
        <c:overlap val="100"/>
        <c:axId val="296103672"/>
        <c:axId val="296104064"/>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Daten_Diagramme!$K$6:$K$9</c:f>
              <c:numCache>
                <c:formatCode>General</c:formatCode>
                <c:ptCount val="4"/>
                <c:pt idx="0">
                  <c:v>#N/A</c:v>
                </c:pt>
                <c:pt idx="1">
                  <c:v>#N/A</c:v>
                </c:pt>
                <c:pt idx="2">
                  <c:v>#N/A</c:v>
                </c:pt>
                <c:pt idx="3">
                  <c:v>#N/A</c:v>
                </c:pt>
              </c:numCache>
            </c:numRef>
          </c:xVal>
          <c:yVal>
            <c:numRef>
              <c:f>Daten_Diagramme!$J$6:$J$9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14F5-4179-87C0-E4E1F65D84F4}"/>
            </c:ext>
          </c:extLst>
        </c:ser>
        <c:dLbls>
          <c:showLegendKey val="0"/>
          <c:showVal val="1"/>
          <c:showCatName val="0"/>
          <c:showSerName val="0"/>
          <c:showPercent val="0"/>
          <c:showBubbleSize val="0"/>
        </c:dLbls>
        <c:axId val="296104456"/>
        <c:axId val="296104848"/>
      </c:scatterChart>
      <c:catAx>
        <c:axId val="296103672"/>
        <c:scaling>
          <c:orientation val="maxMin"/>
        </c:scaling>
        <c:delete val="0"/>
        <c:axPos val="l"/>
        <c:majorTickMark val="none"/>
        <c:minorTickMark val="none"/>
        <c:tickLblPos val="none"/>
        <c:spPr>
          <a:noFill/>
          <a:ln w="1270">
            <a:solidFill>
              <a:srgbClr val="000000"/>
            </a:solidFill>
            <a:prstDash val="solid"/>
          </a:ln>
        </c:spPr>
        <c:crossAx val="296104064"/>
        <c:crosses val="autoZero"/>
        <c:auto val="1"/>
        <c:lblAlgn val="ctr"/>
        <c:lblOffset val="100"/>
        <c:tickMarkSkip val="1"/>
        <c:noMultiLvlLbl val="0"/>
      </c:catAx>
      <c:valAx>
        <c:axId val="296104064"/>
        <c:scaling>
          <c:orientation val="minMax"/>
          <c:max val="50"/>
          <c:min val="-50"/>
        </c:scaling>
        <c:delete val="1"/>
        <c:axPos val="t"/>
        <c:numFmt formatCode="#,#00" sourceLinked="1"/>
        <c:majorTickMark val="out"/>
        <c:minorTickMark val="none"/>
        <c:tickLblPos val="none"/>
        <c:crossAx val="296103672"/>
        <c:crosses val="autoZero"/>
        <c:crossBetween val="between"/>
        <c:majorUnit val="10"/>
        <c:minorUnit val="5"/>
      </c:valAx>
      <c:valAx>
        <c:axId val="296104456"/>
        <c:scaling>
          <c:orientation val="minMax"/>
        </c:scaling>
        <c:delete val="1"/>
        <c:axPos val="t"/>
        <c:numFmt formatCode="General" sourceLinked="1"/>
        <c:majorTickMark val="out"/>
        <c:minorTickMark val="none"/>
        <c:tickLblPos val="none"/>
        <c:crossAx val="296104848"/>
        <c:crossesAt val="40"/>
        <c:crossBetween val="midCat"/>
      </c:valAx>
      <c:valAx>
        <c:axId val="296104848"/>
        <c:scaling>
          <c:orientation val="maxMin"/>
          <c:max val="40"/>
          <c:min val="0"/>
        </c:scaling>
        <c:delete val="1"/>
        <c:axPos val="r"/>
        <c:numFmt formatCode="General" sourceLinked="1"/>
        <c:majorTickMark val="out"/>
        <c:minorTickMark val="none"/>
        <c:tickLblPos val="none"/>
        <c:crossAx val="296104456"/>
        <c:crosses val="max"/>
        <c:crossBetween val="midCat"/>
        <c:majorUnit val="10"/>
        <c:minorUnit val="5"/>
      </c:valAx>
      <c:spPr>
        <a:noFill/>
        <a:ln>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734E-2"/>
          <c:y val="3.4013831405661492E-2"/>
          <c:w val="0.90764331210191085"/>
          <c:h val="0.93878174679625559"/>
        </c:manualLayout>
      </c:layout>
      <c:barChart>
        <c:barDir val="bar"/>
        <c:grouping val="clustered"/>
        <c:varyColors val="0"/>
        <c:ser>
          <c:idx val="0"/>
          <c:order val="0"/>
          <c:spPr>
            <a:solidFill>
              <a:srgbClr val="969696"/>
            </a:solidFill>
            <a:ln w="25400">
              <a:noFill/>
            </a:ln>
          </c:spPr>
          <c:invertIfNegative val="0"/>
          <c:dLbls>
            <c:dLbl>
              <c:idx val="0"/>
              <c:tx>
                <c:strRef>
                  <c:f>Daten_Diagramme!$E$6</c:f>
                  <c:strCache>
                    <c:ptCount val="1"/>
                    <c:pt idx="0">
                      <c:v>-2.0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{E8099600-BA75-49E7-B8C3-6A1CC75FB50C}</c15:txfldGUID>
                      <c15:f>Daten_Diagramme!$E$6</c15:f>
                      <c15:dlblFieldTableCache>
                        <c:ptCount val="1"/>
                        <c:pt idx="0">
                          <c:v>-2.0</c:v>
                        </c:pt>
                      </c15:dlblFieldTableCache>
                    </c15:dlblFTEntry>
                  </c15:dlblFieldTable>
                  <c15:showDataLabelsRange val="0"/>
                </c:ext>
                <c:ext xmlns:c16="http://schemas.microsoft.com/office/drawing/2014/chart" uri="{C3380CC4-5D6E-409C-BE32-E72D297353CC}">
                  <c16:uniqueId val="{00000000-1F2B-44C2-824B-1E82D4BDBCDE}"/>
                </c:ext>
              </c:extLst>
            </c:dLbl>
            <c:dLbl>
              <c:idx val="1"/>
              <c:tx>
                <c:strRef>
                  <c:f>Daten_Diagramme!$E$7</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{9B070768-99DB-446D-B69C-F9918CE18FD6}</c15:txfldGUID>
                      <c15:f>Daten_Diagramme!$E$7</c15:f>
                      <c15:dlblFieldTableCache>
                        <c:ptCount val="1"/>
                        <c:pt idx="0">
                          <c:v>-0.6</c:v>
                        </c:pt>
                      </c15:dlblFieldTableCache>
                    </c15:dlblFTEntry>
                  </c15:dlblFieldTable>
                  <c15:showDataLabelsRange val="0"/>
                </c:ext>
                <c:ext xmlns:c16="http://schemas.microsoft.com/office/drawing/2014/chart" uri="{C3380CC4-5D6E-409C-BE32-E72D297353CC}">
                  <c16:uniqueId val="{00000001-1F2B-44C2-824B-1E82D4BDBCDE}"/>
                </c:ext>
              </c:extLst>
            </c:dLbl>
            <c:dLbl>
              <c:idx val="2"/>
              <c:tx>
                <c:strRef>
                  <c:f>Daten_Diagramme!$E$8</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{97C32C8C-DB8D-4101-BA27-31589E3ADBD5}</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2-1F2B-44C2-824B-1E82D4BDBCDE}"/>
                </c:ext>
              </c:extLst>
            </c:dLbl>
            <c:dLbl>
              <c:idx val="3"/>
              <c:tx>
                <c:strRef>
                  <c:f>Daten_Diagramme!$E$9</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{54FA70F0-D54D-4D20-B72E-8D9A5A22093C}</c15:txfldGUID>
                      <c15:f>Daten_Diagramme!$E$9</c15:f>
                      <c15:dlblFieldTableCache>
                        <c:ptCount val="1"/>
                        <c:pt idx="0">
                          <c:v>-0.5</c:v>
                        </c:pt>
                      </c15:dlblFieldTableCache>
                    </c15:dlblFTEntry>
                  </c15:dlblFieldTable>
                  <c15:showDataLabelsRange val="0"/>
                </c:ext>
                <c:ext xmlns:c16="http://schemas.microsoft.com/office/drawing/2014/chart" uri="{C3380CC4-5D6E-409C-BE32-E72D297353CC}">
                  <c16:uniqueId val="{00000003-1F2B-44C2-824B-1E82D4BDBCDE}"/>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Daten_Diagramme!$C$6:$C$9</c:f>
              <c:numCache>
                <c:formatCode>#,#00</c:formatCode>
                <c:ptCount val="4"/>
                <c:pt idx="0">
                  <c:v>-1.9786274837201536</c:v>
                </c:pt>
                <c:pt idx="1">
                  <c:v>-0.63149619162361392</c:v>
                </c:pt>
                <c:pt idx="2">
                  <c:v>-0.60483996951772001</c:v>
                </c:pt>
                <c:pt idx="3">
                  <c:v>-0.45400908070601026</c:v>
                </c:pt>
              </c:numCache>
            </c:numRef>
          </c:val>
          <c:extLst>
            <c:ext xmlns:c16="http://schemas.microsoft.com/office/drawing/2014/chart" uri="{C3380CC4-5D6E-409C-BE32-E72D297353CC}">
              <c16:uniqueId val="{00000004-1F2B-44C2-824B-1E82D4BDBCDE}"/>
            </c:ext>
          </c:extLst>
        </c:ser>
        <c:ser>
          <c:idx val="1"/>
          <c:order val="1"/>
          <c:spPr>
            <a:noFill/>
            <a:ln w="25400">
              <a:noFill/>
            </a:ln>
          </c:spPr>
          <c:invertIfNegative val="0"/>
          <c:dLbls>
            <c:dLbl>
              <c:idx val="0"/>
              <c:tx>
                <c:strRef>
                  <c:f>Daten_Diagramme!$G$6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{CBED5791-A947-4D02-932F-B2D26129AF9A}</c15:txfldGUID>
                      <c15:f>Daten_Diagramme!$G$6</c15:f>
                      <c15:dlblFieldTableCache>
                        <c:ptCount val="1"/>
                      </c15:dlblFieldTableCache>
                    </c15:dlblFTEntry>
                  </c15:dlblFieldTable>
                  <c15:showDataLabelsRange val="0"/>
                </c:ext>
                <c:ext xmlns:c16="http://schemas.microsoft.com/office/drawing/2014/chart" uri="{C3380CC4-5D6E-409C-BE32-E72D297353CC}">
                  <c16:uniqueId val="{00000005-1F2B-44C2-824B-1E82D4BDBCDE}"/>
                </c:ext>
              </c:extLst>
            </c:dLbl>
            <c:dLbl>
              <c:idx val="1"/>
              <c:tx>
                <c:strRef>
                  <c:f>Daten_Diagramme!$G$7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{F6F9104B-C48E-45AB-9026-041D391D9B4C}</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1F2B-44C2-824B-1E82D4BDBCDE}"/>
                </c:ext>
              </c:extLst>
            </c:dLbl>
            <c:dLbl>
              <c:idx val="2"/>
              <c:tx>
                <c:strRef>
                  <c:f>Daten_Diagramme!$G$8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{70B96BB0-C46C-4AA2-9C4A-130451F41025}</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1F2B-44C2-824B-1E82D4BDBCDE}"/>
                </c:ext>
              </c:extLst>
            </c:dLbl>
            <c:dLbl>
              <c:idx val="3"/>
              <c:tx>
                <c:strRef>
                  <c:f>Daten_Diagramme!$G$9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{2A76C2BD-C37B-495E-8EEC-2AF845AF20C3}</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1F2B-44C2-824B-1E82D4BDBCDE}"/>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Daten_Diagramme!$I$6:$I$9</c:f>
              <c:numCache>
                <c:formatCode>#,#00</c:formatCode>
                <c:ptCount val="4"/>
                <c:pt idx="0">
                  <c:v>0</c:v>
                </c:pt>
                <c:pt idx="1">
                  <c:v>0</c:v>
                </c:pt>
                <c:pt idx="2">
                  <c:v>0</c:v>
                </c:pt>
                <c:pt idx="3">
                  <c:v>0</c:v>
                </c:pt>
              </c:numCache>
            </c:numRef>
          </c:val>
          <c:extLst>
            <c:ext xmlns:c16="http://schemas.microsoft.com/office/drawing/2014/chart" uri="{C3380CC4-5D6E-409C-BE32-E72D297353CC}">
              <c16:uniqueId val="{00000009-1F2B-44C2-824B-1E82D4BDBCDE}"/>
            </c:ext>
          </c:extLst>
        </c:ser>
        <c:dLbls>
          <c:showLegendKey val="0"/>
          <c:showVal val="1"/>
          <c:showCatName val="0"/>
          <c:showSerName val="0"/>
          <c:showPercent val="0"/>
          <c:showBubbleSize val="0"/>
        </c:dLbls>
        <c:gapWidth val="100"/>
        <c:overlap val="100"/>
        <c:axId val="296107200"/>
        <c:axId val="29728973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Daten_Diagramme!$M$6:$M$9</c:f>
              <c:numCache>
                <c:formatCode>General</c:formatCode>
                <c:ptCount val="4"/>
                <c:pt idx="0">
                  <c:v>#N/A</c:v>
                </c:pt>
                <c:pt idx="1">
                  <c:v>#N/A</c:v>
                </c:pt>
                <c:pt idx="2">
                  <c:v>#N/A</c:v>
                </c:pt>
                <c:pt idx="3">
                  <c:v>#N/A</c:v>
                </c:pt>
              </c:numCache>
            </c:numRef>
          </c:xVal>
          <c:yVal>
            <c:numRef>
              <c:f>Daten_Diagramme!$L$6:$L$9</c:f>
              <c:numCache>
                <c:formatCode>General</c:formatCode>
                <c:ptCount val="4"/>
                <c:pt idx="0">
                  <c:v>#N/A</c:v>
                </c:pt>
                <c:pt idx="1">
                  <c:v>#N/A</c:v>
                </c:pt>
                <c:pt idx="2">
                  <c:v>#N/A</c:v>
                </c:pt>
                <c:pt idx="3">
                  <c:v>#N/A</c:v>
                </c:pt>
              </c:numCache>
            </c:numRef>
          </c:yVal>
          <c:smooth val="0"/>
          <c:extLst>
            <c:ext xmlns:c16="http://schemas.microsoft.com/office/drawing/2014/chart" uri="{C3380CC4-5D6E-409C-BE32-E72D297353CC}">
              <c16:uniqueId val="{0000000A-1F2B-44C2-824B-1E82D4BDBCDE}"/>
            </c:ext>
          </c:extLst>
        </c:ser>
        <c:dLbls>
          <c:showLegendKey val="0"/>
          <c:showVal val="1"/>
          <c:showCatName val="0"/>
          <c:showSerName val="0"/>
          <c:showPercent val="0"/>
          <c:showBubbleSize val="0"/>
        </c:dLbls>
        <c:axId val="297290128"/>
        <c:axId val="297290520"/>
      </c:scatterChart>
      <c:catAx>
        <c:axId val="296107200"/>
        <c:scaling>
          <c:orientation val="maxMin"/>
        </c:scaling>
        <c:delete val="0"/>
        <c:axPos val="l"/>
        <c:majorTickMark val="none"/>
        <c:minorTickMark val="none"/>
        <c:tickLblPos val="none"/>
        <c:spPr>
          <a:ln w="1270">
            <a:solidFill>
              <a:srgbClr val="000000"/>
            </a:solidFill>
            <a:prstDash val="solid"/>
          </a:ln>
        </c:spPr>
        <c:crossAx val="297289736"/>
        <c:crosses val="autoZero"/>
        <c:auto val="1"/>
        <c:lblAlgn val="ctr"/>
        <c:lblOffset val="100"/>
        <c:tickMarkSkip val="1"/>
        <c:noMultiLvlLbl val="0"/>
      </c:catAx>
      <c:valAx>
        <c:axId val="297289736"/>
        <c:scaling>
          <c:orientation val="minMax"/>
          <c:max val="50"/>
          <c:min val="-50"/>
        </c:scaling>
        <c:delete val="1"/>
        <c:axPos val="t"/>
        <c:numFmt formatCode="#,#00" sourceLinked="1"/>
        <c:majorTickMark val="out"/>
        <c:minorTickMark val="none"/>
        <c:tickLblPos val="none"/>
        <c:crossAx val="296107200"/>
        <c:crosses val="autoZero"/>
        <c:crossBetween val="between"/>
        <c:majorUnit val="10"/>
        <c:minorUnit val="5"/>
      </c:valAx>
      <c:valAx>
        <c:axId val="297290128"/>
        <c:scaling>
          <c:orientation val="minMax"/>
        </c:scaling>
        <c:delete val="1"/>
        <c:axPos val="b"/>
        <c:numFmt formatCode="General" sourceLinked="1"/>
        <c:majorTickMark val="out"/>
        <c:minorTickMark val="none"/>
        <c:tickLblPos val="none"/>
        <c:crossAx val="297290520"/>
        <c:crosses val="max"/>
        <c:crossBetween val="midCat"/>
      </c:valAx>
      <c:valAx>
        <c:axId val="297290520"/>
        <c:scaling>
          <c:orientation val="maxMin"/>
          <c:max val="40"/>
          <c:min val="0"/>
        </c:scaling>
        <c:delete val="1"/>
        <c:axPos val="r"/>
        <c:numFmt formatCode="General" sourceLinked="1"/>
        <c:majorTickMark val="out"/>
        <c:minorTickMark val="none"/>
        <c:tickLblPos val="none"/>
        <c:crossAx val="29729012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585987261146924E-2"/>
          <c:y val="1.4231505644191103E-2"/>
          <c:w val="0.9140127388535032"/>
          <c:h val="0.98576853674540688"/>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-1.0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{4C2B9447-2885-4EBC-9936-A125CBAFF1C7}</c15:txfldGUID>
                      <c15:f>Daten_Diagramme!$D$14</c15:f>
                      <c15:dlblFieldTableCache>
                        <c:ptCount val="1"/>
                        <c:pt idx="0">
                          <c:v>-1.0</c:v>
                        </c:pt>
                      </c15:dlblFieldTableCache>
                    </c15:dlblFTEntry>
                  </c15:dlblFieldTable>
                  <c15:showDataLabelsRange val="0"/>
                </c:ext>
                <c:ext xmlns:c16="http://schemas.microsoft.com/office/drawing/2014/chart" uri="{C3380CC4-5D6E-409C-BE32-E72D297353CC}">
                  <c16:uniqueId val="{00000000-AA4A-47ED-8646-170A6A722447}"/>
                </c:ext>
              </c:extLst>
            </c:dLbl>
            <c:dLbl>
              <c:idx val="1"/>
              <c:tx>
                <c:strRef>
                  <c:f>Daten_Diagramme!$D$15</c:f>
                  <c:strCache>
                    <c:ptCount val="1"/>
                    <c:pt idx="0">
                      <c:v>-6.2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{FFC7EE63-D0DC-4603-8CB2-61DB18D8E427}</c15:txfldGUID>
                      <c15:f>Daten_Diagramme!$D$15</c15:f>
                      <c15:dlblFieldTableCache>
                        <c:ptCount val="1"/>
                        <c:pt idx="0">
                          <c:v>-6.2</c:v>
                        </c:pt>
                      </c15:dlblFieldTableCache>
                    </c15:dlblFTEntry>
                  </c15:dlblFieldTable>
                  <c15:showDataLabelsRange val="0"/>
                </c:ext>
                <c:ext xmlns:c16="http://schemas.microsoft.com/office/drawing/2014/chart" uri="{C3380CC4-5D6E-409C-BE32-E72D297353CC}">
                  <c16:uniqueId val="{00000001-AA4A-47ED-8646-170A6A722447}"/>
                </c:ext>
              </c:extLst>
            </c:dLbl>
            <c:dLbl>
              <c:idx val="2"/>
              <c:tx>
                <c:strRef>
                  <c:f>Daten_Diagramme!$D$16</c:f>
                  <c:strCache>
                    <c:ptCount val="1"/>
                    <c:pt idx="0">
                      <c:v>-3.3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{8EF7EB3B-0F5F-41AE-9ECD-0EB52611DEB8}</c15:txfldGUID>
                      <c15:f>Daten_Diagramme!$D$16</c15:f>
                      <c15:dlblFieldTableCache>
                        <c:ptCount val="1"/>
                        <c:pt idx="0">
                          <c:v>-3.3</c:v>
                        </c:pt>
                      </c15:dlblFieldTableCache>
                    </c15:dlblFTEntry>
                  </c15:dlblFieldTable>
                  <c15:showDataLabelsRange val="0"/>
                </c:ext>
                <c:ext xmlns:c16="http://schemas.microsoft.com/office/drawing/2014/chart" uri="{C3380CC4-5D6E-409C-BE32-E72D297353CC}">
                  <c16:uniqueId val="{00000002-AA4A-47ED-8646-170A6A722447}"/>
                </c:ext>
              </c:extLst>
            </c:dLbl>
            <c:dLbl>
              <c:idx val="3"/>
              <c:tx>
                <c:strRef>
                  <c:f>Daten_Diagramme!$D$17</c:f>
                  <c:strCache>
                    <c:ptCount val="1"/>
                    <c:pt idx="0">
                      <c:v>-5.6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{69504190-B49B-4151-92F2-7B85A2B8A0D4}</c15:txfldGUID>
                      <c15:f>Daten_Diagramme!$D$17</c15:f>
                      <c15:dlblFieldTableCache>
                        <c:ptCount val="1"/>
                        <c:pt idx="0">
                          <c:v>-5.6</c:v>
                        </c:pt>
                      </c15:dlblFieldTableCache>
                    </c15:dlblFTEntry>
                  </c15:dlblFieldTable>
                  <c15:showDataLabelsRange val="0"/>
                </c:ext>
                <c:ext xmlns:c16="http://schemas.microsoft.com/office/drawing/2014/chart" uri="{C3380CC4-5D6E-409C-BE32-E72D297353CC}">
                  <c16:uniqueId val="{00000003-AA4A-47ED-8646-170A6A722447}"/>
                </c:ext>
              </c:extLst>
            </c:dLbl>
            <c:dLbl>
              <c:idx val="4"/>
              <c:tx>
                <c:strRef>
                  <c:f>Daten_Diagramme!$D$18</c:f>
                  <c:strCache>
                    <c:ptCount val="1"/>
                    <c:pt idx="0">
                      <c:v>-6.4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{407B4BD1-EA52-4EC3-A382-9DED7FB03CD4}</c15:txfldGUID>
                      <c15:f>Daten_Diagramme!$D$18</c15:f>
                      <c15:dlblFieldTableCache>
                        <c:ptCount val="1"/>
                        <c:pt idx="0">
                          <c:v>-6.4</c:v>
                        </c:pt>
                      </c15:dlblFieldTableCache>
                    </c15:dlblFTEntry>
                  </c15:dlblFieldTable>
                  <c15:showDataLabelsRange val="0"/>
                </c:ext>
                <c:ext xmlns:c16="http://schemas.microsoft.com/office/drawing/2014/chart" uri="{C3380CC4-5D6E-409C-BE32-E72D297353CC}">
                  <c16:uniqueId val="{00000004-AA4A-47ED-8646-170A6A722447}"/>
                </c:ext>
              </c:extLst>
            </c:dLbl>
            <c:dLbl>
              <c:idx val="5"/>
              <c:tx>
                <c:strRef>
                  <c:f>Daten_Diagramme!$D$19</c:f>
                  <c:strCache>
                    <c:ptCount val="1"/>
                    <c:pt idx="0">
                      <c:v>-6.2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{F473B547-118F-4B11-84C1-F981E15AF0AA}</c15:txfldGUID>
                      <c15:f>Daten_Diagramme!$D$19</c15:f>
                      <c15:dlblFieldTableCache>
                        <c:ptCount val="1"/>
                        <c:pt idx="0">
                          <c:v>-6.2</c:v>
                        </c:pt>
                      </c15:dlblFieldTableCache>
                    </c15:dlblFTEntry>
                  </c15:dlblFieldTable>
                  <c15:showDataLabelsRange val="0"/>
                </c:ext>
                <c:ext xmlns:c16="http://schemas.microsoft.com/office/drawing/2014/chart" uri="{C3380CC4-5D6E-409C-BE32-E72D297353CC}">
                  <c16:uniqueId val="{00000005-AA4A-47ED-8646-170A6A722447}"/>
                </c:ext>
              </c:extLst>
            </c:dLbl>
            <c:dLbl>
              <c:idx val="6"/>
              <c:tx>
                <c:strRef>
                  <c:f>Daten_Diagramme!$D$20</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{AC00E4A1-60BD-4E9C-98F9-1F90CCAFD666}</c15:txfldGUID>
                      <c15:f>Daten_Diagramme!$D$20</c15:f>
                      <c15:dlblFieldTableCache>
                        <c:ptCount val="1"/>
                        <c:pt idx="0">
                          <c:v>-0.9</c:v>
                        </c:pt>
                      </c15:dlblFieldTableCache>
                    </c15:dlblFTEntry>
                  </c15:dlblFieldTable>
                  <c15:showDataLabelsRange val="0"/>
                </c:ext>
                <c:ext xmlns:c16="http://schemas.microsoft.com/office/drawing/2014/chart" uri="{C3380CC4-5D6E-409C-BE32-E72D297353CC}">
                  <c16:uniqueId val="{00000006-AA4A-47ED-8646-170A6A722447}"/>
                </c:ext>
              </c:extLst>
            </c:dLbl>
            <c:dLbl>
              <c:idx val="7"/>
              <c:tx>
                <c:strRef>
                  <c:f>Daten_Diagramme!$D$21</c:f>
                  <c:strCache>
                    <c:ptCount val="1"/>
                    <c:pt idx="0">
                      <c:v>-3.6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{393976E3-9A30-4A8D-ABB0-BF0C99130292}</c15:txfldGUID>
                      <c15:f>Daten_Diagramme!$D$21</c15:f>
                      <c15:dlblFieldTableCache>
                        <c:ptCount val="1"/>
                        <c:pt idx="0">
                          <c:v>-3.6</c:v>
                        </c:pt>
                      </c15:dlblFieldTableCache>
                    </c15:dlblFTEntry>
                  </c15:dlblFieldTable>
                  <c15:showDataLabelsRange val="0"/>
                </c:ext>
                <c:ext xmlns:c16="http://schemas.microsoft.com/office/drawing/2014/chart" uri="{C3380CC4-5D6E-409C-BE32-E72D297353CC}">
                  <c16:uniqueId val="{00000007-AA4A-47ED-8646-170A6A722447}"/>
                </c:ext>
              </c:extLst>
            </c:dLbl>
            <c:dLbl>
              <c:idx val="8"/>
              <c:tx>
                <c:strRef>
                  <c:f>Daten_Diagramme!$D$22</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{4F70B556-355A-48DD-A593-0877560971AF}</c15:txfldGUID>
                      <c15:f>Daten_Diagramme!$D$22</c15:f>
                      <c15:dlblFieldTableCache>
                        <c:ptCount val="1"/>
                        <c:pt idx="0">
                          <c:v>-0.5</c:v>
                        </c:pt>
                      </c15:dlblFieldTableCache>
                    </c15:dlblFTEntry>
                  </c15:dlblFieldTable>
                  <c15:showDataLabelsRange val="0"/>
                </c:ext>
                <c:ext xmlns:c16="http://schemas.microsoft.com/office/drawing/2014/chart" uri="{C3380CC4-5D6E-409C-BE32-E72D297353CC}">
                  <c16:uniqueId val="{00000008-AA4A-47ED-8646-170A6A722447}"/>
                </c:ext>
              </c:extLst>
            </c:dLbl>
            <c:dLbl>
              <c:idx val="9"/>
              <c:tx>
                <c:strRef>
                  <c:f>Daten_Diagramme!$D$23</c:f>
                  <c:strCache>
                    <c:ptCount val="1"/>
                    <c:pt idx="0">
                      <c:v>3.7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{98124904-C9DF-4FDE-B295-4B74915D3D3D}</c15:txfldGUID>
                      <c15:f>Daten_Diagramme!$D$23</c15:f>
                      <c15:dlblFieldTableCache>
                        <c:ptCount val="1"/>
                        <c:pt idx="0">
                          <c:v>3.7</c:v>
                        </c:pt>
                      </c15:dlblFieldTableCache>
                    </c15:dlblFTEntry>
                  </c15:dlblFieldTable>
                  <c15:showDataLabelsRange val="0"/>
                </c:ext>
                <c:ext xmlns:c16="http://schemas.microsoft.com/office/drawing/2014/chart" uri="{C3380CC4-5D6E-409C-BE32-E72D297353CC}">
                  <c16:uniqueId val="{00000009-AA4A-47ED-8646-170A6A722447}"/>
                </c:ext>
              </c:extLst>
            </c:dLbl>
            <c:dLbl>
              <c:idx val="10"/>
              <c:tx>
                <c:strRef>
                  <c:f>Daten_Diagramme!$D$24</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{C2460884-914D-4013-8315-7DCD98D19969}</c15:txfldGUID>
                      <c15:f>Daten_Diagramme!$D$24</c15:f>
                      <c15:dlblFieldTableCache>
                        <c:ptCount val="1"/>
                        <c:pt idx="0">
                          <c:v>-0.6</c:v>
                        </c:pt>
                      </c15:dlblFieldTableCache>
                    </c15:dlblFTEntry>
                  </c15:dlblFieldTable>
                  <c15:showDataLabelsRange val="0"/>
                </c:ext>
                <c:ext xmlns:c16="http://schemas.microsoft.com/office/drawing/2014/chart" uri="{C3380CC4-5D6E-409C-BE32-E72D297353CC}">
                  <c16:uniqueId val="{0000000A-AA4A-47ED-8646-170A6A722447}"/>
                </c:ext>
              </c:extLst>
            </c:dLbl>
            <c:dLbl>
              <c:idx val="11"/>
              <c:tx>
                <c:strRef>
                  <c:f>Daten_Diagramme!$D$25</c:f>
                  <c:strCache>
                    <c:ptCount val="1"/>
                    <c:pt idx="0">
                      <c:v>0.4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{05AFCB58-4E22-414A-88BD-67D5213E1800}</c15:txfldGUID>
                      <c15:f>Daten_Diagramme!$D$25</c15:f>
                      <c15:dlblFieldTableCache>
                        <c:ptCount val="1"/>
                        <c:pt idx="0">
                          <c:v>0.4</c:v>
                        </c:pt>
                      </c15:dlblFieldTableCache>
                    </c15:dlblFTEntry>
                  </c15:dlblFieldTable>
                  <c15:showDataLabelsRange val="0"/>
                </c:ext>
                <c:ext xmlns:c16="http://schemas.microsoft.com/office/drawing/2014/chart" uri="{C3380CC4-5D6E-409C-BE32-E72D297353CC}">
                  <c16:uniqueId val="{0000000B-AA4A-47ED-8646-170A6A722447}"/>
                </c:ext>
              </c:extLst>
            </c:dLbl>
            <c:dLbl>
              <c:idx val="12"/>
              <c:tx>
                <c:strRef>
                  <c:f>Daten_Diagramme!$D$26</c:f>
                  <c:strCache>
                    <c:ptCount val="1"/>
                    <c:pt idx="0">
                      <c:v>9.2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{421A5D0D-0873-4C12-9E2D-639E5BBF2088}</c15:txfldGUID>
                      <c15:f>Daten_Diagramme!$D$26</c15:f>
                      <c15:dlblFieldTableCache>
                        <c:ptCount val="1"/>
                        <c:pt idx="0">
                          <c:v>9.2</c:v>
                        </c:pt>
                      </c15:dlblFieldTableCache>
                    </c15:dlblFTEntry>
                  </c15:dlblFieldTable>
                  <c15:showDataLabelsRange val="0"/>
                </c:ext>
                <c:ext xmlns:c16="http://schemas.microsoft.com/office/drawing/2014/chart" uri="{C3380CC4-5D6E-409C-BE32-E72D297353CC}">
                  <c16:uniqueId val="{0000000C-AA4A-47ED-8646-170A6A722447}"/>
                </c:ext>
              </c:extLst>
            </c:dLbl>
            <c:dLbl>
              <c:idx val="13"/>
              <c:tx>
                <c:strRef>
                  <c:f>Daten_Diagramme!$D$27</c:f>
                  <c:strCache>
                    <c:ptCount val="1"/>
                    <c:pt idx="0">
                      <c:v>6.4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{30AB4D8E-3C6A-4433-970C-890C8AAC9FD5}</c15:txfldGUID>
                      <c15:f>Daten_Diagramme!$D$27</c15:f>
                      <c15:dlblFieldTableCache>
                        <c:ptCount val="1"/>
                        <c:pt idx="0">
                          <c:v>6.4</c:v>
                        </c:pt>
                      </c15:dlblFieldTableCache>
                    </c15:dlblFTEntry>
                  </c15:dlblFieldTable>
                  <c15:showDataLabelsRange val="0"/>
                </c:ext>
                <c:ext xmlns:c16="http://schemas.microsoft.com/office/drawing/2014/chart" uri="{C3380CC4-5D6E-409C-BE32-E72D297353CC}">
                  <c16:uniqueId val="{0000000D-AA4A-47ED-8646-170A6A722447}"/>
                </c:ext>
              </c:extLst>
            </c:dLbl>
            <c:dLbl>
              <c:idx val="14"/>
              <c:tx>
                <c:strRef>
                  <c:f>Daten_Diagramme!$D$28</c:f>
                  <c:strCache>
                    <c:ptCount val="1"/>
                    <c:pt idx="0">
                      <c:v>10.2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{8608D0C7-D184-436F-879A-754A3AD1673D}</c15:txfldGUID>
                      <c15:f>Daten_Diagramme!$D$28</c15:f>
                      <c15:dlblFieldTableCache>
                        <c:ptCount val="1"/>
                        <c:pt idx="0">
                          <c:v>10.2</c:v>
                        </c:pt>
                      </c15:dlblFieldTableCache>
                    </c15:dlblFTEntry>
                  </c15:dlblFieldTable>
                  <c15:showDataLabelsRange val="0"/>
                </c:ext>
                <c:ext xmlns:c16="http://schemas.microsoft.com/office/drawing/2014/chart" uri="{C3380CC4-5D6E-409C-BE32-E72D297353CC}">
                  <c16:uniqueId val="{0000000E-AA4A-47ED-8646-170A6A722447}"/>
                </c:ext>
              </c:extLst>
            </c:dLbl>
            <c:dLbl>
              <c:idx val="15"/>
              <c:tx>
                <c:strRef>
                  <c:f>Daten_Diagramme!$D$29</c:f>
                  <c:strCache>
                    <c:ptCount val="1"/>
                    <c:pt idx="0">
                      <c:v>4.9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{825D1869-C6D4-4BA0-A092-FCFBD107F788}</c15:txfldGUID>
                      <c15:f>Daten_Diagramme!$D$29</c15:f>
                      <c15:dlblFieldTableCache>
                        <c:ptCount val="1"/>
                        <c:pt idx="0">
                          <c:v>4.9</c:v>
                        </c:pt>
                      </c15:dlblFieldTableCache>
                    </c15:dlblFTEntry>
                  </c15:dlblFieldTable>
                  <c15:showDataLabelsRange val="0"/>
                </c:ext>
                <c:ext xmlns:c16="http://schemas.microsoft.com/office/drawing/2014/chart" uri="{C3380CC4-5D6E-409C-BE32-E72D297353CC}">
                  <c16:uniqueId val="{0000000F-AA4A-47ED-8646-170A6A722447}"/>
                </c:ext>
              </c:extLst>
            </c:dLbl>
            <c:dLbl>
              <c:idx val="16"/>
              <c:tx>
                <c:strRef>
                  <c:f>Daten_Diagramme!$D$30</c:f>
                  <c:strCache>
                    <c:ptCount val="1"/>
                    <c:pt idx="0">
                      <c:v>29.3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{6F0EBF5C-587B-4701-82A3-D87797FF80BD}</c15:txfldGUID>
                      <c15:f>Daten_Diagramme!$D$30</c15:f>
                      <c15:dlblFieldTableCache>
                        <c:ptCount val="1"/>
                        <c:pt idx="0">
                          <c:v>29.3</c:v>
                        </c:pt>
                      </c15:dlblFieldTableCache>
                    </c15:dlblFTEntry>
                  </c15:dlblFieldTable>
                  <c15:showDataLabelsRange val="0"/>
                </c:ext>
                <c:ext xmlns:c16="http://schemas.microsoft.com/office/drawing/2014/chart" uri="{C3380CC4-5D6E-409C-BE32-E72D297353CC}">
                  <c16:uniqueId val="{00000010-AA4A-47ED-8646-170A6A722447}"/>
                </c:ext>
              </c:extLst>
            </c:dLbl>
            <c:dLbl>
              <c:idx val="17"/>
              <c:tx>
                <c:strRef>
                  <c:f>Daten_Diagramme!$D$31</c:f>
                  <c:strCache>
                    <c:ptCount val="1"/>
                    <c:pt idx="0">
                      <c:v>3.2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{CB3AF90D-4EDE-4C7F-AA30-9A8E750630B3}</c15:txfldGUID>
                      <c15:f>Daten_Diagramme!$D$31</c15:f>
                      <c15:dlblFieldTableCache>
                        <c:ptCount val="1"/>
                        <c:pt idx="0">
                          <c:v>3.2</c:v>
                        </c:pt>
                      </c15:dlblFieldTableCache>
                    </c15:dlblFTEntry>
                  </c15:dlblFieldTable>
                  <c15:showDataLabelsRange val="0"/>
                </c:ext>
                <c:ext xmlns:c16="http://schemas.microsoft.com/office/drawing/2014/chart" uri="{C3380CC4-5D6E-409C-BE32-E72D297353CC}">
                  <c16:uniqueId val="{00000011-AA4A-47ED-8646-170A6A722447}"/>
                </c:ext>
              </c:extLst>
            </c:dLbl>
            <c:dLbl>
              <c:idx val="18"/>
              <c:tx>
                <c:strRef>
                  <c:f>Daten_Diagramme!$D$32</c:f>
                  <c:strCache>
                    <c:ptCount val="1"/>
                    <c:pt idx="0">
                      <c:v>-1.6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{456D803A-D7F1-48C0-B763-952700BA2A20}</c15:txfldGUID>
                      <c15:f>Daten_Diagramme!$D$32</c15:f>
                      <c15:dlblFieldTableCache>
                        <c:ptCount val="1"/>
                        <c:pt idx="0">
                          <c:v>-1.6</c:v>
                        </c:pt>
                      </c15:dlblFieldTableCache>
                    </c15:dlblFTEntry>
                  </c15:dlblFieldTable>
                  <c15:showDataLabelsRange val="0"/>
                </c:ext>
                <c:ext xmlns:c16="http://schemas.microsoft.com/office/drawing/2014/chart" uri="{C3380CC4-5D6E-409C-BE32-E72D297353CC}">
                  <c16:uniqueId val="{00000012-AA4A-47ED-8646-170A6A722447}"/>
                </c:ext>
              </c:extLst>
            </c:dLbl>
            <c:dLbl>
              <c:idx val="19"/>
              <c:tx>
                <c:strRef>
                  <c:f>Daten_Diagramme!$D$33</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{F04A3830-04E9-4259-B95C-E5F8615AF13C}</c15:txfldGUID>
                      <c15:f>Daten_Diagramme!$D$33</c15:f>
                      <c15:dlblFieldTableCache>
                        <c:ptCount val="1"/>
                        <c:pt idx="0">
                          <c:v>0.0</c:v>
                        </c:pt>
                      </c15:dlblFieldTableCache>
                    </c15:dlblFTEntry>
                  </c15:dlblFieldTable>
                  <c15:showDataLabelsRange val="0"/>
                </c:ext>
                <c:ext xmlns:c16="http://schemas.microsoft.com/office/drawing/2014/chart" uri="{C3380CC4-5D6E-409C-BE32-E72D297353CC}">
                  <c16:uniqueId val="{00000013-AA4A-47ED-8646-170A6A722447}"/>
                </c:ext>
              </c:extLst>
            </c:dLbl>
            <c:dLbl>
              <c:idx val="20"/>
              <c:tx>
                <c:strRef>
                  <c:f>Daten_Diagramme!$D$34</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{0E9F6AD3-91E4-46D0-B16B-B947941B3F01}</c15:txfldGUID>
                      <c15:f>Daten_Diagramme!$D$34</c15:f>
                      <c15:dlblFieldTableCache>
                        <c:ptCount val="1"/>
                        <c:pt idx="0">
                          <c:v>2.3</c:v>
                        </c:pt>
                      </c15:dlblFieldTableCache>
                    </c15:dlblFTEntry>
                  </c15:dlblFieldTable>
                  <c15:showDataLabelsRange val="0"/>
                </c:ext>
                <c:ext xmlns:c16="http://schemas.microsoft.com/office/drawing/2014/chart" uri="{C3380CC4-5D6E-409C-BE32-E72D297353CC}">
                  <c16:uniqueId val="{00000014-AA4A-47ED-8646-170A6A722447}"/>
                </c:ext>
              </c:extLst>
            </c:dLbl>
            <c:dLbl>
              <c:idx val="21"/>
              <c:tx>
                <c:strRef>
                  <c:f>Daten_Diagramme!$D$35</c:f>
                  <c:strCache>
                    <c:ptCount val="1"/>
                    <c:pt idx="0">
                      <c:v>0.9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{49DA59B1-D461-4394-84B1-607F6E4F1226}</c15:txfldGUID>
                      <c15:f>Daten_Diagramme!$D$35</c15:f>
                      <c15:dlblFieldTableCache>
                        <c:ptCount val="1"/>
                        <c:pt idx="0">
                          <c:v>0.9</c:v>
                        </c:pt>
                      </c15:dlblFieldTableCache>
                    </c15:dlblFTEntry>
                  </c15:dlblFieldTable>
                  <c15:showDataLabelsRange val="0"/>
                </c:ext>
                <c:ext xmlns:c16="http://schemas.microsoft.com/office/drawing/2014/chart" uri="{C3380CC4-5D6E-409C-BE32-E72D297353CC}">
                  <c16:uniqueId val="{00000015-AA4A-47ED-8646-170A6A722447}"/>
                </c:ext>
              </c:extLst>
            </c:dLbl>
            <c:dLbl>
              <c:idx val="22"/>
              <c:tx>
                <c:strRef>
                  <c:f>Daten_Diagramme!$D$36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{AC3989EA-67D6-4C31-B266-75F68EE786ED}</c15:txfldGUID>
                      <c15:f>Daten_Diagramme!$D$36</c15:f>
                      <c15:dlblFieldTableCache>
                        <c:ptCount val="1"/>
                        <c:pt idx="0">
                          <c:v>0.0</c:v>
                        </c:pt>
                      </c15:dlblFieldTableCache>
                    </c15:dlblFTEntry>
                  </c15:dlblFieldTable>
                  <c15:showDataLabelsRange val="0"/>
                </c:ext>
                <c:ext xmlns:c16="http://schemas.microsoft.com/office/drawing/2014/chart" uri="{C3380CC4-5D6E-409C-BE32-E72D297353CC}">
                  <c16:uniqueId val="{00000016-AA4A-47ED-8646-170A6A722447}"/>
                </c:ext>
              </c:extLst>
            </c:dLbl>
            <c:dLbl>
              <c:idx val="23"/>
              <c:tx>
                <c:strRef>
                  <c:f>Daten_Diagramme!$D$37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{1AB3AE08-5624-4434-821D-4A9438D66928}</c15:txfldGUID>
                      <c15:f>Daten_Diagramme!$D$37</c15:f>
                      <c15:dlblFieldTableCache>
                        <c:ptCount val="1"/>
                        <c:pt idx="0">
                          <c:v>0.0</c:v>
                        </c:pt>
                      </c15:dlblFieldTableCache>
                    </c15:dlblFTEntry>
                  </c15:dlblFieldTable>
                  <c15:showDataLabelsRange val="0"/>
                </c:ext>
                <c:ext xmlns:c16="http://schemas.microsoft.com/office/drawing/2014/chart" uri="{C3380CC4-5D6E-409C-BE32-E72D297353CC}">
                  <c16:uniqueId val="{00000017-AA4A-47ED-8646-170A6A722447}"/>
                </c:ext>
              </c:extLst>
            </c:dLbl>
            <c:dLbl>
              <c:idx val="24"/>
              <c:layout>
                <c:manualLayout>
                  <c:x val="4.7769028871392123E-3"/>
                  <c:y val="-4.6876052205785108E-5"/>
                </c:manualLayout>
              </c:layout>
              <c:tx>
                <c:strRef>
                  <c:f>Daten_Diagramme!$D$38</c:f>
                  <c:strCache>
                    <c:ptCount val="1"/>
                    <c:pt idx="0">
                      <c:v>-6.2</c:v>
                    </c:pt>
                  </c:strCache>
                </c:strRef>
              </c:tx>
              <c:dLblPos val="outEnd"/>
              <c:showLegendKey val="0"/>
              <c:showVal val="0"/>
              <c:showCatName val="0"/>
              <c:showSerName val="0"/>
              <c:showPercent val="0"/>
              <c:showBubbleSize val="0"/>
              <c:extLst>
                <c:ext xmlns:c15="http://schemas.microsoft.com/office/drawing/2012/chart" uri="{CE6537A1-D6FC-4f65-9D91-7224C49458BB}">
                  <c15:dlblFieldTable>
                    <c15:dlblFTEntry>
                      <c15:txfldGUID>{F98F6A5B-45FC-4B8E-B51D-9594B2AB28B6}</c15:txfldGUID>
                      <c15:f>Daten_Diagramme!$D$38</c15:f>
                      <c15:dlblFieldTableCache>
                        <c:ptCount val="1"/>
                        <c:pt idx="0">
                          <c:v>-6.2</c:v>
                        </c:pt>
                      </c15:dlblFieldTableCache>
                    </c15:dlblFTEntry>
                  </c15:dlblFieldTable>
                  <c15:showDataLabelsRange val="0"/>
                </c:ext>
                <c:ext xmlns:c16="http://schemas.microsoft.com/office/drawing/2014/chart" uri="{C3380CC4-5D6E-409C-BE32-E72D297353CC}">
                  <c16:uniqueId val="{00000018-AA4A-47ED-8646-170A6A722447}"/>
                </c:ext>
              </c:extLst>
            </c:dLbl>
            <c:dLbl>
              <c:idx val="25"/>
              <c:tx>
                <c:strRef>
                  <c:f>Daten_Diagramme!$D$39</c:f>
                  <c:strCache>
                    <c:ptCount val="1"/>
                    <c:pt idx="0">
                      <c:v>-5.1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{BC59DE24-B832-4636-8312-C0E237E7C84E}</c15:txfldGUID>
                      <c15:f>Daten_Diagramme!$D$39</c15:f>
                      <c15:dlblFieldTableCache>
                        <c:ptCount val="1"/>
                        <c:pt idx="0">
                          <c:v>-5.1</c:v>
                        </c:pt>
                      </c15:dlblFieldTableCache>
                    </c15:dlblFTEntry>
                  </c15:dlblFieldTable>
                  <c15:showDataLabelsRange val="0"/>
                </c:ext>
                <c:ext xmlns:c16="http://schemas.microsoft.com/office/drawing/2014/chart" uri="{C3380CC4-5D6E-409C-BE32-E72D297353CC}">
                  <c16:uniqueId val="{00000019-AA4A-47ED-8646-170A6A722447}"/>
                </c:ext>
              </c:extLst>
            </c:dLbl>
            <c:dLbl>
              <c:idx val="26"/>
              <c:tx>
                <c:strRef>
                  <c:f>Daten_Diagramme!$D$40</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{871167BF-8544-4CD4-ACD9-07405A76DFDC}</c15:txfldGUID>
                      <c15:f>Daten_Diagramme!$D$40</c15:f>
                      <c15:dlblFieldTableCache>
                        <c:ptCount val="1"/>
                        <c:pt idx="0">
                          <c:v>2.3</c:v>
                        </c:pt>
                      </c15:dlblFieldTableCache>
                    </c15:dlblFTEntry>
                  </c15:dlblFieldTable>
                  <c15:showDataLabelsRange val="0"/>
                </c:ext>
                <c:ext xmlns:c16="http://schemas.microsoft.com/office/drawing/2014/chart" uri="{C3380CC4-5D6E-409C-BE32-E72D297353CC}">
                  <c16:uniqueId val="{0000001A-AA4A-47ED-8646-170A6A722447}"/>
                </c:ext>
              </c:extLst>
            </c:dLbl>
            <c:dLbl>
              <c:idx val="27"/>
              <c:tx>
                <c:strRef>
                  <c:f>Daten_Diagramme!$D$42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{3D7F0984-7E23-4DB7-86F0-D6781F712B22}</c15:txfldGUID>
                      <c15:f>Daten_Diagramme!$D$42</c15:f>
                      <c15:dlblFieldTableCache>
                        <c:ptCount val="1"/>
                        <c:pt idx="0">
                          <c:v>#REF!</c:v>
                        </c:pt>
                      </c15:dlblFieldTableCache>
                    </c15:dlblFTEntry>
                  </c15:dlblFieldTable>
                  <c15:showDataLabelsRange val="0"/>
                </c:ext>
                <c:ext xmlns:c16="http://schemas.microsoft.com/office/drawing/2014/chart" uri="{C3380CC4-5D6E-409C-BE32-E72D297353CC}">
                  <c16:uniqueId val="{0000001B-AA4A-47ED-8646-170A6A722447}"/>
                </c:ext>
              </c:extLst>
            </c:dLbl>
            <c:dLbl>
              <c:idx val="28"/>
              <c:tx>
                <c:strRef>
                  <c:f>Daten_Diagramme!$D$43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{B60C5C29-9D15-49E9-86A2-B2A0363FCCD6}</c15:txfldGUID>
                      <c15:f>Daten_Diagramme!$D$43</c15:f>
                      <c15:dlblFieldTableCache>
                        <c:ptCount val="1"/>
                        <c:pt idx="0">
                          <c:v>#REF!</c:v>
                        </c:pt>
                      </c15:dlblFieldTableCache>
                    </c15:dlblFTEntry>
                  </c15:dlblFieldTable>
                  <c15:showDataLabelsRange val="0"/>
                </c:ext>
                <c:ext xmlns:c16="http://schemas.microsoft.com/office/drawing/2014/chart" uri="{C3380CC4-5D6E-409C-BE32-E72D297353CC}">
                  <c16:uniqueId val="{0000001C-AA4A-47ED-8646-170A6A722447}"/>
                </c:ext>
              </c:extLst>
            </c:dLbl>
            <c:dLbl>
              <c:idx val="29"/>
              <c:tx>
                <c:strRef>
                  <c:f>Daten_Diagramme!$D$44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{DFF61755-E7A1-458B-A839-5B113A018434}</c15:txfldGUID>
                      <c15:f>Daten_Diagramme!$D$44</c15:f>
                      <c15:dlblFieldTableCache>
                        <c:ptCount val="1"/>
                        <c:pt idx="0">
                          <c:v>#REF!</c:v>
                        </c:pt>
                      </c15:dlblFieldTableCache>
                    </c15:dlblFTEntry>
                  </c15:dlblFieldTable>
                  <c15:showDataLabelsRange val="0"/>
                </c:ext>
                <c:ext xmlns:c16="http://schemas.microsoft.com/office/drawing/2014/chart" uri="{C3380CC4-5D6E-409C-BE32-E72D297353CC}">
                  <c16:uniqueId val="{0000001D-AA4A-47ED-8646-170A6A722447}"/>
                </c:ext>
              </c:extLst>
            </c:dLbl>
            <c:dLbl>
              <c:idx val="30"/>
              <c:tx>
                <c:strRef>
                  <c:f>Daten_Diagramme!$D$45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{2A8EC6E6-1137-4733-AD98-FFB04D0E0411}</c15:txfldGUID>
                      <c15:f>Daten_Diagramme!$D$45</c15:f>
                      <c15:dlblFieldTableCache>
                        <c:ptCount val="1"/>
                        <c:pt idx="0">
                          <c:v>#REF!</c:v>
                        </c:pt>
                      </c15:dlblFieldTableCache>
                    </c15:dlblFTEntry>
                  </c15:dlblFieldTable>
                  <c15:showDataLabelsRange val="0"/>
                </c:ext>
                <c:ext xmlns:c16="http://schemas.microsoft.com/office/drawing/2014/chart" uri="{C3380CC4-5D6E-409C-BE32-E72D297353CC}">
                  <c16:uniqueId val="{0000001E-AA4A-47ED-8646-170A6A722447}"/>
                </c:ext>
              </c:extLst>
            </c:dLbl>
            <c:dLbl>
              <c:idx val="31"/>
              <c:tx>
                <c:strRef>
                  <c:f>Daten_Diagramme!$D$46</c:f>
                  <c:strCache>
                    <c:ptCount val="1"/>
                    <c:pt idx="0">
                      <c:v>2.3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{6CBEA82B-3C47-492D-A6E9-02C44368B09E}</c15:txfldGUID>
                      <c15:f>Daten_Diagramme!$D$46</c15:f>
                      <c15:dlblFieldTableCache>
                        <c:ptCount val="1"/>
                        <c:pt idx="0">
                          <c:v>2.3</c:v>
                        </c:pt>
                      </c15:dlblFieldTableCache>
                    </c15:dlblFTEntry>
                  </c15:dlblFieldTable>
                  <c15:showDataLabelsRange val="0"/>
                </c:ext>
                <c:ext xmlns:c16="http://schemas.microsoft.com/office/drawing/2014/chart" uri="{C3380CC4-5D6E-409C-BE32-E72D297353CC}">
                  <c16:uniqueId val="{0000001F-AA4A-47ED-8646-170A6A722447}"/>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Daten_Diagramme!$B$14:$B$40</c:f>
              <c:numCache>
                <c:formatCode>#,#00</c:formatCode>
                <c:ptCount val="27"/>
                <c:pt idx="0">
                  <c:v>-0.96399713613582894</c:v>
                </c:pt>
                <c:pt idx="1">
                  <c:v>-6.1674008810572687</c:v>
                </c:pt>
                <c:pt idx="2">
                  <c:v>-3.2520325203252032</c:v>
                </c:pt>
                <c:pt idx="3">
                  <c:v>-5.588326606643899</c:v>
                </c:pt>
                <c:pt idx="4">
                  <c:v>-6.4162754303599376</c:v>
                </c:pt>
                <c:pt idx="5">
                  <c:v>-6.192959582790091</c:v>
                </c:pt>
                <c:pt idx="6">
                  <c:v>-0.92899800928998011</c:v>
                </c:pt>
                <c:pt idx="7">
                  <c:v>-3.5833333333333335</c:v>
                </c:pt>
                <c:pt idx="8">
                  <c:v>-0.45798486658701715</c:v>
                </c:pt>
                <c:pt idx="9">
                  <c:v>3.6551724137931036</c:v>
                </c:pt>
                <c:pt idx="10">
                  <c:v>-0.56577086280056577</c:v>
                </c:pt>
                <c:pt idx="11">
                  <c:v>0.37313432835820898</c:v>
                </c:pt>
                <c:pt idx="12">
                  <c:v>9.1803278688524586</c:v>
                </c:pt>
                <c:pt idx="13">
                  <c:v>6.3905930470347645</c:v>
                </c:pt>
                <c:pt idx="14">
                  <c:v>10.175202156334231</c:v>
                </c:pt>
                <c:pt idx="15">
                  <c:v>4.9011177987962169</c:v>
                </c:pt>
                <c:pt idx="16">
                  <c:v>29.283489096573209</c:v>
                </c:pt>
                <c:pt idx="17">
                  <c:v>3.1819945673263486</c:v>
                </c:pt>
                <c:pt idx="18">
                  <c:v>-1.567398119122257</c:v>
                </c:pt>
                <c:pt idx="19">
                  <c:v>0</c:v>
                </c:pt>
                <c:pt idx="20">
                  <c:v>2.2544780728844964</c:v>
                </c:pt>
                <c:pt idx="21">
                  <c:v>0.90497737556561086</c:v>
                </c:pt>
                <c:pt idx="22">
                  <c:v>0</c:v>
                </c:pt>
                <c:pt idx="24">
                  <c:v>-6.1674008810572687</c:v>
                </c:pt>
                <c:pt idx="25">
                  <c:v>-5.0954288407163055</c:v>
                </c:pt>
                <c:pt idx="26">
                  <c:v>2.2917142204976031</c:v>
                </c:pt>
              </c:numCache>
            </c:numRef>
          </c:val>
          <c:extLst>
            <c:ext xmlns:c16="http://schemas.microsoft.com/office/drawing/2014/chart" uri="{C3380CC4-5D6E-409C-BE32-E72D297353CC}">
              <c16:uniqueId val="{00000020-AA4A-47ED-8646-170A6A722447}"/>
            </c:ext>
          </c:extLst>
        </c:ser>
        <c:ser>
          <c:idx val="1"/>
          <c:order val="1"/>
          <c:spPr>
            <a:noFill/>
            <a:ln w="25400">
              <a:noFill/>
            </a:ln>
          </c:spPr>
          <c:invertIfNegative val="0"/>
          <c:dLbls>
            <c:dLbl>
              <c:idx val="0"/>
              <c:tx>
                <c:strRef>
                  <c:f>Daten_Diagramme!$F$14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{6C6028BB-A050-46F5-8233-48FE025ABC7C}</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AA4A-47ED-8646-170A6A722447}"/>
                </c:ext>
              </c:extLst>
            </c:dLbl>
            <c:dLbl>
              <c:idx val="1"/>
              <c:tx>
                <c:strRef>
                  <c:f>Daten_Diagramme!$F$15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{0109BEF7-B9AE-4F06-BFAE-117A83FDF5A4}</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AA4A-47ED-8646-170A6A722447}"/>
                </c:ext>
              </c:extLst>
            </c:dLbl>
            <c:dLbl>
              <c:idx val="2"/>
              <c:tx>
                <c:strRef>
                  <c:f>Daten_Diagramme!$F$16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{7038EEAE-5D0C-4772-ACB2-2BCF637B1C70}</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AA4A-47ED-8646-170A6A722447}"/>
                </c:ext>
              </c:extLst>
            </c:dLbl>
            <c:dLbl>
              <c:idx val="3"/>
              <c:tx>
                <c:strRef>
                  <c:f>Daten_Diagramme!$F$17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{2667A256-3D94-4AAA-93AF-24277A3219C4}</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AA4A-47ED-8646-170A6A722447}"/>
                </c:ext>
              </c:extLst>
            </c:dLbl>
            <c:dLbl>
              <c:idx val="4"/>
              <c:tx>
                <c:strRef>
                  <c:f>Daten_Diagramme!$F$18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{6E65A781-F458-47E0-AD4D-AE462C3C9AE0}</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AA4A-47ED-8646-170A6A722447}"/>
                </c:ext>
              </c:extLst>
            </c:dLbl>
            <c:dLbl>
              <c:idx val="5"/>
              <c:tx>
                <c:strRef>
                  <c:f>Daten_Diagramme!$F$19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{C11893A9-147B-4EA1-A651-72D6A7484F00}</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AA4A-47ED-8646-170A6A722447}"/>
                </c:ext>
              </c:extLst>
            </c:dLbl>
            <c:dLbl>
              <c:idx val="6"/>
              <c:tx>
                <c:strRef>
                  <c:f>Daten_Diagramme!$F$20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{1C0B4832-A8DE-4164-B0B0-7450BAE64734}</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AA4A-47ED-8646-170A6A722447}"/>
                </c:ext>
              </c:extLst>
            </c:dLbl>
            <c:dLbl>
              <c:idx val="7"/>
              <c:tx>
                <c:strRef>
                  <c:f>Daten_Diagramme!$F$21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{B905CAAB-4BCA-48A8-8B2B-E0712132DD94}</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AA4A-47ED-8646-170A6A722447}"/>
                </c:ext>
              </c:extLst>
            </c:dLbl>
            <c:dLbl>
              <c:idx val="8"/>
              <c:tx>
                <c:strRef>
                  <c:f>Daten_Diagramme!$F$22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{5AC53781-0306-47A0-966D-16D4B4E8623F}</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AA4A-47ED-8646-170A6A722447}"/>
                </c:ext>
              </c:extLst>
            </c:dLbl>
            <c:dLbl>
              <c:idx val="9"/>
              <c:tx>
                <c:strRef>
                  <c:f>Daten_Diagramme!$F$23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{D80212DE-37CC-44C9-89AB-8064A2B18BF1}</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AA4A-47ED-8646-170A6A722447}"/>
                </c:ext>
              </c:extLst>
            </c:dLbl>
            <c:dLbl>
              <c:idx val="10"/>
              <c:tx>
                <c:strRef>
                  <c:f>Daten_Diagramme!$F$24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{7972C73C-A5EA-437F-9D2A-40837465FDB8}</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AA4A-47ED-8646-170A6A722447}"/>
                </c:ext>
              </c:extLst>
            </c:dLbl>
            <c:dLbl>
              <c:idx val="11"/>
              <c:tx>
                <c:strRef>
                  <c:f>Daten_Diagramme!$F$25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{6F6A6DD2-D76A-4756-AC3B-AC40CFD341F4}</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AA4A-47ED-8646-170A6A722447}"/>
                </c:ext>
              </c:extLst>
            </c:dLbl>
            <c:dLbl>
              <c:idx val="12"/>
              <c:tx>
                <c:strRef>
                  <c:f>Daten_Diagramme!$F$26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{9EEF72B2-F009-42E2-9111-A942D1F79343}</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AA4A-47ED-8646-170A6A722447}"/>
                </c:ext>
              </c:extLst>
            </c:dLbl>
            <c:dLbl>
              <c:idx val="13"/>
              <c:tx>
                <c:strRef>
                  <c:f>Daten_Diagramme!$F$27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{F5800E8D-869B-4687-B7AC-6545B6098F1E}</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AA4A-47ED-8646-170A6A722447}"/>
                </c:ext>
              </c:extLst>
            </c:dLbl>
            <c:dLbl>
              <c:idx val="14"/>
              <c:tx>
                <c:strRef>
                  <c:f>Daten_Diagramme!$F$28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{A4230895-E2FC-4B10-8736-4666C05CF994}</c15:txfldGUID>
                      <c15:f>Daten_Diagramme!$F$28</c15:f>
                      <c15:dlblFieldTableCache>
                        <c:ptCount val="1"/>
                      </c15:dlblFieldTableCache>
                    </c15:dlblFTEntry>
                  </c15:dlblFieldTable>
                  <c15:showDataLabelsRange val="0"/>
                </c:ext>
                <c:ext xmlns:c16="http://schemas.microsoft.com/office/drawing/2014/chart" uri="{C3380CC4-5D6E-409C-BE32-E72D297353CC}">
                  <c16:uniqueId val="{0000002F-AA4A-47ED-8646-170A6A722447}"/>
                </c:ext>
              </c:extLst>
            </c:dLbl>
            <c:dLbl>
              <c:idx val="15"/>
              <c:tx>
                <c:strRef>
                  <c:f>Daten_Diagramme!$F$29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{D70AE301-9123-432E-83F1-517242A3C5A2}</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30-AA4A-47ED-8646-170A6A722447}"/>
                </c:ext>
              </c:extLst>
            </c:dLbl>
            <c:dLbl>
              <c:idx val="16"/>
              <c:tx>
                <c:strRef>
                  <c:f>Daten_Diagramme!$F$30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{6B8BE3C8-3603-414C-A13F-8D3366DB7BB9}</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1-AA4A-47ED-8646-170A6A722447}"/>
                </c:ext>
              </c:extLst>
            </c:dLbl>
            <c:dLbl>
              <c:idx val="17"/>
              <c:tx>
                <c:strRef>
                  <c:f>Daten_Diagramme!$F$31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{8676023B-9B1B-494D-8718-9297288A26E1}</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2-AA4A-47ED-8646-170A6A722447}"/>
                </c:ext>
              </c:extLst>
            </c:dLbl>
            <c:dLbl>
              <c:idx val="18"/>
              <c:tx>
                <c:strRef>
                  <c:f>Daten_Diagramme!$F$32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{1EAEC19B-389D-4228-AD65-51410A7D1407}</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3-AA4A-47ED-8646-170A6A722447}"/>
                </c:ext>
              </c:extLst>
            </c:dLbl>
            <c:dLbl>
              <c:idx val="19"/>
              <c:tx>
                <c:strRef>
                  <c:f>Daten_Diagramme!$F$33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{86F1A0B0-0171-4E2B-ABBC-EFF8D56756FD}</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4-AA4A-47ED-8646-170A6A722447}"/>
                </c:ext>
              </c:extLst>
            </c:dLbl>
            <c:dLbl>
              <c:idx val="20"/>
              <c:tx>
                <c:strRef>
                  <c:f>Daten_Diagramme!$F$34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{8FD4328C-7D1E-4138-9011-C228AE1A3F49}</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5-AA4A-47ED-8646-170A6A722447}"/>
                </c:ext>
              </c:extLst>
            </c:dLbl>
            <c:dLbl>
              <c:idx val="21"/>
              <c:tx>
                <c:strRef>
                  <c:f>Daten_Diagramme!$F$35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{E973F986-2273-4842-BB46-D1A59D236249}</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6-AA4A-47ED-8646-170A6A722447}"/>
                </c:ext>
              </c:extLst>
            </c:dLbl>
            <c:dLbl>
              <c:idx val="22"/>
              <c:tx>
                <c:strRef>
                  <c:f>Daten_Diagramme!$F$36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{8B8AB692-62B5-4B01-B8A2-D6ABFC9BD7BB}</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7-AA4A-47ED-8646-170A6A722447}"/>
                </c:ext>
              </c:extLst>
            </c:dLbl>
            <c:dLbl>
              <c:idx val="23"/>
              <c:tx>
                <c:strRef>
                  <c:f>Daten_Diagramme!$F$38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{752AB27E-B2D1-4D66-B561-43707F9E4487}</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AA4A-47ED-8646-170A6A722447}"/>
                </c:ext>
              </c:extLst>
            </c:dLbl>
            <c:dLbl>
              <c:idx val="24"/>
              <c:tx>
                <c:strRef>
                  <c:f>Daten_Diagramme!$F$39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{BC764917-A559-40EF-96BF-AFB3A93B1BA6}</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AA4A-47ED-8646-170A6A722447}"/>
                </c:ext>
              </c:extLst>
            </c:dLbl>
            <c:dLbl>
              <c:idx val="25"/>
              <c:tx>
                <c:strRef>
                  <c:f>Daten_Diagramme!$F$40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{AB3271B8-F439-418A-8AD3-B372FDE94D4F}</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AA4A-47ED-8646-170A6A722447}"/>
                </c:ext>
              </c:extLst>
            </c:dLbl>
            <c:dLbl>
              <c:idx val="26"/>
              <c:tx>
                <c:strRef>
                  <c:f>Daten_Diagramme!$F$41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{93C02C3E-C56C-46E9-8536-42F0F2E582C9}</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AA4A-47ED-8646-170A6A722447}"/>
                </c:ext>
              </c:extLst>
            </c:dLbl>
            <c:dLbl>
              <c:idx val="27"/>
              <c:tx>
                <c:strRef>
                  <c:f>Daten_Diagramme!$F$42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{7FA7F66B-5C94-453D-B0E0-9F4ED35079EC}</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AA4A-47ED-8646-170A6A722447}"/>
                </c:ext>
              </c:extLst>
            </c:dLbl>
            <c:dLbl>
              <c:idx val="28"/>
              <c:tx>
                <c:strRef>
                  <c:f>Daten_Diagramme!$F$43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{7394AE28-0EE0-45CA-9680-752447728B76}</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AA4A-47ED-8646-170A6A722447}"/>
                </c:ext>
              </c:extLst>
            </c:dLbl>
            <c:dLbl>
              <c:idx val="29"/>
              <c:tx>
                <c:strRef>
                  <c:f>Daten_Diagramme!$F$44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{B4A611C3-A28D-46B2-9B46-1ED2A05152CF}</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AA4A-47ED-8646-170A6A722447}"/>
                </c:ext>
              </c:extLst>
            </c:dLbl>
            <c:dLbl>
              <c:idx val="30"/>
              <c:tx>
                <c:strRef>
                  <c:f>Daten_Diagramme!$F$45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{CC6EE70C-9161-4D1B-B9F5-05B2E14BA38E}</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AA4A-47ED-8646-170A6A722447}"/>
                </c:ext>
              </c:extLst>
            </c:dLbl>
            <c:dLbl>
              <c:idx val="31"/>
              <c:tx>
                <c:strRef>
                  <c:f>Daten_Diagramme!$F$46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{071B0144-A74A-45CA-9A74-B4A983BE3138}</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AA4A-47ED-8646-170A6A722447}"/>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AA4A-47ED-8646-170A6A722447}"/>
            </c:ext>
          </c:extLst>
        </c:ser>
        <c:dLbls>
          <c:showLegendKey val="0"/>
          <c:showVal val="1"/>
          <c:showCatName val="0"/>
          <c:showSerName val="0"/>
          <c:showPercent val="0"/>
          <c:showBubbleSize val="0"/>
        </c:dLbls>
        <c:gapWidth val="100"/>
        <c:overlap val="100"/>
        <c:axId val="297291304"/>
        <c:axId val="297291696"/>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Daten_Diagramme!$K$14:$K$40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Daten_Diagramme!$J$14:$J$40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AA4A-47ED-8646-170A6A722447}"/>
            </c:ext>
          </c:extLst>
        </c:ser>
        <c:dLbls>
          <c:showLegendKey val="0"/>
          <c:showVal val="1"/>
          <c:showCatName val="0"/>
          <c:showSerName val="0"/>
          <c:showPercent val="0"/>
          <c:showBubbleSize val="0"/>
        </c:dLbls>
        <c:axId val="297292088"/>
        <c:axId val="297292480"/>
      </c:scatterChart>
      <c:catAx>
        <c:axId val="297291304"/>
        <c:scaling>
          <c:orientation val="maxMin"/>
        </c:scaling>
        <c:delete val="0"/>
        <c:axPos val="l"/>
        <c:majorTickMark val="none"/>
        <c:minorTickMark val="none"/>
        <c:tickLblPos val="none"/>
        <c:spPr>
          <a:ln w="1270">
            <a:solidFill>
              <a:srgbClr val="000000"/>
            </a:solidFill>
            <a:prstDash val="solid"/>
          </a:ln>
        </c:spPr>
        <c:crossAx val="297291696"/>
        <c:crosses val="autoZero"/>
        <c:auto val="1"/>
        <c:lblAlgn val="ctr"/>
        <c:lblOffset val="100"/>
        <c:tickMarkSkip val="1"/>
        <c:noMultiLvlLbl val="0"/>
      </c:catAx>
      <c:valAx>
        <c:axId val="297291696"/>
        <c:scaling>
          <c:orientation val="minMax"/>
          <c:max val="50"/>
          <c:min val="-50"/>
        </c:scaling>
        <c:delete val="1"/>
        <c:axPos val="t"/>
        <c:numFmt formatCode="#,#00" sourceLinked="1"/>
        <c:majorTickMark val="out"/>
        <c:minorTickMark val="none"/>
        <c:tickLblPos val="none"/>
        <c:crossAx val="297291304"/>
        <c:crosses val="autoZero"/>
        <c:crossBetween val="between"/>
        <c:majorUnit val="10"/>
        <c:minorUnit val="5"/>
      </c:valAx>
      <c:valAx>
        <c:axId val="297292088"/>
        <c:scaling>
          <c:orientation val="minMax"/>
        </c:scaling>
        <c:delete val="1"/>
        <c:axPos val="b"/>
        <c:numFmt formatCode="General" sourceLinked="1"/>
        <c:majorTickMark val="out"/>
        <c:minorTickMark val="none"/>
        <c:tickLblPos val="none"/>
        <c:crossAx val="297292480"/>
        <c:crosses val="max"/>
        <c:crossBetween val="midCat"/>
      </c:valAx>
      <c:valAx>
        <c:axId val="297292480"/>
        <c:scaling>
          <c:orientation val="maxMin"/>
          <c:max val="320"/>
          <c:min val="0"/>
        </c:scaling>
        <c:delete val="1"/>
        <c:axPos val="r"/>
        <c:numFmt formatCode="General" sourceLinked="1"/>
        <c:majorTickMark val="out"/>
        <c:minorTickMark val="none"/>
        <c:tickLblPos val="none"/>
        <c:crossAx val="297292088"/>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504E-2"/>
          <c:y val="1.4231505644191103E-2"/>
          <c:w val="0.90734965828060365"/>
          <c:h val="0.98576848542396367"/>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-2.0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{54BA4D5D-E0AD-4879-83FC-0FCBC5334FE6}</c15:txfldGUID>
                      <c15:f>Daten_Diagramme!$E$14</c15:f>
                      <c15:dlblFieldTableCache>
                        <c:ptCount val="1"/>
                        <c:pt idx="0">
                          <c:v>-2.0</c:v>
                        </c:pt>
                      </c15:dlblFieldTableCache>
                    </c15:dlblFTEntry>
                  </c15:dlblFieldTable>
                  <c15:showDataLabelsRange val="0"/>
                </c:ext>
                <c:ext xmlns:c16="http://schemas.microsoft.com/office/drawing/2014/chart" uri="{C3380CC4-5D6E-409C-BE32-E72D297353CC}">
                  <c16:uniqueId val="{00000000-CE73-4DE6-A4FB-9BD56431923A}"/>
                </c:ext>
              </c:extLst>
            </c:dLbl>
            <c:dLbl>
              <c:idx val="1"/>
              <c:tx>
                <c:strRef>
                  <c:f>Daten_Diagramme!$E$15</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{502B04DB-A992-41E3-AA71-6F8FB3369AF9}</c15:txfldGUID>
                      <c15:f>Daten_Diagramme!$E$15</c15:f>
                      <c15:dlblFieldTableCache>
                        <c:ptCount val="1"/>
                        <c:pt idx="0">
                          <c:v>-2.7</c:v>
                        </c:pt>
                      </c15:dlblFieldTableCache>
                    </c15:dlblFTEntry>
                  </c15:dlblFieldTable>
                  <c15:showDataLabelsRange val="0"/>
                </c:ext>
                <c:ext xmlns:c16="http://schemas.microsoft.com/office/drawing/2014/chart" uri="{C3380CC4-5D6E-409C-BE32-E72D297353CC}">
                  <c16:uniqueId val="{00000001-CE73-4DE6-A4FB-9BD56431923A}"/>
                </c:ext>
              </c:extLst>
            </c:dLbl>
            <c:dLbl>
              <c:idx val="2"/>
              <c:tx>
                <c:strRef>
                  <c:f>Daten_Diagramme!$E$16</c:f>
                  <c:strCache>
                    <c:ptCount val="1"/>
                    <c:pt idx="0">
                      <c:v>-7.7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{8DDDFE06-5A98-4FE2-8367-21929622A32B}</c15:txfldGUID>
                      <c15:f>Daten_Diagramme!$E$16</c15:f>
                      <c15:dlblFieldTableCache>
                        <c:ptCount val="1"/>
                        <c:pt idx="0">
                          <c:v>-7.7</c:v>
                        </c:pt>
                      </c15:dlblFieldTableCache>
                    </c15:dlblFTEntry>
                  </c15:dlblFieldTable>
                  <c15:showDataLabelsRange val="0"/>
                </c:ext>
                <c:ext xmlns:c16="http://schemas.microsoft.com/office/drawing/2014/chart" uri="{C3380CC4-5D6E-409C-BE32-E72D297353CC}">
                  <c16:uniqueId val="{00000002-CE73-4DE6-A4FB-9BD56431923A}"/>
                </c:ext>
              </c:extLst>
            </c:dLbl>
            <c:dLbl>
              <c:idx val="3"/>
              <c:tx>
                <c:strRef>
                  <c:f>Daten_Diagramme!$E$17</c:f>
                  <c:strCache>
                    <c:ptCount val="1"/>
                    <c:pt idx="0">
                      <c:v>-10.8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{FB9DA026-B297-4AEA-9BF6-D3342E95697A}</c15:txfldGUID>
                      <c15:f>Daten_Diagramme!$E$17</c15:f>
                      <c15:dlblFieldTableCache>
                        <c:ptCount val="1"/>
                        <c:pt idx="0">
                          <c:v>-10.8</c:v>
                        </c:pt>
                      </c15:dlblFieldTableCache>
                    </c15:dlblFTEntry>
                  </c15:dlblFieldTable>
                  <c15:showDataLabelsRange val="0"/>
                </c:ext>
                <c:ext xmlns:c16="http://schemas.microsoft.com/office/drawing/2014/chart" uri="{C3380CC4-5D6E-409C-BE32-E72D297353CC}">
                  <c16:uniqueId val="{00000003-CE73-4DE6-A4FB-9BD56431923A}"/>
                </c:ext>
              </c:extLst>
            </c:dLbl>
            <c:dLbl>
              <c:idx val="4"/>
              <c:tx>
                <c:strRef>
                  <c:f>Daten_Diagramme!$E$18</c:f>
                  <c:strCache>
                    <c:ptCount val="1"/>
                    <c:pt idx="0">
                      <c:v>-13.2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{E2BDF47F-6222-46B6-A3F5-0DB50FAB2460}</c15:txfldGUID>
                      <c15:f>Daten_Diagramme!$E$18</c15:f>
                      <c15:dlblFieldTableCache>
                        <c:ptCount val="1"/>
                        <c:pt idx="0">
                          <c:v>-13.2</c:v>
                        </c:pt>
                      </c15:dlblFieldTableCache>
                    </c15:dlblFTEntry>
                  </c15:dlblFieldTable>
                  <c15:showDataLabelsRange val="0"/>
                </c:ext>
                <c:ext xmlns:c16="http://schemas.microsoft.com/office/drawing/2014/chart" uri="{C3380CC4-5D6E-409C-BE32-E72D297353CC}">
                  <c16:uniqueId val="{00000004-CE73-4DE6-A4FB-9BD56431923A}"/>
                </c:ext>
              </c:extLst>
            </c:dLbl>
            <c:dLbl>
              <c:idx val="5"/>
              <c:tx>
                <c:strRef>
                  <c:f>Daten_Diagramme!$E$19</c:f>
                  <c:strCache>
                    <c:ptCount val="1"/>
                    <c:pt idx="0">
                      <c:v>-11.6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{A4C1D985-3B4D-4D0E-85F9-ADBB18625FBC}</c15:txfldGUID>
                      <c15:f>Daten_Diagramme!$E$19</c15:f>
                      <c15:dlblFieldTableCache>
                        <c:ptCount val="1"/>
                        <c:pt idx="0">
                          <c:v>-11.6</c:v>
                        </c:pt>
                      </c15:dlblFieldTableCache>
                    </c15:dlblFTEntry>
                  </c15:dlblFieldTable>
                  <c15:showDataLabelsRange val="0"/>
                </c:ext>
                <c:ext xmlns:c16="http://schemas.microsoft.com/office/drawing/2014/chart" uri="{C3380CC4-5D6E-409C-BE32-E72D297353CC}">
                  <c16:uniqueId val="{00000005-CE73-4DE6-A4FB-9BD56431923A}"/>
                </c:ext>
              </c:extLst>
            </c:dLbl>
            <c:dLbl>
              <c:idx val="6"/>
              <c:tx>
                <c:strRef>
                  <c:f>Daten_Diagramme!$E$20</c:f>
                  <c:strCache>
                    <c:ptCount val="1"/>
                    <c:pt idx="0">
                      <c:v>-4.8</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{02D7EC4C-A023-404F-80E2-9E14C4AA3900}</c15:txfldGUID>
                      <c15:f>Daten_Diagramme!$E$20</c15:f>
                      <c15:dlblFieldTableCache>
                        <c:ptCount val="1"/>
                        <c:pt idx="0">
                          <c:v>-4.8</c:v>
                        </c:pt>
                      </c15:dlblFieldTableCache>
                    </c15:dlblFTEntry>
                  </c15:dlblFieldTable>
                  <c15:showDataLabelsRange val="0"/>
                </c:ext>
                <c:ext xmlns:c16="http://schemas.microsoft.com/office/drawing/2014/chart" uri="{C3380CC4-5D6E-409C-BE32-E72D297353CC}">
                  <c16:uniqueId val="{00000006-CE73-4DE6-A4FB-9BD56431923A}"/>
                </c:ext>
              </c:extLst>
            </c:dLbl>
            <c:dLbl>
              <c:idx val="7"/>
              <c:tx>
                <c:strRef>
                  <c:f>Daten_Diagramme!$E$21</c:f>
                  <c:strCache>
                    <c:ptCount val="1"/>
                    <c:pt idx="0">
                      <c:v>1.9</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{E6F5A49B-C9C6-412A-A2E0-62A7E8C5C0FE}</c15:txfldGUID>
                      <c15:f>Daten_Diagramme!$E$21</c15:f>
                      <c15:dlblFieldTableCache>
                        <c:ptCount val="1"/>
                        <c:pt idx="0">
                          <c:v>1.9</c:v>
                        </c:pt>
                      </c15:dlblFieldTableCache>
                    </c15:dlblFTEntry>
                  </c15:dlblFieldTable>
                  <c15:showDataLabelsRange val="0"/>
                </c:ext>
                <c:ext xmlns:c16="http://schemas.microsoft.com/office/drawing/2014/chart" uri="{C3380CC4-5D6E-409C-BE32-E72D297353CC}">
                  <c16:uniqueId val="{00000007-CE73-4DE6-A4FB-9BD56431923A}"/>
                </c:ext>
              </c:extLst>
            </c:dLbl>
            <c:dLbl>
              <c:idx val="8"/>
              <c:tx>
                <c:strRef>
                  <c:f>Daten_Diagramme!$E$22</c:f>
                  <c:strCache>
                    <c:ptCount val="1"/>
                    <c:pt idx="0">
                      <c:v>-3.1</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{CE68CEFD-D784-4453-A4C2-E20E6FE0FDE4}</c15:txfldGUID>
                      <c15:f>Daten_Diagramme!$E$22</c15:f>
                      <c15:dlblFieldTableCache>
                        <c:ptCount val="1"/>
                        <c:pt idx="0">
                          <c:v>-3.1</c:v>
                        </c:pt>
                      </c15:dlblFieldTableCache>
                    </c15:dlblFTEntry>
                  </c15:dlblFieldTable>
                  <c15:showDataLabelsRange val="0"/>
                </c:ext>
                <c:ext xmlns:c16="http://schemas.microsoft.com/office/drawing/2014/chart" uri="{C3380CC4-5D6E-409C-BE32-E72D297353CC}">
                  <c16:uniqueId val="{00000008-CE73-4DE6-A4FB-9BD56431923A}"/>
                </c:ext>
              </c:extLst>
            </c:dLbl>
            <c:dLbl>
              <c:idx val="9"/>
              <c:tx>
                <c:strRef>
                  <c:f>Daten_Diagramme!$E$23</c:f>
                  <c:strCache>
                    <c:ptCount val="1"/>
                    <c:pt idx="0">
                      <c:v>-1.7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{733BBDBC-A164-494B-BFFB-1635DE1F5951}</c15:txfldGUID>
                      <c15:f>Daten_Diagramme!$E$23</c15:f>
                      <c15:dlblFieldTableCache>
                        <c:ptCount val="1"/>
                        <c:pt idx="0">
                          <c:v>-1.7</c:v>
                        </c:pt>
                      </c15:dlblFieldTableCache>
                    </c15:dlblFTEntry>
                  </c15:dlblFieldTable>
                  <c15:showDataLabelsRange val="0"/>
                </c:ext>
                <c:ext xmlns:c16="http://schemas.microsoft.com/office/drawing/2014/chart" uri="{C3380CC4-5D6E-409C-BE32-E72D297353CC}">
                  <c16:uniqueId val="{00000009-CE73-4DE6-A4FB-9BD56431923A}"/>
                </c:ext>
              </c:extLst>
            </c:dLbl>
            <c:dLbl>
              <c:idx val="10"/>
              <c:tx>
                <c:strRef>
                  <c:f>Daten_Diagramme!$E$24</c:f>
                  <c:strCache>
                    <c:ptCount val="1"/>
                    <c:pt idx="0">
                      <c:v>-0.5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{EAC20677-466A-45CF-B79A-E6C91F92C33F}</c15:txfldGUID>
                      <c15:f>Daten_Diagramme!$E$24</c15:f>
                      <c15:dlblFieldTableCache>
                        <c:ptCount val="1"/>
                        <c:pt idx="0">
                          <c:v>-0.5</c:v>
                        </c:pt>
                      </c15:dlblFieldTableCache>
                    </c15:dlblFTEntry>
                  </c15:dlblFieldTable>
                  <c15:showDataLabelsRange val="0"/>
                </c:ext>
                <c:ext xmlns:c16="http://schemas.microsoft.com/office/drawing/2014/chart" uri="{C3380CC4-5D6E-409C-BE32-E72D297353CC}">
                  <c16:uniqueId val="{0000000A-CE73-4DE6-A4FB-9BD56431923A}"/>
                </c:ext>
              </c:extLst>
            </c:dLbl>
            <c:dLbl>
              <c:idx val="11"/>
              <c:tx>
                <c:strRef>
                  <c:f>Daten_Diagramme!$E$25</c:f>
                  <c:strCache>
                    <c:ptCount val="1"/>
                    <c:pt idx="0">
                      <c:v>-14.7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{CE60E66E-1696-4F61-A16B-EA1976DDF58D}</c15:txfldGUID>
                      <c15:f>Daten_Diagramme!$E$25</c15:f>
                      <c15:dlblFieldTableCache>
                        <c:ptCount val="1"/>
                        <c:pt idx="0">
                          <c:v>-14.7</c:v>
                        </c:pt>
                      </c15:dlblFieldTableCache>
                    </c15:dlblFTEntry>
                  </c15:dlblFieldTable>
                  <c15:showDataLabelsRange val="0"/>
                </c:ext>
                <c:ext xmlns:c16="http://schemas.microsoft.com/office/drawing/2014/chart" uri="{C3380CC4-5D6E-409C-BE32-E72D297353CC}">
                  <c16:uniqueId val="{0000000B-CE73-4DE6-A4FB-9BD56431923A}"/>
                </c:ext>
              </c:extLst>
            </c:dLbl>
            <c:dLbl>
              <c:idx val="12"/>
              <c:tx>
                <c:strRef>
                  <c:f>Daten_Diagramme!$E$26</c:f>
                  <c:strCache>
                    <c:ptCount val="1"/>
                    <c:pt idx="0">
                      <c:v>14.5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{DCBB60FD-66D3-4FA5-BDDA-1200FB7BBDDA}</c15:txfldGUID>
                      <c15:f>Daten_Diagramme!$E$26</c15:f>
                      <c15:dlblFieldTableCache>
                        <c:ptCount val="1"/>
                        <c:pt idx="0">
                          <c:v>14.5</c:v>
                        </c:pt>
                      </c15:dlblFieldTableCache>
                    </c15:dlblFTEntry>
                  </c15:dlblFieldTable>
                  <c15:showDataLabelsRange val="0"/>
                </c:ext>
                <c:ext xmlns:c16="http://schemas.microsoft.com/office/drawing/2014/chart" uri="{C3380CC4-5D6E-409C-BE32-E72D297353CC}">
                  <c16:uniqueId val="{0000000C-CE73-4DE6-A4FB-9BD56431923A}"/>
                </c:ext>
              </c:extLst>
            </c:dLbl>
            <c:dLbl>
              <c:idx val="13"/>
              <c:tx>
                <c:strRef>
                  <c:f>Daten_Diagramme!$E$27</c:f>
                  <c:strCache>
                    <c:ptCount val="1"/>
                    <c:pt idx="0">
                      <c:v>6.4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{12DD41FD-9016-4F0E-BD92-94082C21279F}</c15:txfldGUID>
                      <c15:f>Daten_Diagramme!$E$27</c15:f>
                      <c15:dlblFieldTableCache>
                        <c:ptCount val="1"/>
                        <c:pt idx="0">
                          <c:v>6.4</c:v>
                        </c:pt>
                      </c15:dlblFieldTableCache>
                    </c15:dlblFTEntry>
                  </c15:dlblFieldTable>
                  <c15:showDataLabelsRange val="0"/>
                </c:ext>
                <c:ext xmlns:c16="http://schemas.microsoft.com/office/drawing/2014/chart" uri="{C3380CC4-5D6E-409C-BE32-E72D297353CC}">
                  <c16:uniqueId val="{0000000D-CE73-4DE6-A4FB-9BD56431923A}"/>
                </c:ext>
              </c:extLst>
            </c:dLbl>
            <c:dLbl>
              <c:idx val="14"/>
              <c:tx>
                <c:strRef>
                  <c:f>Daten_Diagramme!$E$28</c:f>
                  <c:strCache>
                    <c:ptCount val="1"/>
                    <c:pt idx="0">
                      <c:v>-4.7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{25AB5795-467F-4E43-BAEF-570E24A8E56B}</c15:txfldGUID>
                      <c15:f>Daten_Diagramme!$E$28</c15:f>
                      <c15:dlblFieldTableCache>
                        <c:ptCount val="1"/>
                        <c:pt idx="0">
                          <c:v>-4.7</c:v>
                        </c:pt>
                      </c15:dlblFieldTableCache>
                    </c15:dlblFTEntry>
                  </c15:dlblFieldTable>
                  <c15:showDataLabelsRange val="0"/>
                </c:ext>
                <c:ext xmlns:c16="http://schemas.microsoft.com/office/drawing/2014/chart" uri="{C3380CC4-5D6E-409C-BE32-E72D297353CC}">
                  <c16:uniqueId val="{0000000E-CE73-4DE6-A4FB-9BD56431923A}"/>
                </c:ext>
              </c:extLst>
            </c:dLbl>
            <c:dLbl>
              <c:idx val="15"/>
              <c:tx>
                <c:strRef>
                  <c:f>Daten_Diagramme!$E$29</c:f>
                  <c:strCache>
                    <c:ptCount val="1"/>
                    <c:pt idx="0">
                      <c:v>-0.3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{C1181DC9-C21D-44FD-A5C1-836375614928}</c15:txfldGUID>
                      <c15:f>Daten_Diagramme!$E$29</c15:f>
                      <c15:dlblFieldTableCache>
                        <c:ptCount val="1"/>
                        <c:pt idx="0">
                          <c:v>-0.3</c:v>
                        </c:pt>
                      </c15:dlblFieldTableCache>
                    </c15:dlblFTEntry>
                  </c15:dlblFieldTable>
                  <c15:showDataLabelsRange val="0"/>
                </c:ext>
                <c:ext xmlns:c16="http://schemas.microsoft.com/office/drawing/2014/chart" uri="{C3380CC4-5D6E-409C-BE32-E72D297353CC}">
                  <c16:uniqueId val="{0000000F-CE73-4DE6-A4FB-9BD56431923A}"/>
                </c:ext>
              </c:extLst>
            </c:dLbl>
            <c:dLbl>
              <c:idx val="16"/>
              <c:tx>
                <c:strRef>
                  <c:f>Daten_Diagramme!$E$30</c:f>
                  <c:strCache>
                    <c:ptCount val="1"/>
                    <c:pt idx="0">
                      <c:v>-27.2</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{3EED233E-B956-4C31-BF08-79A21808ADCD}</c15:txfldGUID>
                      <c15:f>Daten_Diagramme!$E$30</c15:f>
                      <c15:dlblFieldTableCache>
                        <c:ptCount val="1"/>
                        <c:pt idx="0">
                          <c:v>-27.2</c:v>
                        </c:pt>
                      </c15:dlblFieldTableCache>
                    </c15:dlblFTEntry>
                  </c15:dlblFieldTable>
                  <c15:showDataLabelsRange val="0"/>
                </c:ext>
                <c:ext xmlns:c16="http://schemas.microsoft.com/office/drawing/2014/chart" uri="{C3380CC4-5D6E-409C-BE32-E72D297353CC}">
                  <c16:uniqueId val="{00000010-CE73-4DE6-A4FB-9BD56431923A}"/>
                </c:ext>
              </c:extLst>
            </c:dLbl>
            <c:dLbl>
              <c:idx val="17"/>
              <c:tx>
                <c:strRef>
                  <c:f>Daten_Diagramme!$E$31</c:f>
                  <c:strCache>
                    <c:ptCount val="1"/>
                    <c:pt idx="0">
                      <c:v>6.3</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{A7A6B68C-D42D-4C10-B453-1F84CC4E6D42}</c15:txfldGUID>
                      <c15:f>Daten_Diagramme!$E$31</c15:f>
                      <c15:dlblFieldTableCache>
                        <c:ptCount val="1"/>
                        <c:pt idx="0">
                          <c:v>6.3</c:v>
                        </c:pt>
                      </c15:dlblFieldTableCache>
                    </c15:dlblFTEntry>
                  </c15:dlblFieldTable>
                  <c15:showDataLabelsRange val="0"/>
                </c:ext>
                <c:ext xmlns:c16="http://schemas.microsoft.com/office/drawing/2014/chart" uri="{C3380CC4-5D6E-409C-BE32-E72D297353CC}">
                  <c16:uniqueId val="{00000011-CE73-4DE6-A4FB-9BD56431923A}"/>
                </c:ext>
              </c:extLst>
            </c:dLbl>
            <c:dLbl>
              <c:idx val="18"/>
              <c:tx>
                <c:strRef>
                  <c:f>Daten_Diagramme!$E$32</c:f>
                  <c:strCache>
                    <c:ptCount val="1"/>
                    <c:pt idx="0">
                      <c:v>3.5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{2D9798ED-7B60-42BF-BC2E-02B90B570571}</c15:txfldGUID>
                      <c15:f>Daten_Diagramme!$E$32</c15:f>
                      <c15:dlblFieldTableCache>
                        <c:ptCount val="1"/>
                        <c:pt idx="0">
                          <c:v>3.5</c:v>
                        </c:pt>
                      </c15:dlblFieldTableCache>
                    </c15:dlblFTEntry>
                  </c15:dlblFieldTable>
                  <c15:showDataLabelsRange val="0"/>
                </c:ext>
                <c:ext xmlns:c16="http://schemas.microsoft.com/office/drawing/2014/chart" uri="{C3380CC4-5D6E-409C-BE32-E72D297353CC}">
                  <c16:uniqueId val="{00000012-CE73-4DE6-A4FB-9BD56431923A}"/>
                </c:ext>
              </c:extLst>
            </c:dLbl>
            <c:dLbl>
              <c:idx val="19"/>
              <c:tx>
                <c:strRef>
                  <c:f>Daten_Diagramme!$E$33</c:f>
                  <c:strCache>
                    <c:ptCount val="1"/>
                    <c:pt idx="0">
                      <c:v>0.6</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{167EE8C5-D183-41AC-BB10-C5E946B71B4A}</c15:txfldGUID>
                      <c15:f>Daten_Diagramme!$E$33</c15:f>
                      <c15:dlblFieldTableCache>
                        <c:ptCount val="1"/>
                        <c:pt idx="0">
                          <c:v>0.6</c:v>
                        </c:pt>
                      </c15:dlblFieldTableCache>
                    </c15:dlblFTEntry>
                  </c15:dlblFieldTable>
                  <c15:showDataLabelsRange val="0"/>
                </c:ext>
                <c:ext xmlns:c16="http://schemas.microsoft.com/office/drawing/2014/chart" uri="{C3380CC4-5D6E-409C-BE32-E72D297353CC}">
                  <c16:uniqueId val="{00000013-CE73-4DE6-A4FB-9BD56431923A}"/>
                </c:ext>
              </c:extLst>
            </c:dLbl>
            <c:dLbl>
              <c:idx val="20"/>
              <c:tx>
                <c:strRef>
                  <c:f>Daten_Diagramme!$E$34</c:f>
                  <c:strCache>
                    <c:ptCount val="1"/>
                    <c:pt idx="0">
                      <c:v>2.5</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{64120A13-04CC-4582-A9B4-3DEDF54A08D3}</c15:txfldGUID>
                      <c15:f>Daten_Diagramme!$E$34</c15:f>
                      <c15:dlblFieldTableCache>
                        <c:ptCount val="1"/>
                        <c:pt idx="0">
                          <c:v>2.5</c:v>
                        </c:pt>
                      </c15:dlblFieldTableCache>
                    </c15:dlblFTEntry>
                  </c15:dlblFieldTable>
                  <c15:showDataLabelsRange val="0"/>
                </c:ext>
                <c:ext xmlns:c16="http://schemas.microsoft.com/office/drawing/2014/chart" uri="{C3380CC4-5D6E-409C-BE32-E72D297353CC}">
                  <c16:uniqueId val="{00000014-CE73-4DE6-A4FB-9BD56431923A}"/>
                </c:ext>
              </c:extLst>
            </c:dLbl>
            <c:dLbl>
              <c:idx val="21"/>
              <c:tx>
                <c:strRef>
                  <c:f>Daten_Diagramme!$E$35</c:f>
                  <c:strCache>
                    <c:ptCount val="1"/>
                    <c:pt idx="0">
                      <c:v>-4.4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{02DDA924-C2B8-4EF7-8B68-08035AD526D6}</c15:txfldGUID>
                      <c15:f>Daten_Diagramme!$E$35</c15:f>
                      <c15:dlblFieldTableCache>
                        <c:ptCount val="1"/>
                        <c:pt idx="0">
                          <c:v>-4.4</c:v>
                        </c:pt>
                      </c15:dlblFieldTableCache>
                    </c15:dlblFTEntry>
                  </c15:dlblFieldTable>
                  <c15:showDataLabelsRange val="0"/>
                </c:ext>
                <c:ext xmlns:c16="http://schemas.microsoft.com/office/drawing/2014/chart" uri="{C3380CC4-5D6E-409C-BE32-E72D297353CC}">
                  <c16:uniqueId val="{00000015-CE73-4DE6-A4FB-9BD56431923A}"/>
                </c:ext>
              </c:extLst>
            </c:dLbl>
            <c:dLbl>
              <c:idx val="22"/>
              <c:tx>
                <c:strRef>
                  <c:f>Daten_Diagramme!$E$36</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{DC5ABDA2-7760-4038-ACAC-662FA1CB1A9E}</c15:txfldGUID>
                      <c15:f>Daten_Diagramme!$E$36</c15:f>
                      <c15:dlblFieldTableCache>
                        <c:ptCount val="1"/>
                        <c:pt idx="0">
                          <c:v>0.0</c:v>
                        </c:pt>
                      </c15:dlblFieldTableCache>
                    </c15:dlblFTEntry>
                  </c15:dlblFieldTable>
                  <c15:showDataLabelsRange val="0"/>
                </c:ext>
                <c:ext xmlns:c16="http://schemas.microsoft.com/office/drawing/2014/chart" uri="{C3380CC4-5D6E-409C-BE32-E72D297353CC}">
                  <c16:uniqueId val="{00000016-CE73-4DE6-A4FB-9BD56431923A}"/>
                </c:ext>
              </c:extLst>
            </c:dLbl>
            <c:dLbl>
              <c:idx val="23"/>
              <c:tx>
                <c:strRef>
                  <c:f>Daten_Diagramme!$E$37</c:f>
                  <c:strCache>
                    <c:ptCount val="1"/>
                    <c:pt idx="0">
                      <c:v>0.0</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{3E08A455-0327-4788-BE70-514FE68E6FF8}</c15:txfldGUID>
                      <c15:f>Daten_Diagramme!$E$37</c15:f>
                      <c15:dlblFieldTableCache>
                        <c:ptCount val="1"/>
                        <c:pt idx="0">
                          <c:v>0.0</c:v>
                        </c:pt>
                      </c15:dlblFieldTableCache>
                    </c15:dlblFTEntry>
                  </c15:dlblFieldTable>
                  <c15:showDataLabelsRange val="0"/>
                </c:ext>
                <c:ext xmlns:c16="http://schemas.microsoft.com/office/drawing/2014/chart" uri="{C3380CC4-5D6E-409C-BE32-E72D297353CC}">
                  <c16:uniqueId val="{00000017-CE73-4DE6-A4FB-9BD56431923A}"/>
                </c:ext>
              </c:extLst>
            </c:dLbl>
            <c:dLbl>
              <c:idx val="24"/>
              <c:tx>
                <c:strRef>
                  <c:f>Daten_Diagramme!$E$38</c:f>
                  <c:strCache>
                    <c:ptCount val="1"/>
                    <c:pt idx="0">
                      <c:v>-2.7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{B8308C53-23E8-4F02-A5E0-4E3E53C11589}</c15:txfldGUID>
                      <c15:f>Daten_Diagramme!$E$38</c15:f>
                      <c15:dlblFieldTableCache>
                        <c:ptCount val="1"/>
                        <c:pt idx="0">
                          <c:v>-2.7</c:v>
                        </c:pt>
                      </c15:dlblFieldTableCache>
                    </c15:dlblFTEntry>
                  </c15:dlblFieldTable>
                  <c15:showDataLabelsRange val="0"/>
                </c:ext>
                <c:ext xmlns:c16="http://schemas.microsoft.com/office/drawing/2014/chart" uri="{C3380CC4-5D6E-409C-BE32-E72D297353CC}">
                  <c16:uniqueId val="{00000018-CE73-4DE6-A4FB-9BD56431923A}"/>
                </c:ext>
              </c:extLst>
            </c:dLbl>
            <c:dLbl>
              <c:idx val="25"/>
              <c:tx>
                <c:strRef>
                  <c:f>Daten_Diagramme!$E$39</c:f>
                  <c:strCache>
                    <c:ptCount val="1"/>
                    <c:pt idx="0">
                      <c:v>-6.4</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{B41C8891-3072-46A3-94BE-B63B8CD85064}</c15:txfldGUID>
                      <c15:f>Daten_Diagramme!$E$39</c15:f>
                      <c15:dlblFieldTableCache>
                        <c:ptCount val="1"/>
                        <c:pt idx="0">
                          <c:v>-6.4</c:v>
                        </c:pt>
                      </c15:dlblFieldTableCache>
                    </c15:dlblFTEntry>
                  </c15:dlblFieldTable>
                  <c15:showDataLabelsRange val="0"/>
                </c:ext>
                <c:ext xmlns:c16="http://schemas.microsoft.com/office/drawing/2014/chart" uri="{C3380CC4-5D6E-409C-BE32-E72D297353CC}">
                  <c16:uniqueId val="{00000019-CE73-4DE6-A4FB-9BD56431923A}"/>
                </c:ext>
              </c:extLst>
            </c:dLbl>
            <c:dLbl>
              <c:idx val="26"/>
              <c:tx>
                <c:strRef>
                  <c:f>Daten_Diagramme!$E$40</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{74B94ABE-A8FB-4CBF-92D1-73503B725F92}</c15:txfldGUID>
                      <c15:f>Daten_Diagramme!$E$40</c15:f>
                      <c15:dlblFieldTableCache>
                        <c:ptCount val="1"/>
                        <c:pt idx="0">
                          <c:v>-0.7</c:v>
                        </c:pt>
                      </c15:dlblFieldTableCache>
                    </c15:dlblFTEntry>
                  </c15:dlblFieldTable>
                  <c15:showDataLabelsRange val="0"/>
                </c:ext>
                <c:ext xmlns:c16="http://schemas.microsoft.com/office/drawing/2014/chart" uri="{C3380CC4-5D6E-409C-BE32-E72D297353CC}">
                  <c16:uniqueId val="{0000001A-CE73-4DE6-A4FB-9BD56431923A}"/>
                </c:ext>
              </c:extLst>
            </c:dLbl>
            <c:dLbl>
              <c:idx val="27"/>
              <c:tx>
                <c:strRef>
                  <c:f>Daten_Diagramme!$E$42</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{36AFA792-052B-4F66-8D56-C8B1C2C9961B}</c15:txfldGUID>
                      <c15:f>Daten_Diagramme!$E$42</c15:f>
                      <c15:dlblFieldTableCache>
                        <c:ptCount val="1"/>
                        <c:pt idx="0">
                          <c:v>#REF!</c:v>
                        </c:pt>
                      </c15:dlblFieldTableCache>
                    </c15:dlblFTEntry>
                  </c15:dlblFieldTable>
                  <c15:showDataLabelsRange val="0"/>
                </c:ext>
                <c:ext xmlns:c16="http://schemas.microsoft.com/office/drawing/2014/chart" uri="{C3380CC4-5D6E-409C-BE32-E72D297353CC}">
                  <c16:uniqueId val="{0000001B-CE73-4DE6-A4FB-9BD56431923A}"/>
                </c:ext>
              </c:extLst>
            </c:dLbl>
            <c:dLbl>
              <c:idx val="28"/>
              <c:tx>
                <c:strRef>
                  <c:f>Daten_Diagramme!$E$43</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{BCD5B17D-FB85-4B15-997C-8DC2C0D211DC}</c15:txfldGUID>
                      <c15:f>Daten_Diagramme!$E$43</c15:f>
                      <c15:dlblFieldTableCache>
                        <c:ptCount val="1"/>
                        <c:pt idx="0">
                          <c:v>#REF!</c:v>
                        </c:pt>
                      </c15:dlblFieldTableCache>
                    </c15:dlblFTEntry>
                  </c15:dlblFieldTable>
                  <c15:showDataLabelsRange val="0"/>
                </c:ext>
                <c:ext xmlns:c16="http://schemas.microsoft.com/office/drawing/2014/chart" uri="{C3380CC4-5D6E-409C-BE32-E72D297353CC}">
                  <c16:uniqueId val="{0000001C-CE73-4DE6-A4FB-9BD56431923A}"/>
                </c:ext>
              </c:extLst>
            </c:dLbl>
            <c:dLbl>
              <c:idx val="29"/>
              <c:tx>
                <c:strRef>
                  <c:f>Daten_Diagramme!$E$44</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{F120B350-CEB5-4154-ADF5-8374EBE137A8}</c15:txfldGUID>
                      <c15:f>Daten_Diagramme!$E$44</c15:f>
                      <c15:dlblFieldTableCache>
                        <c:ptCount val="1"/>
                        <c:pt idx="0">
                          <c:v>#REF!</c:v>
                        </c:pt>
                      </c15:dlblFieldTableCache>
                    </c15:dlblFTEntry>
                  </c15:dlblFieldTable>
                  <c15:showDataLabelsRange val="0"/>
                </c:ext>
                <c:ext xmlns:c16="http://schemas.microsoft.com/office/drawing/2014/chart" uri="{C3380CC4-5D6E-409C-BE32-E72D297353CC}">
                  <c16:uniqueId val="{0000001D-CE73-4DE6-A4FB-9BD56431923A}"/>
                </c:ext>
              </c:extLst>
            </c:dLbl>
            <c:dLbl>
              <c:idx val="30"/>
              <c:tx>
                <c:strRef>
                  <c:f>Daten_Diagramme!$E$45</c:f>
                  <c:strCache>
                    <c:ptCount val="1"/>
                    <c:pt idx="0">
                      <c:v>#REF!</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{95B15AF0-61F8-4BCF-88A9-0A5B84CADA2E}</c15:txfldGUID>
                      <c15:f>Daten_Diagramme!$E$45</c15:f>
                      <c15:dlblFieldTableCache>
                        <c:ptCount val="1"/>
                        <c:pt idx="0">
                          <c:v>#REF!</c:v>
                        </c:pt>
                      </c15:dlblFieldTableCache>
                    </c15:dlblFTEntry>
                  </c15:dlblFieldTable>
                  <c15:showDataLabelsRange val="0"/>
                </c:ext>
                <c:ext xmlns:c16="http://schemas.microsoft.com/office/drawing/2014/chart" uri="{C3380CC4-5D6E-409C-BE32-E72D297353CC}">
                  <c16:uniqueId val="{0000001E-CE73-4DE6-A4FB-9BD56431923A}"/>
                </c:ext>
              </c:extLst>
            </c:dLbl>
            <c:dLbl>
              <c:idx val="31"/>
              <c:tx>
                <c:strRef>
                  <c:f>Daten_Diagramme!$E$46</c:f>
                  <c:strCache>
                    <c:ptCount val="1"/>
                    <c:pt idx="0">
                      <c:v>-0.7</c:v>
                    </c:pt>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{9687C9E3-9E34-44C9-BE81-F20151141E23}</c15:txfldGUID>
                      <c15:f>Daten_Diagramme!$E$46</c15:f>
                      <c15:dlblFieldTableCache>
                        <c:ptCount val="1"/>
                        <c:pt idx="0">
                          <c:v>-0.7</c:v>
                        </c:pt>
                      </c15:dlblFieldTableCache>
                    </c15:dlblFTEntry>
                  </c15:dlblFieldTable>
                  <c15:showDataLabelsRange val="0"/>
                </c:ext>
                <c:ext xmlns:c16="http://schemas.microsoft.com/office/drawing/2014/chart" uri="{C3380CC4-5D6E-409C-BE32-E72D297353CC}">
                  <c16:uniqueId val="{0000001F-CE73-4DE6-A4FB-9BD56431923A}"/>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Daten_Diagramme!$C$14:$C$40</c:f>
              <c:numCache>
                <c:formatCode>#,#00</c:formatCode>
                <c:ptCount val="27"/>
                <c:pt idx="0">
                  <c:v>-1.9786274837201536</c:v>
                </c:pt>
                <c:pt idx="1">
                  <c:v>-2.7472527472527473</c:v>
                </c:pt>
                <c:pt idx="2">
                  <c:v>-7.6923076923076925</c:v>
                </c:pt>
                <c:pt idx="3">
                  <c:v>-10.75</c:v>
                </c:pt>
                <c:pt idx="4">
                  <c:v>-13.235294117647058</c:v>
                </c:pt>
                <c:pt idx="5">
                  <c:v>-11.550151975683891</c:v>
                </c:pt>
                <c:pt idx="6">
                  <c:v>-4.7619047619047619</c:v>
                </c:pt>
                <c:pt idx="7">
                  <c:v>1.8561484918793503</c:v>
                </c:pt>
                <c:pt idx="8">
                  <c:v>-3.1042128603104211</c:v>
                </c:pt>
                <c:pt idx="9">
                  <c:v>-1.6949152542372881</c:v>
                </c:pt>
                <c:pt idx="10">
                  <c:v>-0.5</c:v>
                </c:pt>
                <c:pt idx="11">
                  <c:v>-14.655172413793103</c:v>
                </c:pt>
                <c:pt idx="12">
                  <c:v>14.534883720930232</c:v>
                </c:pt>
                <c:pt idx="13">
                  <c:v>6.4087061668681979</c:v>
                </c:pt>
                <c:pt idx="14">
                  <c:v>-4.716981132075472</c:v>
                </c:pt>
                <c:pt idx="15">
                  <c:v>-0.25125628140703515</c:v>
                </c:pt>
                <c:pt idx="16">
                  <c:v>-27.215189873417721</c:v>
                </c:pt>
                <c:pt idx="17">
                  <c:v>6.3084112149532707</c:v>
                </c:pt>
                <c:pt idx="18">
                  <c:v>3.5087719298245612</c:v>
                </c:pt>
                <c:pt idx="19">
                  <c:v>0.63371356147021551</c:v>
                </c:pt>
                <c:pt idx="20">
                  <c:v>2.4822695035460991</c:v>
                </c:pt>
                <c:pt idx="21">
                  <c:v>-4.3729372937293727</c:v>
                </c:pt>
                <c:pt idx="22">
                  <c:v>0</c:v>
                </c:pt>
                <c:pt idx="24">
                  <c:v>-2.7472527472527473</c:v>
                </c:pt>
                <c:pt idx="25">
                  <c:v>-6.3978286157425357</c:v>
                </c:pt>
                <c:pt idx="26">
                  <c:v>-0.72691765216447868</c:v>
                </c:pt>
              </c:numCache>
            </c:numRef>
          </c:val>
          <c:extLst>
            <c:ext xmlns:c16="http://schemas.microsoft.com/office/drawing/2014/chart" uri="{C3380CC4-5D6E-409C-BE32-E72D297353CC}">
              <c16:uniqueId val="{00000020-CE73-4DE6-A4FB-9BD56431923A}"/>
            </c:ext>
          </c:extLst>
        </c:ser>
        <c:ser>
          <c:idx val="1"/>
          <c:order val="1"/>
          <c:spPr>
            <a:noFill/>
            <a:ln w="25400">
              <a:noFill/>
            </a:ln>
          </c:spPr>
          <c:invertIfNegative val="0"/>
          <c:dLbls>
            <c:dLbl>
              <c:idx val="0"/>
              <c:tx>
                <c:strRef>
                  <c:f>Daten_Diagramme!$G$14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{8032EAC1-C09A-4841-9B91-503606A579AC}</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CE73-4DE6-A4FB-9BD56431923A}"/>
                </c:ext>
              </c:extLst>
            </c:dLbl>
            <c:dLbl>
              <c:idx val="1"/>
              <c:tx>
                <c:strRef>
                  <c:f>Daten_Diagramme!$G$15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{5EDF408F-8D19-4FD1-96CE-46448A06FFFA}</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CE73-4DE6-A4FB-9BD56431923A}"/>
                </c:ext>
              </c:extLst>
            </c:dLbl>
            <c:dLbl>
              <c:idx val="2"/>
              <c:tx>
                <c:strRef>
                  <c:f>Daten_Diagramme!$G$16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{926A97DE-0C69-4C7F-B8CC-89A6E1951577}</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CE73-4DE6-A4FB-9BD56431923A}"/>
                </c:ext>
              </c:extLst>
            </c:dLbl>
            <c:dLbl>
              <c:idx val="3"/>
              <c:tx>
                <c:strRef>
                  <c:f>Daten_Diagramme!$G$17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{DB781D85-21A8-4B92-ACB4-C498D82F87D2}</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CE73-4DE6-A4FB-9BD56431923A}"/>
                </c:ext>
              </c:extLst>
            </c:dLbl>
            <c:dLbl>
              <c:idx val="4"/>
              <c:tx>
                <c:strRef>
                  <c:f>Daten_Diagramme!$G$18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{F4D9106F-4972-4470-8D82-1DD2DDBED820}</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CE73-4DE6-A4FB-9BD56431923A}"/>
                </c:ext>
              </c:extLst>
            </c:dLbl>
            <c:dLbl>
              <c:idx val="5"/>
              <c:tx>
                <c:strRef>
                  <c:f>Daten_Diagramme!$G$19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{73BC502C-5FA7-4492-A76B-952976E330F0}</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CE73-4DE6-A4FB-9BD56431923A}"/>
                </c:ext>
              </c:extLst>
            </c:dLbl>
            <c:dLbl>
              <c:idx val="6"/>
              <c:tx>
                <c:strRef>
                  <c:f>Daten_Diagramme!$G$20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{245A0AF7-4095-4675-B0B8-22C907CE2B91}</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CE73-4DE6-A4FB-9BD56431923A}"/>
                </c:ext>
              </c:extLst>
            </c:dLbl>
            <c:dLbl>
              <c:idx val="7"/>
              <c:tx>
                <c:strRef>
                  <c:f>Daten_Diagramme!$G$21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{D7DBB688-E1FE-40DA-8146-A22704575CA0}</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CE73-4DE6-A4FB-9BD56431923A}"/>
                </c:ext>
              </c:extLst>
            </c:dLbl>
            <c:dLbl>
              <c:idx val="8"/>
              <c:tx>
                <c:strRef>
                  <c:f>Daten_Diagramme!$G$22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{EFA4EE19-D9FE-4C28-B3A0-DAC3636804AC}</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CE73-4DE6-A4FB-9BD56431923A}"/>
                </c:ext>
              </c:extLst>
            </c:dLbl>
            <c:dLbl>
              <c:idx val="9"/>
              <c:tx>
                <c:strRef>
                  <c:f>Daten_Diagramme!$G$23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{80858C5A-930D-445A-8347-A173512AA15E}</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CE73-4DE6-A4FB-9BD56431923A}"/>
                </c:ext>
              </c:extLst>
            </c:dLbl>
            <c:dLbl>
              <c:idx val="10"/>
              <c:tx>
                <c:strRef>
                  <c:f>Daten_Diagramme!$G$24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{36071374-F4C8-481E-A410-5F173F8BD8E4}</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CE73-4DE6-A4FB-9BD56431923A}"/>
                </c:ext>
              </c:extLst>
            </c:dLbl>
            <c:dLbl>
              <c:idx val="11"/>
              <c:tx>
                <c:strRef>
                  <c:f>Daten_Diagramme!$G$25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{888AA5C7-0EDC-4A46-8A71-F55877021D0D}</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CE73-4DE6-A4FB-9BD56431923A}"/>
                </c:ext>
              </c:extLst>
            </c:dLbl>
            <c:dLbl>
              <c:idx val="12"/>
              <c:tx>
                <c:strRef>
                  <c:f>Daten_Diagramme!$G$26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{73E2CEE9-4BF2-4238-8370-7B96D011C882}</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CE73-4DE6-A4FB-9BD56431923A}"/>
                </c:ext>
              </c:extLst>
            </c:dLbl>
            <c:dLbl>
              <c:idx val="13"/>
              <c:tx>
                <c:strRef>
                  <c:f>Daten_Diagramme!$G$27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{47AE0676-8CD1-4B94-B5F4-4CE38D96AE7F}</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CE73-4DE6-A4FB-9BD56431923A}"/>
                </c:ext>
              </c:extLst>
            </c:dLbl>
            <c:dLbl>
              <c:idx val="14"/>
              <c:tx>
                <c:strRef>
                  <c:f>Daten_Diagramme!$G$28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{1EE86A21-4617-44D0-A29A-48ED6B2EA72A}</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CE73-4DE6-A4FB-9BD56431923A}"/>
                </c:ext>
              </c:extLst>
            </c:dLbl>
            <c:dLbl>
              <c:idx val="15"/>
              <c:tx>
                <c:strRef>
                  <c:f>Daten_Diagramme!$G$29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{D1557C85-1505-4FC4-B661-51E6479586A7}</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CE73-4DE6-A4FB-9BD56431923A}"/>
                </c:ext>
              </c:extLst>
            </c:dLbl>
            <c:dLbl>
              <c:idx val="16"/>
              <c:tx>
                <c:strRef>
                  <c:f>Daten_Diagramme!$G$30</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{4D4FE717-4C8D-458B-AFBC-C7EE057D2BD4}</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CE73-4DE6-A4FB-9BD56431923A}"/>
                </c:ext>
              </c:extLst>
            </c:dLbl>
            <c:dLbl>
              <c:idx val="17"/>
              <c:tx>
                <c:strRef>
                  <c:f>Daten_Diagramme!$G$31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{19DAECC7-B729-4744-BC50-8D1454AC8F5B}</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CE73-4DE6-A4FB-9BD56431923A}"/>
                </c:ext>
              </c:extLst>
            </c:dLbl>
            <c:dLbl>
              <c:idx val="18"/>
              <c:tx>
                <c:strRef>
                  <c:f>Daten_Diagramme!$G$32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{5005BF63-6F08-4201-92DD-D18326C6C284}</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CE73-4DE6-A4FB-9BD56431923A}"/>
                </c:ext>
              </c:extLst>
            </c:dLbl>
            <c:dLbl>
              <c:idx val="19"/>
              <c:tx>
                <c:strRef>
                  <c:f>Daten_Diagramme!$G$33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{3C0B7426-6D2A-4A6B-A912-60B76FEF7129}</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CE73-4DE6-A4FB-9BD56431923A}"/>
                </c:ext>
              </c:extLst>
            </c:dLbl>
            <c:dLbl>
              <c:idx val="20"/>
              <c:tx>
                <c:strRef>
                  <c:f>Daten_Diagramme!$G$34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{0B66B80C-031A-41B7-9553-4461A84F09D8}</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CE73-4DE6-A4FB-9BD56431923A}"/>
                </c:ext>
              </c:extLst>
            </c:dLbl>
            <c:dLbl>
              <c:idx val="21"/>
              <c:tx>
                <c:strRef>
                  <c:f>Daten_Diagramme!$G$35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{A11D84BE-D35E-4236-AD4D-D54B22A9C2DC}</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CE73-4DE6-A4FB-9BD56431923A}"/>
                </c:ext>
              </c:extLst>
            </c:dLbl>
            <c:dLbl>
              <c:idx val="22"/>
              <c:tx>
                <c:strRef>
                  <c:f>Daten_Diagramme!$G$36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{657F39E1-0899-4C94-A1D3-B47AB7873E2C}</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CE73-4DE6-A4FB-9BD56431923A}"/>
                </c:ext>
              </c:extLst>
            </c:dLbl>
            <c:dLbl>
              <c:idx val="23"/>
              <c:tx>
                <c:strRef>
                  <c:f>Daten_Diagramme!$G$37</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{1433E63E-A5A9-4169-9DAB-3DF5EF6680AE}</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CE73-4DE6-A4FB-9BD56431923A}"/>
                </c:ext>
              </c:extLst>
            </c:dLbl>
            <c:dLbl>
              <c:idx val="24"/>
              <c:tx>
                <c:strRef>
                  <c:f>Daten_Diagramme!$G$38</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{FF06BADD-1C7C-444E-AB4F-7D6F4E4E779D}</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CE73-4DE6-A4FB-9BD56431923A}"/>
                </c:ext>
              </c:extLst>
            </c:dLbl>
            <c:dLbl>
              <c:idx val="25"/>
              <c:tx>
                <c:strRef>
                  <c:f>Daten_Diagramme!$G$39</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{8CA1CE54-21B8-49B1-BC9C-0884A64B46E3}</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CE73-4DE6-A4FB-9BD56431923A}"/>
                </c:ext>
              </c:extLst>
            </c:dLbl>
            <c:dLbl>
              <c:idx val="26"/>
              <c:tx>
                <c:strRef>
                  <c:f>Daten_Diagramme!$G$41</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{4E07C11B-E89A-4D4D-B388-35FF24703BDE}</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CE73-4DE6-A4FB-9BD56431923A}"/>
                </c:ext>
              </c:extLst>
            </c:dLbl>
            <c:dLbl>
              <c:idx val="27"/>
              <c:tx>
                <c:strRef>
                  <c:f>Daten_Diagramme!$G$42</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{153A317C-62C2-49EC-9F2F-0D6E87925ADA}</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CE73-4DE6-A4FB-9BD56431923A}"/>
                </c:ext>
              </c:extLst>
            </c:dLbl>
            <c:dLbl>
              <c:idx val="28"/>
              <c:tx>
                <c:strRef>
                  <c:f>Daten_Diagramme!$G$43</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{6F25F0F8-5DEC-462F-A989-9AD099982BAE}</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CE73-4DE6-A4FB-9BD56431923A}"/>
                </c:ext>
              </c:extLst>
            </c:dLbl>
            <c:dLbl>
              <c:idx val="29"/>
              <c:tx>
                <c:strRef>
                  <c:f>Daten_Diagramme!$G$44</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{F8F2215E-21DA-45F9-9478-69ADDF7F41AE}</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CE73-4DE6-A4FB-9BD56431923A}"/>
                </c:ext>
              </c:extLst>
            </c:dLbl>
            <c:dLbl>
              <c:idx val="30"/>
              <c:tx>
                <c:strRef>
                  <c:f>Daten_Diagramme!$G$45</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{344CBEB8-CAAA-4691-8D87-30E3E78F81F9}</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CE73-4DE6-A4FB-9BD56431923A}"/>
                </c:ext>
              </c:extLst>
            </c:dLbl>
            <c:dLbl>
              <c:idx val="31"/>
              <c:tx>
                <c:strRef>
                  <c:f>Daten_Diagramme!$G$46</c:f>
                  <c:strCache>
                    <c:ptCount val="1"/>
                  </c:strCache>
                </c:strRef>
              </c:tx>
              <c:showLegendKey val="0"/>
              <c:showVal val="0"/>
              <c:showCatName val="0"/>
              <c:showSerName val="0"/>
              <c:showPercent val="0"/>
              <c:showBubbleSize val="0"/>
              <c:extLst>
                <c:ext xmlns:c15="http://schemas.microsoft.com/office/drawing/2012/chart" uri="{CE6537A1-D6FC-4f65-9D91-7224C49458BB}">
                  <c15:dlblFieldTable>
                    <c15:dlblFTEntry>
                      <c15:txfldGUID>{CBD6372B-774D-4420-8D22-63EEE150EFB1}</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CE73-4DE6-A4FB-9BD56431923A}"/>
                </c:ext>
              </c:extLst>
            </c:dLbl>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Daten_Diagramme!$I$14:$I$40</c:f>
              <c:numCache>
                <c:formatCode>#,#00</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4">
                  <c:v>0</c:v>
                </c:pt>
                <c:pt idx="25">
                  <c:v>0</c:v>
                </c:pt>
                <c:pt idx="26">
                  <c:v>0</c:v>
                </c:pt>
              </c:numCache>
            </c:numRef>
          </c:val>
          <c:extLst>
            <c:ext xmlns:c16="http://schemas.microsoft.com/office/drawing/2014/chart" uri="{C3380CC4-5D6E-409C-BE32-E72D297353CC}">
              <c16:uniqueId val="{00000041-CE73-4DE6-A4FB-9BD56431923A}"/>
            </c:ext>
          </c:extLst>
        </c:ser>
        <c:dLbls>
          <c:showLegendKey val="0"/>
          <c:showVal val="1"/>
          <c:showCatName val="0"/>
          <c:showSerName val="0"/>
          <c:showPercent val="0"/>
          <c:showBubbleSize val="0"/>
        </c:dLbls>
        <c:gapWidth val="100"/>
        <c:overlap val="100"/>
        <c:axId val="297293264"/>
        <c:axId val="297631720"/>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25400">
                <a:noFill/>
              </a:ln>
            </c:spPr>
          </c:marker>
          <c:dLbls>
            <c:delete val="1"/>
          </c:dLbls>
          <c:xVal>
            <c:numRef>
              <c:f>Daten_Diagramme!$M$14:$M$40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xVal>
          <c:yVal>
            <c:numRef>
              <c:f>Daten_Diagramme!$L$14:$L$40</c:f>
              <c:numCache>
                <c:formatCode>General</c:formatCode>
                <c:ptCount val="27"/>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4">
                  <c:v>#N/A</c:v>
                </c:pt>
                <c:pt idx="25">
                  <c:v>#N/A</c:v>
                </c:pt>
                <c:pt idx="26">
                  <c:v>#N/A</c:v>
                </c:pt>
              </c:numCache>
            </c:numRef>
          </c:yVal>
          <c:smooth val="0"/>
          <c:extLst>
            <c:ext xmlns:c16="http://schemas.microsoft.com/office/drawing/2014/chart" uri="{C3380CC4-5D6E-409C-BE32-E72D297353CC}">
              <c16:uniqueId val="{00000042-CE73-4DE6-A4FB-9BD56431923A}"/>
            </c:ext>
          </c:extLst>
        </c:ser>
        <c:dLbls>
          <c:showLegendKey val="0"/>
          <c:showVal val="1"/>
          <c:showCatName val="0"/>
          <c:showSerName val="0"/>
          <c:showPercent val="0"/>
          <c:showBubbleSize val="0"/>
        </c:dLbls>
        <c:axId val="297632112"/>
        <c:axId val="297632504"/>
      </c:scatterChart>
      <c:catAx>
        <c:axId val="297293264"/>
        <c:scaling>
          <c:orientation val="maxMin"/>
        </c:scaling>
        <c:delete val="0"/>
        <c:axPos val="l"/>
        <c:majorTickMark val="none"/>
        <c:minorTickMark val="none"/>
        <c:tickLblPos val="none"/>
        <c:spPr>
          <a:ln w="1270">
            <a:solidFill>
              <a:srgbClr val="000000"/>
            </a:solidFill>
            <a:prstDash val="solid"/>
          </a:ln>
        </c:spPr>
        <c:crossAx val="297631720"/>
        <c:crosses val="autoZero"/>
        <c:auto val="1"/>
        <c:lblAlgn val="ctr"/>
        <c:lblOffset val="100"/>
        <c:tickMarkSkip val="1"/>
        <c:noMultiLvlLbl val="0"/>
      </c:catAx>
      <c:valAx>
        <c:axId val="297631720"/>
        <c:scaling>
          <c:orientation val="minMax"/>
          <c:max val="50"/>
          <c:min val="-50"/>
        </c:scaling>
        <c:delete val="1"/>
        <c:axPos val="t"/>
        <c:numFmt formatCode="#,#00" sourceLinked="1"/>
        <c:majorTickMark val="out"/>
        <c:minorTickMark val="none"/>
        <c:tickLblPos val="none"/>
        <c:crossAx val="297293264"/>
        <c:crosses val="autoZero"/>
        <c:crossBetween val="between"/>
        <c:majorUnit val="10"/>
        <c:minorUnit val="5"/>
      </c:valAx>
      <c:valAx>
        <c:axId val="297632112"/>
        <c:scaling>
          <c:orientation val="minMax"/>
        </c:scaling>
        <c:delete val="1"/>
        <c:axPos val="b"/>
        <c:numFmt formatCode="General" sourceLinked="1"/>
        <c:majorTickMark val="out"/>
        <c:minorTickMark val="none"/>
        <c:tickLblPos val="none"/>
        <c:crossAx val="297632504"/>
        <c:crosses val="max"/>
        <c:crossBetween val="midCat"/>
      </c:valAx>
      <c:valAx>
        <c:axId val="297632504"/>
        <c:scaling>
          <c:orientation val="maxMin"/>
          <c:max val="320"/>
          <c:min val="0"/>
        </c:scaling>
        <c:delete val="1"/>
        <c:axPos val="r"/>
        <c:numFmt formatCode="General" sourceLinked="1"/>
        <c:majorTickMark val="out"/>
        <c:minorTickMark val="none"/>
        <c:tickLblPos val="none"/>
        <c:crossAx val="297632112"/>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4B4-43AB-9CD2-8B0529FF547F}"/>
                </c:ext>
              </c:extLst>
            </c:dLbl>
            <c:dLbl>
              <c:idx val="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4B4-43AB-9CD2-8B0529FF547F}"/>
                </c:ext>
              </c:extLst>
            </c:dLbl>
            <c:dLbl>
              <c:idx val="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B4-43AB-9CD2-8B0529FF547F}"/>
                </c:ext>
              </c:extLst>
            </c:dLbl>
            <c:dLbl>
              <c:idx val="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B4-43AB-9CD2-8B0529FF547F}"/>
                </c:ext>
              </c:extLst>
            </c:dLbl>
            <c:dLbl>
              <c:idx val="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B4-43AB-9CD2-8B0529FF547F}"/>
                </c:ext>
              </c:extLst>
            </c:dLbl>
            <c:dLbl>
              <c:idx val="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B4-43AB-9CD2-8B0529FF547F}"/>
                </c:ext>
              </c:extLst>
            </c:dLbl>
            <c:dLbl>
              <c:idx val="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B4-43AB-9CD2-8B0529FF547F}"/>
                </c:ext>
              </c:extLst>
            </c:dLbl>
            <c:dLbl>
              <c:idx val="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4B4-43AB-9CD2-8B0529FF547F}"/>
                </c:ext>
              </c:extLst>
            </c:dLbl>
            <c:dLbl>
              <c:idx val="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4B4-43AB-9CD2-8B0529FF547F}"/>
                </c:ext>
              </c:extLst>
            </c:dLbl>
            <c:dLbl>
              <c:idx val="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4B4-43AB-9CD2-8B0529FF547F}"/>
                </c:ext>
              </c:extLst>
            </c:dLbl>
            <c:dLbl>
              <c:idx val="1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4B4-43AB-9CD2-8B0529FF547F}"/>
                </c:ext>
              </c:extLst>
            </c:dLbl>
            <c:dLbl>
              <c:idx val="1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4B4-43AB-9CD2-8B0529FF547F}"/>
                </c:ext>
              </c:extLst>
            </c:dLbl>
            <c:dLbl>
              <c:idx val="12"/>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4B4-43AB-9CD2-8B0529FF547F}"/>
                </c:ext>
              </c:extLst>
            </c:dLbl>
            <c:dLbl>
              <c:idx val="13"/>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4B4-43AB-9CD2-8B0529FF547F}"/>
                </c:ext>
              </c:extLst>
            </c:dLbl>
            <c:dLbl>
              <c:idx val="14"/>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4B4-43AB-9CD2-8B0529FF547F}"/>
                </c:ext>
              </c:extLst>
            </c:dLbl>
            <c:dLbl>
              <c:idx val="15"/>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4B4-43AB-9CD2-8B0529FF547F}"/>
                </c:ext>
              </c:extLst>
            </c:dLbl>
            <c:dLbl>
              <c:idx val="16"/>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4B4-43AB-9CD2-8B0529FF547F}"/>
                </c:ext>
              </c:extLst>
            </c:dLbl>
            <c:dLbl>
              <c:idx val="17"/>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4B4-43AB-9CD2-8B0529FF547F}"/>
                </c:ext>
              </c:extLst>
            </c:dLbl>
            <c:dLbl>
              <c:idx val="18"/>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4B4-43AB-9CD2-8B0529FF547F}"/>
                </c:ext>
              </c:extLst>
            </c:dLbl>
            <c:dLbl>
              <c:idx val="19"/>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4B4-43AB-9CD2-8B0529FF547F}"/>
                </c:ext>
              </c:extLst>
            </c:dLbl>
            <c:dLbl>
              <c:idx val="20"/>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4B4-43AB-9CD2-8B0529FF547F}"/>
                </c:ext>
              </c:extLst>
            </c:dLbl>
            <c:dLbl>
              <c:idx val="21"/>
              <c:tx>
                <c:rich>
                  <a:bodyPr/>
                  <a:lstStyle/>
                  <a:p>
                    <a:r>
                      <a:rPr lang="de-DE"/>
                      <a:t>#BEZUG!</a:t>
                    </a:r>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4B4-43AB-9CD2-8B0529FF547F}"/>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D4B4-43AB-9CD2-8B0529FF547F}"/>
            </c:ext>
          </c:extLst>
        </c:ser>
        <c:ser>
          <c:idx val="2"/>
          <c:order val="1"/>
          <c:spPr>
            <a:ln w="25400">
              <a:solidFill>
                <a:srgbClr val="80808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4B4-43AB-9CD2-8B0529FF547F}"/>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4B4-43AB-9CD2-8B0529FF547F}"/>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4B4-43AB-9CD2-8B0529FF547F}"/>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D4B4-43AB-9CD2-8B0529FF547F}"/>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D4B4-43AB-9CD2-8B0529FF547F}"/>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D4B4-43AB-9CD2-8B0529FF547F}"/>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D4B4-43AB-9CD2-8B0529FF547F}"/>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D4B4-43AB-9CD2-8B0529FF547F}"/>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D4B4-43AB-9CD2-8B0529FF547F}"/>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D4B4-43AB-9CD2-8B0529FF547F}"/>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D4B4-43AB-9CD2-8B0529FF547F}"/>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D4B4-43AB-9CD2-8B0529FF547F}"/>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D4B4-43AB-9CD2-8B0529FF547F}"/>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D4B4-43AB-9CD2-8B0529FF547F}"/>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D4B4-43AB-9CD2-8B0529FF547F}"/>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D4B4-43AB-9CD2-8B0529FF547F}"/>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D4B4-43AB-9CD2-8B0529FF547F}"/>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D4B4-43AB-9CD2-8B0529FF547F}"/>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D4B4-43AB-9CD2-8B0529FF547F}"/>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D4B4-43AB-9CD2-8B0529FF547F}"/>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D4B4-43AB-9CD2-8B0529FF547F}"/>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D4B4-43AB-9CD2-8B0529FF547F}"/>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D4B4-43AB-9CD2-8B0529FF547F}"/>
            </c:ext>
          </c:extLst>
        </c:ser>
        <c:ser>
          <c:idx val="1"/>
          <c:order val="2"/>
          <c:spPr>
            <a:ln w="25400">
              <a:solidFill>
                <a:srgbClr val="C0C0C0"/>
              </a:solidFill>
              <a:prstDash val="solid"/>
            </a:ln>
          </c:spPr>
          <c:marker>
            <c:symbol val="none"/>
          </c:marker>
          <c:dLbls>
            <c:dLbl>
              <c:idx val="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D4B4-43AB-9CD2-8B0529FF547F}"/>
                </c:ext>
              </c:extLst>
            </c:dLbl>
            <c:dLbl>
              <c:idx val="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D4B4-43AB-9CD2-8B0529FF547F}"/>
                </c:ext>
              </c:extLst>
            </c:dLbl>
            <c:dLbl>
              <c:idx val="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D4B4-43AB-9CD2-8B0529FF547F}"/>
                </c:ext>
              </c:extLst>
            </c:dLbl>
            <c:dLbl>
              <c:idx val="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D4B4-43AB-9CD2-8B0529FF547F}"/>
                </c:ext>
              </c:extLst>
            </c:dLbl>
            <c:dLbl>
              <c:idx val="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D4B4-43AB-9CD2-8B0529FF547F}"/>
                </c:ext>
              </c:extLst>
            </c:dLbl>
            <c:dLbl>
              <c:idx val="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D4B4-43AB-9CD2-8B0529FF547F}"/>
                </c:ext>
              </c:extLst>
            </c:dLbl>
            <c:dLbl>
              <c:idx val="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D4B4-43AB-9CD2-8B0529FF547F}"/>
                </c:ext>
              </c:extLst>
            </c:dLbl>
            <c:dLbl>
              <c:idx val="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D4B4-43AB-9CD2-8B0529FF547F}"/>
                </c:ext>
              </c:extLst>
            </c:dLbl>
            <c:dLbl>
              <c:idx val="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D4B4-43AB-9CD2-8B0529FF547F}"/>
                </c:ext>
              </c:extLst>
            </c:dLbl>
            <c:dLbl>
              <c:idx val="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D4B4-43AB-9CD2-8B0529FF547F}"/>
                </c:ext>
              </c:extLst>
            </c:dLbl>
            <c:dLbl>
              <c:idx val="1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D4B4-43AB-9CD2-8B0529FF547F}"/>
                </c:ext>
              </c:extLst>
            </c:dLbl>
            <c:dLbl>
              <c:idx val="1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D4B4-43AB-9CD2-8B0529FF547F}"/>
                </c:ext>
              </c:extLst>
            </c:dLbl>
            <c:dLbl>
              <c:idx val="12"/>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D4B4-43AB-9CD2-8B0529FF547F}"/>
                </c:ext>
              </c:extLst>
            </c:dLbl>
            <c:dLbl>
              <c:idx val="13"/>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D4B4-43AB-9CD2-8B0529FF547F}"/>
                </c:ext>
              </c:extLst>
            </c:dLbl>
            <c:dLbl>
              <c:idx val="14"/>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D4B4-43AB-9CD2-8B0529FF547F}"/>
                </c:ext>
              </c:extLst>
            </c:dLbl>
            <c:dLbl>
              <c:idx val="15"/>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D4B4-43AB-9CD2-8B0529FF547F}"/>
                </c:ext>
              </c:extLst>
            </c:dLbl>
            <c:dLbl>
              <c:idx val="16"/>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D4B4-43AB-9CD2-8B0529FF547F}"/>
                </c:ext>
              </c:extLst>
            </c:dLbl>
            <c:dLbl>
              <c:idx val="17"/>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D4B4-43AB-9CD2-8B0529FF547F}"/>
                </c:ext>
              </c:extLst>
            </c:dLbl>
            <c:dLbl>
              <c:idx val="18"/>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D4B4-43AB-9CD2-8B0529FF547F}"/>
                </c:ext>
              </c:extLst>
            </c:dLbl>
            <c:dLbl>
              <c:idx val="19"/>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D4B4-43AB-9CD2-8B0529FF547F}"/>
                </c:ext>
              </c:extLst>
            </c:dLbl>
            <c:dLbl>
              <c:idx val="20"/>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D4B4-43AB-9CD2-8B0529FF547F}"/>
                </c:ext>
              </c:extLst>
            </c:dLbl>
            <c:dLbl>
              <c:idx val="21"/>
              <c:tx>
                <c:rich>
                  <a:bodyPr/>
                  <a:lstStyle/>
                  <a:p>
                    <a:r>
                      <a:rPr lang="de-DE"/>
                      <a:t>#BEZUG!</a:t>
                    </a:r>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D4B4-43AB-9CD2-8B0529FF547F}"/>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D4B4-43AB-9CD2-8B0529FF547F}"/>
            </c:ext>
          </c:extLst>
        </c:ser>
        <c:dLbls>
          <c:showLegendKey val="0"/>
          <c:showVal val="0"/>
          <c:showCatName val="0"/>
          <c:showSerName val="0"/>
          <c:showPercent val="0"/>
          <c:showBubbleSize val="0"/>
        </c:dLbls>
        <c:smooth val="0"/>
        <c:axId val="297633680"/>
        <c:axId val="297634072"/>
      </c:lineChart>
      <c:catAx>
        <c:axId val="29763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4072"/>
        <c:crosses val="autoZero"/>
        <c:auto val="1"/>
        <c:lblAlgn val="ctr"/>
        <c:lblOffset val="100"/>
        <c:tickLblSkip val="1"/>
        <c:tickMarkSkip val="1"/>
        <c:noMultiLvlLbl val="0"/>
      </c:catAx>
      <c:valAx>
        <c:axId val="297634072"/>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a:ea typeface="Arial"/>
                <a:cs typeface="Arial"/>
              </a:defRPr>
            </a:pPr>
            <a:endParaRPr lang="de-DE"/>
          </a:p>
        </c:txPr>
        <c:crossAx val="297633680"/>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0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236-423E-BB8F-FDECC2A3307A}"/>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36-423E-BB8F-FDECC2A3307A}"/>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36-423E-BB8F-FDECC2A3307A}"/>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36-423E-BB8F-FDECC2A3307A}"/>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36-423E-BB8F-FDECC2A3307A}"/>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36-423E-BB8F-FDECC2A3307A}"/>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36-423E-BB8F-FDECC2A3307A}"/>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36-423E-BB8F-FDECC2A3307A}"/>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36-423E-BB8F-FDECC2A3307A}"/>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236-423E-BB8F-FDECC2A3307A}"/>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236-423E-BB8F-FDECC2A3307A}"/>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236-423E-BB8F-FDECC2A3307A}"/>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236-423E-BB8F-FDECC2A3307A}"/>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236-423E-BB8F-FDECC2A3307A}"/>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236-423E-BB8F-FDECC2A3307A}"/>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236-423E-BB8F-FDECC2A3307A}"/>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236-423E-BB8F-FDECC2A3307A}"/>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236-423E-BB8F-FDECC2A3307A}"/>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236-423E-BB8F-FDECC2A3307A}"/>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236-423E-BB8F-FDECC2A3307A}"/>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236-423E-BB8F-FDECC2A3307A}"/>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236-423E-BB8F-FDECC2A3307A}"/>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16-5236-423E-BB8F-FDECC2A3307A}"/>
            </c:ext>
          </c:extLst>
        </c:ser>
        <c:ser>
          <c:idx val="2"/>
          <c:order val="1"/>
          <c:spPr>
            <a:ln w="25400">
              <a:solidFill>
                <a:srgbClr val="80808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236-423E-BB8F-FDECC2A3307A}"/>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236-423E-BB8F-FDECC2A3307A}"/>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236-423E-BB8F-FDECC2A3307A}"/>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236-423E-BB8F-FDECC2A3307A}"/>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236-423E-BB8F-FDECC2A3307A}"/>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5236-423E-BB8F-FDECC2A3307A}"/>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5236-423E-BB8F-FDECC2A3307A}"/>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5236-423E-BB8F-FDECC2A3307A}"/>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5236-423E-BB8F-FDECC2A3307A}"/>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5236-423E-BB8F-FDECC2A3307A}"/>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5236-423E-BB8F-FDECC2A3307A}"/>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5236-423E-BB8F-FDECC2A3307A}"/>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5236-423E-BB8F-FDECC2A3307A}"/>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5236-423E-BB8F-FDECC2A3307A}"/>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5236-423E-BB8F-FDECC2A3307A}"/>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5236-423E-BB8F-FDECC2A3307A}"/>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5236-423E-BB8F-FDECC2A3307A}"/>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5236-423E-BB8F-FDECC2A3307A}"/>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5236-423E-BB8F-FDECC2A3307A}"/>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5236-423E-BB8F-FDECC2A3307A}"/>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5236-423E-BB8F-FDECC2A3307A}"/>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5236-423E-BB8F-FDECC2A3307A}"/>
                </c:ext>
              </c:extLst>
            </c:dLbl>
            <c:spPr>
              <a:noFill/>
              <a:ln w="25400">
                <a:noFill/>
              </a:ln>
            </c:spPr>
            <c:txPr>
              <a:bodyPr/>
              <a:lstStyle/>
              <a:p>
                <a:pPr>
                  <a:defRPr sz="225"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2D-5236-423E-BB8F-FDECC2A3307A}"/>
            </c:ext>
          </c:extLst>
        </c:ser>
        <c:ser>
          <c:idx val="1"/>
          <c:order val="2"/>
          <c:spPr>
            <a:ln w="25400">
              <a:solidFill>
                <a:srgbClr val="C0C0C0"/>
              </a:solidFill>
              <a:prstDash val="solid"/>
            </a:ln>
          </c:spPr>
          <c:marker>
            <c:symbol val="none"/>
          </c:marker>
          <c:dLbls>
            <c:dLbl>
              <c:idx val="0"/>
              <c:tx>
                <c:rich>
                  <a:bodyPr/>
                  <a:lstStyle/>
                  <a:p>
                    <a:pPr>
                      <a:defRPr sz="1000" b="0" i="0" u="none" strike="noStrike" baseline="0">
                        <a:solidFill>
                          <a:srgbClr val="000000"/>
                        </a:solidFill>
                        <a:latin typeface="Arial"/>
                        <a:ea typeface="Arial"/>
                        <a:cs typeface="Arial"/>
                      </a:defRPr>
                    </a:pPr>
                    <a:endParaRPr lang="de-DE"/>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5236-423E-BB8F-FDECC2A3307A}"/>
                </c:ext>
              </c:extLst>
            </c:dLbl>
            <c:dLbl>
              <c:idx val="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5236-423E-BB8F-FDECC2A3307A}"/>
                </c:ext>
              </c:extLst>
            </c:dLbl>
            <c:dLbl>
              <c:idx val="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5236-423E-BB8F-FDECC2A3307A}"/>
                </c:ext>
              </c:extLst>
            </c:dLbl>
            <c:dLbl>
              <c:idx val="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5236-423E-BB8F-FDECC2A3307A}"/>
                </c:ext>
              </c:extLst>
            </c:dLbl>
            <c:dLbl>
              <c:idx val="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5236-423E-BB8F-FDECC2A3307A}"/>
                </c:ext>
              </c:extLst>
            </c:dLbl>
            <c:dLbl>
              <c:idx val="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5236-423E-BB8F-FDECC2A3307A}"/>
                </c:ext>
              </c:extLst>
            </c:dLbl>
            <c:dLbl>
              <c:idx val="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5236-423E-BB8F-FDECC2A3307A}"/>
                </c:ext>
              </c:extLst>
            </c:dLbl>
            <c:dLbl>
              <c:idx val="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5236-423E-BB8F-FDECC2A3307A}"/>
                </c:ext>
              </c:extLst>
            </c:dLbl>
            <c:dLbl>
              <c:idx val="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5236-423E-BB8F-FDECC2A3307A}"/>
                </c:ext>
              </c:extLst>
            </c:dLbl>
            <c:dLbl>
              <c:idx val="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5236-423E-BB8F-FDECC2A3307A}"/>
                </c:ext>
              </c:extLst>
            </c:dLbl>
            <c:dLbl>
              <c:idx val="1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5236-423E-BB8F-FDECC2A3307A}"/>
                </c:ext>
              </c:extLst>
            </c:dLbl>
            <c:dLbl>
              <c:idx val="1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5236-423E-BB8F-FDECC2A3307A}"/>
                </c:ext>
              </c:extLst>
            </c:dLbl>
            <c:dLbl>
              <c:idx val="12"/>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5236-423E-BB8F-FDECC2A3307A}"/>
                </c:ext>
              </c:extLst>
            </c:dLbl>
            <c:dLbl>
              <c:idx val="13"/>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5236-423E-BB8F-FDECC2A3307A}"/>
                </c:ext>
              </c:extLst>
            </c:dLbl>
            <c:dLbl>
              <c:idx val="14"/>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C-5236-423E-BB8F-FDECC2A3307A}"/>
                </c:ext>
              </c:extLst>
            </c:dLbl>
            <c:dLbl>
              <c:idx val="15"/>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5236-423E-BB8F-FDECC2A3307A}"/>
                </c:ext>
              </c:extLst>
            </c:dLbl>
            <c:dLbl>
              <c:idx val="16"/>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5236-423E-BB8F-FDECC2A3307A}"/>
                </c:ext>
              </c:extLst>
            </c:dLbl>
            <c:dLbl>
              <c:idx val="17"/>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5236-423E-BB8F-FDECC2A3307A}"/>
                </c:ext>
              </c:extLst>
            </c:dLbl>
            <c:dLbl>
              <c:idx val="18"/>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0-5236-423E-BB8F-FDECC2A3307A}"/>
                </c:ext>
              </c:extLst>
            </c:dLbl>
            <c:dLbl>
              <c:idx val="19"/>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5236-423E-BB8F-FDECC2A3307A}"/>
                </c:ext>
              </c:extLst>
            </c:dLbl>
            <c:dLbl>
              <c:idx val="20"/>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2-5236-423E-BB8F-FDECC2A3307A}"/>
                </c:ext>
              </c:extLst>
            </c:dLbl>
            <c:dLbl>
              <c:idx val="21"/>
              <c:tx>
                <c:rich>
                  <a:bodyPr/>
                  <a:lstStyle/>
                  <a:p>
                    <a:pPr>
                      <a:defRPr sz="1000" b="0" i="0" u="none" strike="noStrike" baseline="0">
                        <a:solidFill>
                          <a:srgbClr val="000000"/>
                        </a:solidFill>
                        <a:latin typeface="Arial"/>
                        <a:ea typeface="Arial"/>
                        <a:cs typeface="Arial"/>
                      </a:defRPr>
                    </a:pPr>
                    <a:endParaRPr/>
                  </a:p>
                </c:rich>
              </c:tx>
              <c:spPr>
                <a:noFill/>
                <a:ln w="25400">
                  <a:noFill/>
                </a:ln>
              </c:spPr>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5236-423E-BB8F-FDECC2A3307A}"/>
                </c:ext>
              </c:extLst>
            </c:dLbl>
            <c:spPr>
              <a:noFill/>
              <a:ln w="25400">
                <a:noFill/>
              </a:ln>
            </c:spPr>
            <c:txPr>
              <a:bodyPr/>
              <a:lstStyle/>
              <a:p>
                <a:pPr>
                  <a:defRPr sz="150" b="0" i="0" u="none" strike="noStrike" baseline="0">
                    <a:solidFill>
                      <a:srgbClr val="000000"/>
                    </a:solidFill>
                    <a:latin typeface="Arial"/>
                    <a:ea typeface="Arial"/>
                    <a:cs typeface="Aria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0"/>
          <c:extLst>
            <c:ext xmlns:c16="http://schemas.microsoft.com/office/drawing/2014/chart" uri="{C3380CC4-5D6E-409C-BE32-E72D297353CC}">
              <c16:uniqueId val="{00000044-5236-423E-BB8F-FDECC2A3307A}"/>
            </c:ext>
          </c:extLst>
        </c:ser>
        <c:dLbls>
          <c:showLegendKey val="0"/>
          <c:showVal val="0"/>
          <c:showCatName val="0"/>
          <c:showSerName val="0"/>
          <c:showPercent val="0"/>
          <c:showBubbleSize val="0"/>
        </c:dLbls>
        <c:smooth val="0"/>
        <c:axId val="292822744"/>
        <c:axId val="292823136"/>
      </c:lineChart>
      <c:catAx>
        <c:axId val="29282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3136"/>
        <c:crosses val="autoZero"/>
        <c:auto val="1"/>
        <c:lblAlgn val="ctr"/>
        <c:lblOffset val="100"/>
        <c:tickLblSkip val="1"/>
        <c:tickMarkSkip val="1"/>
        <c:noMultiLvlLbl val="0"/>
      </c:catAx>
      <c:valAx>
        <c:axId val="292823136"/>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de-DE"/>
          </a:p>
        </c:txPr>
        <c:crossAx val="292822744"/>
        <c:crosses val="autoZero"/>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2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44718948978125E-2"/>
          <c:y val="9.4044031096981395E-2"/>
          <c:w val="0.93184408380111061"/>
          <c:h val="0.76175665188554964"/>
        </c:manualLayout>
      </c:layout>
      <c:lineChart>
        <c:grouping val="standard"/>
        <c:varyColors val="0"/>
        <c:ser>
          <c:idx val="0"/>
          <c:order val="0"/>
          <c:tx>
            <c:strRef>
              <c:f>Daten_Diagramme!$E$51</c:f>
              <c:strCache>
                <c:ptCount val="1"/>
                <c:pt idx="0">
                  <c:v>SvB</c:v>
                </c:pt>
              </c:strCache>
            </c:strRef>
          </c:tx>
          <c:spPr>
            <a:ln w="25400">
              <a:solidFill>
                <a:srgbClr val="000000"/>
              </a:solidFill>
              <a:prstDash val="solid"/>
            </a:ln>
          </c:spPr>
          <c:marker>
            <c:symbol val="none"/>
          </c:marker>
          <c:val>
            <c:numRef>
              <c:f>Daten_Diagramme!$E$52:$E$76</c:f>
              <c:numCache>
                <c:formatCode>#,#00</c:formatCode>
                <c:ptCount val="25"/>
                <c:pt idx="0">
                  <c:v>100</c:v>
                </c:pt>
                <c:pt idx="1">
                  <c:v>99.201984807018434</c:v>
                </c:pt>
                <c:pt idx="2">
                  <c:v>98.15075325472543</c:v>
                </c:pt>
                <c:pt idx="3">
                  <c:v>99.309409929150576</c:v>
                </c:pt>
                <c:pt idx="4">
                  <c:v>98.966672634729008</c:v>
                </c:pt>
                <c:pt idx="5">
                  <c:v>98.76716883648362</c:v>
                </c:pt>
                <c:pt idx="6">
                  <c:v>98.744149167455305</c:v>
                </c:pt>
                <c:pt idx="7">
                  <c:v>100.64710847379594</c:v>
                </c:pt>
                <c:pt idx="8">
                  <c:v>100.29669795636494</c:v>
                </c:pt>
                <c:pt idx="9">
                  <c:v>100.30692892037752</c:v>
                </c:pt>
                <c:pt idx="10">
                  <c:v>100.04092385605034</c:v>
                </c:pt>
                <c:pt idx="11">
                  <c:v>101.4118730337366</c:v>
                </c:pt>
                <c:pt idx="12">
                  <c:v>100.6061846177456</c:v>
                </c:pt>
                <c:pt idx="13">
                  <c:v>100.74941811392178</c:v>
                </c:pt>
                <c:pt idx="14">
                  <c:v>100.58060720771415</c:v>
                </c:pt>
                <c:pt idx="15">
                  <c:v>101.98736475944446</c:v>
                </c:pt>
                <c:pt idx="16">
                  <c:v>100.98473028621122</c:v>
                </c:pt>
                <c:pt idx="17">
                  <c:v>100.62408880476764</c:v>
                </c:pt>
                <c:pt idx="18">
                  <c:v>99.913036805893043</c:v>
                </c:pt>
                <c:pt idx="19">
                  <c:v>101.18423408445661</c:v>
                </c:pt>
                <c:pt idx="20">
                  <c:v>100.02813515103462</c:v>
                </c:pt>
                <c:pt idx="21">
                  <c:v>99.035731641813953</c:v>
                </c:pt>
                <c:pt idx="22">
                  <c:v>99.097117425889465</c:v>
                </c:pt>
                <c:pt idx="23">
                  <c:v>99.797938460751467</c:v>
                </c:pt>
                <c:pt idx="24">
                  <c:v>99.063866792848557</c:v>
                </c:pt>
              </c:numCache>
            </c:numRef>
          </c:val>
          <c:smooth val="0"/>
          <c:extLst>
            <c:ext xmlns:c16="http://schemas.microsoft.com/office/drawing/2014/chart" uri="{C3380CC4-5D6E-409C-BE32-E72D297353CC}">
              <c16:uniqueId val="{00000000-E95F-49C4-9EDC-09008C0B5F7A}"/>
            </c:ext>
          </c:extLst>
        </c:ser>
        <c:ser>
          <c:idx val="2"/>
          <c:order val="1"/>
          <c:tx>
            <c:strRef>
              <c:f>Daten_Diagramme!$F$51</c:f>
              <c:strCache>
                <c:ptCount val="1"/>
                <c:pt idx="0">
                  <c:v>GeB - ausschließlich</c:v>
                </c:pt>
              </c:strCache>
            </c:strRef>
          </c:tx>
          <c:spPr>
            <a:ln w="25400">
              <a:solidFill>
                <a:srgbClr val="808080"/>
              </a:solidFill>
              <a:prstDash val="solid"/>
            </a:ln>
          </c:spPr>
          <c:marker>
            <c:symbol val="none"/>
          </c:marker>
          <c:val>
            <c:numRef>
              <c:f>Daten_Diagramme!$F$52:$F$76</c:f>
              <c:numCache>
                <c:formatCode>#,#00</c:formatCode>
                <c:ptCount val="25"/>
                <c:pt idx="0">
                  <c:v>100</c:v>
                </c:pt>
                <c:pt idx="1">
                  <c:v>97.99065420560747</c:v>
                </c:pt>
                <c:pt idx="2">
                  <c:v>95.95794392523365</c:v>
                </c:pt>
                <c:pt idx="3">
                  <c:v>94.696261682242991</c:v>
                </c:pt>
                <c:pt idx="4">
                  <c:v>93.55140186915888</c:v>
                </c:pt>
                <c:pt idx="5">
                  <c:v>91.892523364485982</c:v>
                </c:pt>
                <c:pt idx="6">
                  <c:v>93.901869158878498</c:v>
                </c:pt>
                <c:pt idx="7">
                  <c:v>92.20794392523365</c:v>
                </c:pt>
                <c:pt idx="8">
                  <c:v>91.483644859813083</c:v>
                </c:pt>
                <c:pt idx="9">
                  <c:v>90.735981308411212</c:v>
                </c:pt>
                <c:pt idx="10">
                  <c:v>90.490654205607484</c:v>
                </c:pt>
                <c:pt idx="11">
                  <c:v>84.310747663551396</c:v>
                </c:pt>
                <c:pt idx="12">
                  <c:v>83.668224299065415</c:v>
                </c:pt>
                <c:pt idx="13">
                  <c:v>84.053738317757009</c:v>
                </c:pt>
                <c:pt idx="14">
                  <c:v>84.649532710280369</c:v>
                </c:pt>
                <c:pt idx="15">
                  <c:v>83.55140186915888</c:v>
                </c:pt>
                <c:pt idx="16">
                  <c:v>82.88551401869158</c:v>
                </c:pt>
                <c:pt idx="17">
                  <c:v>82.88551401869158</c:v>
                </c:pt>
                <c:pt idx="18">
                  <c:v>82.955607476635521</c:v>
                </c:pt>
                <c:pt idx="19">
                  <c:v>81.962616822429908</c:v>
                </c:pt>
                <c:pt idx="20">
                  <c:v>81.612149532710276</c:v>
                </c:pt>
                <c:pt idx="21">
                  <c:v>81.086448598130843</c:v>
                </c:pt>
                <c:pt idx="22">
                  <c:v>80.654205607476641</c:v>
                </c:pt>
                <c:pt idx="23">
                  <c:v>78.621495327102807</c:v>
                </c:pt>
                <c:pt idx="24">
                  <c:v>77.838785046728972</c:v>
                </c:pt>
              </c:numCache>
            </c:numRef>
          </c:val>
          <c:smooth val="0"/>
          <c:extLst>
            <c:ext xmlns:c16="http://schemas.microsoft.com/office/drawing/2014/chart" uri="{C3380CC4-5D6E-409C-BE32-E72D297353CC}">
              <c16:uniqueId val="{00000001-E95F-49C4-9EDC-09008C0B5F7A}"/>
            </c:ext>
          </c:extLst>
        </c:ser>
        <c:ser>
          <c:idx val="1"/>
          <c:order val="2"/>
          <c:tx>
            <c:strRef>
              <c:f>Daten_Diagramme!$G$51</c:f>
              <c:strCache>
                <c:ptCount val="1"/>
                <c:pt idx="0">
                  <c:v>GeB - im Nebenjob</c:v>
                </c:pt>
              </c:strCache>
            </c:strRef>
          </c:tx>
          <c:spPr>
            <a:ln w="25400">
              <a:solidFill>
                <a:srgbClr val="C0C0C0"/>
              </a:solidFill>
              <a:prstDash val="solid"/>
            </a:ln>
          </c:spPr>
          <c:marker>
            <c:symbol val="none"/>
          </c:marker>
          <c:val>
            <c:numRef>
              <c:f>Daten_Diagramme!$G$52:$G$76</c:f>
              <c:numCache>
                <c:formatCode>#,#00</c:formatCode>
                <c:ptCount val="25"/>
                <c:pt idx="0">
                  <c:v>100</c:v>
                </c:pt>
                <c:pt idx="1">
                  <c:v>96.193353474320247</c:v>
                </c:pt>
                <c:pt idx="2">
                  <c:v>92.849949647532725</c:v>
                </c:pt>
                <c:pt idx="3">
                  <c:v>96.918429003021146</c:v>
                </c:pt>
                <c:pt idx="4">
                  <c:v>97.361530715005046</c:v>
                </c:pt>
                <c:pt idx="5">
                  <c:v>97.099697885196377</c:v>
                </c:pt>
                <c:pt idx="6">
                  <c:v>98.449144008056393</c:v>
                </c:pt>
                <c:pt idx="7">
                  <c:v>101.14803625377644</c:v>
                </c:pt>
                <c:pt idx="8">
                  <c:v>98.590130916414907</c:v>
                </c:pt>
                <c:pt idx="9">
                  <c:v>98.549848942598189</c:v>
                </c:pt>
                <c:pt idx="10">
                  <c:v>98.650553877139984</c:v>
                </c:pt>
                <c:pt idx="11">
                  <c:v>93.856998992950651</c:v>
                </c:pt>
                <c:pt idx="12">
                  <c:v>93.65558912386706</c:v>
                </c:pt>
                <c:pt idx="13">
                  <c:v>94.138972809667678</c:v>
                </c:pt>
                <c:pt idx="14">
                  <c:v>94.622356495468267</c:v>
                </c:pt>
                <c:pt idx="15">
                  <c:v>98.167170191339366</c:v>
                </c:pt>
                <c:pt idx="16">
                  <c:v>97.139979859013096</c:v>
                </c:pt>
                <c:pt idx="17">
                  <c:v>97.38167170191339</c:v>
                </c:pt>
                <c:pt idx="18">
                  <c:v>98.73111782477342</c:v>
                </c:pt>
                <c:pt idx="19">
                  <c:v>102.37663645518631</c:v>
                </c:pt>
                <c:pt idx="20">
                  <c:v>100.5438066465257</c:v>
                </c:pt>
                <c:pt idx="21">
                  <c:v>100.50352467270895</c:v>
                </c:pt>
                <c:pt idx="22">
                  <c:v>102.39677744209466</c:v>
                </c:pt>
                <c:pt idx="23">
                  <c:v>103.96777442094663</c:v>
                </c:pt>
                <c:pt idx="24">
                  <c:v>102.27593152064452</c:v>
                </c:pt>
              </c:numCache>
            </c:numRef>
          </c:val>
          <c:smooth val="0"/>
          <c:extLst>
            <c:ext xmlns:c16="http://schemas.microsoft.com/office/drawing/2014/chart" uri="{C3380CC4-5D6E-409C-BE32-E72D297353CC}">
              <c16:uniqueId val="{00000002-E95F-49C4-9EDC-09008C0B5F7A}"/>
            </c:ext>
          </c:extLst>
        </c:ser>
        <c:ser>
          <c:idx val="3"/>
          <c:order val="3"/>
          <c:tx>
            <c:v/>
          </c:tx>
          <c:spPr>
            <a:ln w="12700">
              <a:solidFill>
                <a:srgbClr val="FFFFFF"/>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E95F-49C4-9EDC-09008C0B5F7A}"/>
                </c:ext>
              </c:extLst>
            </c:dLbl>
            <c:dLbl>
              <c:idx val="1"/>
              <c:delete val="1"/>
              <c:extLst>
                <c:ext xmlns:c15="http://schemas.microsoft.com/office/drawing/2012/chart" uri="{CE6537A1-D6FC-4f65-9D91-7224C49458BB}"/>
                <c:ext xmlns:c16="http://schemas.microsoft.com/office/drawing/2014/chart" uri="{C3380CC4-5D6E-409C-BE32-E72D297353CC}">
                  <c16:uniqueId val="{00000004-E95F-49C4-9EDC-09008C0B5F7A}"/>
                </c:ext>
              </c:extLst>
            </c:dLbl>
            <c:dLbl>
              <c:idx val="2"/>
              <c:delete val="1"/>
              <c:extLst>
                <c:ext xmlns:c15="http://schemas.microsoft.com/office/drawing/2012/chart" uri="{CE6537A1-D6FC-4f65-9D91-7224C49458BB}"/>
                <c:ext xmlns:c16="http://schemas.microsoft.com/office/drawing/2014/chart" uri="{C3380CC4-5D6E-409C-BE32-E72D297353CC}">
                  <c16:uniqueId val="{00000005-E95F-49C4-9EDC-09008C0B5F7A}"/>
                </c:ext>
              </c:extLst>
            </c:dLbl>
            <c:dLbl>
              <c:idx val="3"/>
              <c:delete val="1"/>
              <c:extLst>
                <c:ext xmlns:c15="http://schemas.microsoft.com/office/drawing/2012/chart" uri="{CE6537A1-D6FC-4f65-9D91-7224C49458BB}"/>
                <c:ext xmlns:c16="http://schemas.microsoft.com/office/drawing/2014/chart" uri="{C3380CC4-5D6E-409C-BE32-E72D297353CC}">
                  <c16:uniqueId val="{00000006-E95F-49C4-9EDC-09008C0B5F7A}"/>
                </c:ext>
              </c:extLst>
            </c:dLbl>
            <c:dLbl>
              <c:idx val="4"/>
              <c:delete val="1"/>
              <c:extLst>
                <c:ext xmlns:c15="http://schemas.microsoft.com/office/drawing/2012/chart" uri="{CE6537A1-D6FC-4f65-9D91-7224C49458BB}"/>
                <c:ext xmlns:c16="http://schemas.microsoft.com/office/drawing/2014/chart" uri="{C3380CC4-5D6E-409C-BE32-E72D297353CC}">
                  <c16:uniqueId val="{00000007-E95F-49C4-9EDC-09008C0B5F7A}"/>
                </c:ext>
              </c:extLst>
            </c:dLbl>
            <c:dLbl>
              <c:idx val="5"/>
              <c:delete val="1"/>
              <c:extLst>
                <c:ext xmlns:c15="http://schemas.microsoft.com/office/drawing/2012/chart" uri="{CE6537A1-D6FC-4f65-9D91-7224C49458BB}"/>
                <c:ext xmlns:c16="http://schemas.microsoft.com/office/drawing/2014/chart" uri="{C3380CC4-5D6E-409C-BE32-E72D297353CC}">
                  <c16:uniqueId val="{00000008-E95F-49C4-9EDC-09008C0B5F7A}"/>
                </c:ext>
              </c:extLst>
            </c:dLbl>
            <c:dLbl>
              <c:idx val="6"/>
              <c:delete val="1"/>
              <c:extLst>
                <c:ext xmlns:c15="http://schemas.microsoft.com/office/drawing/2012/chart" uri="{CE6537A1-D6FC-4f65-9D91-7224C49458BB}"/>
                <c:ext xmlns:c16="http://schemas.microsoft.com/office/drawing/2014/chart" uri="{C3380CC4-5D6E-409C-BE32-E72D297353CC}">
                  <c16:uniqueId val="{00000009-E95F-49C4-9EDC-09008C0B5F7A}"/>
                </c:ext>
              </c:extLst>
            </c:dLbl>
            <c:dLbl>
              <c:idx val="7"/>
              <c:delete val="1"/>
              <c:extLst>
                <c:ext xmlns:c15="http://schemas.microsoft.com/office/drawing/2012/chart" uri="{CE6537A1-D6FC-4f65-9D91-7224C49458BB}"/>
                <c:ext xmlns:c16="http://schemas.microsoft.com/office/drawing/2014/chart" uri="{C3380CC4-5D6E-409C-BE32-E72D297353CC}">
                  <c16:uniqueId val="{0000000A-E95F-49C4-9EDC-09008C0B5F7A}"/>
                </c:ext>
              </c:extLst>
            </c:dLbl>
            <c:dLbl>
              <c:idx val="8"/>
              <c:delete val="1"/>
              <c:extLst>
                <c:ext xmlns:c15="http://schemas.microsoft.com/office/drawing/2012/chart" uri="{CE6537A1-D6FC-4f65-9D91-7224C49458BB}"/>
                <c:ext xmlns:c16="http://schemas.microsoft.com/office/drawing/2014/chart" uri="{C3380CC4-5D6E-409C-BE32-E72D297353CC}">
                  <c16:uniqueId val="{0000000B-E95F-49C4-9EDC-09008C0B5F7A}"/>
                </c:ext>
              </c:extLst>
            </c:dLbl>
            <c:dLbl>
              <c:idx val="9"/>
              <c:delete val="1"/>
              <c:extLst>
                <c:ext xmlns:c15="http://schemas.microsoft.com/office/drawing/2012/chart" uri="{CE6537A1-D6FC-4f65-9D91-7224C49458BB}"/>
                <c:ext xmlns:c16="http://schemas.microsoft.com/office/drawing/2014/chart" uri="{C3380CC4-5D6E-409C-BE32-E72D297353CC}">
                  <c16:uniqueId val="{0000000C-E95F-49C4-9EDC-09008C0B5F7A}"/>
                </c:ext>
              </c:extLst>
            </c:dLbl>
            <c:dLbl>
              <c:idx val="10"/>
              <c:delete val="1"/>
              <c:extLst>
                <c:ext xmlns:c15="http://schemas.microsoft.com/office/drawing/2012/chart" uri="{CE6537A1-D6FC-4f65-9D91-7224C49458BB}"/>
                <c:ext xmlns:c16="http://schemas.microsoft.com/office/drawing/2014/chart" uri="{C3380CC4-5D6E-409C-BE32-E72D297353CC}">
                  <c16:uniqueId val="{0000000D-E95F-49C4-9EDC-09008C0B5F7A}"/>
                </c:ext>
              </c:extLst>
            </c:dLbl>
            <c:dLbl>
              <c:idx val="11"/>
              <c:delete val="1"/>
              <c:extLst>
                <c:ext xmlns:c15="http://schemas.microsoft.com/office/drawing/2012/chart" uri="{CE6537A1-D6FC-4f65-9D91-7224C49458BB}"/>
                <c:ext xmlns:c16="http://schemas.microsoft.com/office/drawing/2014/chart" uri="{C3380CC4-5D6E-409C-BE32-E72D297353CC}">
                  <c16:uniqueId val="{0000000E-E95F-49C4-9EDC-09008C0B5F7A}"/>
                </c:ext>
              </c:extLst>
            </c:dLbl>
            <c:dLbl>
              <c:idx val="12"/>
              <c:delete val="1"/>
              <c:extLst>
                <c:ext xmlns:c15="http://schemas.microsoft.com/office/drawing/2012/chart" uri="{CE6537A1-D6FC-4f65-9D91-7224C49458BB}"/>
                <c:ext xmlns:c16="http://schemas.microsoft.com/office/drawing/2014/chart" uri="{C3380CC4-5D6E-409C-BE32-E72D297353CC}">
                  <c16:uniqueId val="{0000000F-E95F-49C4-9EDC-09008C0B5F7A}"/>
                </c:ext>
              </c:extLst>
            </c:dLbl>
            <c:dLbl>
              <c:idx val="13"/>
              <c:tx>
                <c:rich>
                  <a:bodyPr/>
                  <a:lstStyle/>
                  <a:p>
                    <a:r>
                      <a:rPr lang="de-DE"/>
                      <a:t>Diagrammdarstellung wegen fehlender Daten nicht möglich.</a:t>
                    </a:r>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95F-49C4-9EDC-09008C0B5F7A}"/>
                </c:ext>
              </c:extLst>
            </c:dLbl>
            <c:dLbl>
              <c:idx val="14"/>
              <c:delete val="1"/>
              <c:extLst>
                <c:ext xmlns:c15="http://schemas.microsoft.com/office/drawing/2012/chart" uri="{CE6537A1-D6FC-4f65-9D91-7224C49458BB}"/>
                <c:ext xmlns:c16="http://schemas.microsoft.com/office/drawing/2014/chart" uri="{C3380CC4-5D6E-409C-BE32-E72D297353CC}">
                  <c16:uniqueId val="{00000011-E95F-49C4-9EDC-09008C0B5F7A}"/>
                </c:ext>
              </c:extLst>
            </c:dLbl>
            <c:dLbl>
              <c:idx val="15"/>
              <c:delete val="1"/>
              <c:extLst>
                <c:ext xmlns:c15="http://schemas.microsoft.com/office/drawing/2012/chart" uri="{CE6537A1-D6FC-4f65-9D91-7224C49458BB}"/>
                <c:ext xmlns:c16="http://schemas.microsoft.com/office/drawing/2014/chart" uri="{C3380CC4-5D6E-409C-BE32-E72D297353CC}">
                  <c16:uniqueId val="{00000012-E95F-49C4-9EDC-09008C0B5F7A}"/>
                </c:ext>
              </c:extLst>
            </c:dLbl>
            <c:dLbl>
              <c:idx val="16"/>
              <c:delete val="1"/>
              <c:extLst>
                <c:ext xmlns:c15="http://schemas.microsoft.com/office/drawing/2012/chart" uri="{CE6537A1-D6FC-4f65-9D91-7224C49458BB}"/>
                <c:ext xmlns:c16="http://schemas.microsoft.com/office/drawing/2014/chart" uri="{C3380CC4-5D6E-409C-BE32-E72D297353CC}">
                  <c16:uniqueId val="{00000013-E95F-49C4-9EDC-09008C0B5F7A}"/>
                </c:ext>
              </c:extLst>
            </c:dLbl>
            <c:dLbl>
              <c:idx val="17"/>
              <c:delete val="1"/>
              <c:extLst>
                <c:ext xmlns:c15="http://schemas.microsoft.com/office/drawing/2012/chart" uri="{CE6537A1-D6FC-4f65-9D91-7224C49458BB}"/>
                <c:ext xmlns:c16="http://schemas.microsoft.com/office/drawing/2014/chart" uri="{C3380CC4-5D6E-409C-BE32-E72D297353CC}">
                  <c16:uniqueId val="{00000014-E95F-49C4-9EDC-09008C0B5F7A}"/>
                </c:ext>
              </c:extLst>
            </c:dLbl>
            <c:dLbl>
              <c:idx val="18"/>
              <c:delete val="1"/>
              <c:extLst>
                <c:ext xmlns:c15="http://schemas.microsoft.com/office/drawing/2012/chart" uri="{CE6537A1-D6FC-4f65-9D91-7224C49458BB}"/>
                <c:ext xmlns:c16="http://schemas.microsoft.com/office/drawing/2014/chart" uri="{C3380CC4-5D6E-409C-BE32-E72D297353CC}">
                  <c16:uniqueId val="{00000015-E95F-49C4-9EDC-09008C0B5F7A}"/>
                </c:ext>
              </c:extLst>
            </c:dLbl>
            <c:dLbl>
              <c:idx val="19"/>
              <c:delete val="1"/>
              <c:extLst>
                <c:ext xmlns:c15="http://schemas.microsoft.com/office/drawing/2012/chart" uri="{CE6537A1-D6FC-4f65-9D91-7224C49458BB}"/>
                <c:ext xmlns:c16="http://schemas.microsoft.com/office/drawing/2014/chart" uri="{C3380CC4-5D6E-409C-BE32-E72D297353CC}">
                  <c16:uniqueId val="{00000016-E95F-49C4-9EDC-09008C0B5F7A}"/>
                </c:ext>
              </c:extLst>
            </c:dLbl>
            <c:dLbl>
              <c:idx val="20"/>
              <c:delete val="1"/>
              <c:extLst>
                <c:ext xmlns:c15="http://schemas.microsoft.com/office/drawing/2012/chart" uri="{CE6537A1-D6FC-4f65-9D91-7224C49458BB}"/>
                <c:ext xmlns:c16="http://schemas.microsoft.com/office/drawing/2014/chart" uri="{C3380CC4-5D6E-409C-BE32-E72D297353CC}">
                  <c16:uniqueId val="{00000017-E95F-49C4-9EDC-09008C0B5F7A}"/>
                </c:ext>
              </c:extLst>
            </c:dLbl>
            <c:dLbl>
              <c:idx val="21"/>
              <c:delete val="1"/>
              <c:extLst>
                <c:ext xmlns:c15="http://schemas.microsoft.com/office/drawing/2012/chart" uri="{CE6537A1-D6FC-4f65-9D91-7224C49458BB}"/>
                <c:ext xmlns:c16="http://schemas.microsoft.com/office/drawing/2014/chart" uri="{C3380CC4-5D6E-409C-BE32-E72D297353CC}">
                  <c16:uniqueId val="{00000018-E95F-49C4-9EDC-09008C0B5F7A}"/>
                </c:ext>
              </c:extLst>
            </c:dLbl>
            <c:dLbl>
              <c:idx val="22"/>
              <c:delete val="1"/>
              <c:extLst>
                <c:ext xmlns:c15="http://schemas.microsoft.com/office/drawing/2012/chart" uri="{CE6537A1-D6FC-4f65-9D91-7224C49458BB}"/>
                <c:ext xmlns:c16="http://schemas.microsoft.com/office/drawing/2014/chart" uri="{C3380CC4-5D6E-409C-BE32-E72D297353CC}">
                  <c16:uniqueId val="{00000019-E95F-49C4-9EDC-09008C0B5F7A}"/>
                </c:ext>
              </c:extLst>
            </c:dLbl>
            <c:dLbl>
              <c:idx val="23"/>
              <c:delete val="1"/>
              <c:extLst>
                <c:ext xmlns:c15="http://schemas.microsoft.com/office/drawing/2012/chart" uri="{CE6537A1-D6FC-4f65-9D91-7224C49458BB}"/>
                <c:ext xmlns:c16="http://schemas.microsoft.com/office/drawing/2014/chart" uri="{C3380CC4-5D6E-409C-BE32-E72D297353CC}">
                  <c16:uniqueId val="{0000001A-E95F-49C4-9EDC-09008C0B5F7A}"/>
                </c:ext>
              </c:extLst>
            </c:dLbl>
            <c:dLbl>
              <c:idx val="24"/>
              <c:delete val="1"/>
              <c:extLst>
                <c:ext xmlns:c15="http://schemas.microsoft.com/office/drawing/2012/chart" uri="{CE6537A1-D6FC-4f65-9D91-7224C49458BB}"/>
                <c:ext xmlns:c16="http://schemas.microsoft.com/office/drawing/2014/chart" uri="{C3380CC4-5D6E-409C-BE32-E72D297353CC}">
                  <c16:uniqueId val="{0000001B-E95F-49C4-9EDC-09008C0B5F7A}"/>
                </c:ext>
              </c:extLst>
            </c:dLbl>
            <c:spPr>
              <a:noFill/>
              <a:ln w="25400">
                <a:noFill/>
              </a:ln>
            </c:spPr>
            <c:txPr>
              <a:bodyPr/>
              <a:lstStyle/>
              <a:p>
                <a:pPr>
                  <a:defRPr sz="900" b="0" i="0" u="none" strike="noStrike" baseline="0">
                    <a:solidFill>
                      <a:srgbClr val="000000"/>
                    </a:solidFill>
                    <a:latin typeface="Arial"/>
                    <a:ea typeface="Arial"/>
                    <a:cs typeface="Arial"/>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Daten_Diagramme!$H$52:$H$76</c:f>
              <c:strCache>
                <c:ptCount val="24"/>
                <c:pt idx="3">
                  <c:v>Sep-20</c:v>
                </c:pt>
                <c:pt idx="7">
                  <c:v>Sep-21</c:v>
                </c:pt>
                <c:pt idx="11">
                  <c:v>Sep-22</c:v>
                </c:pt>
                <c:pt idx="15">
                  <c:v>Sep-23</c:v>
                </c:pt>
                <c:pt idx="19">
                  <c:v>Sep-24</c:v>
                </c:pt>
                <c:pt idx="23">
                  <c:v>Sep-25</c:v>
                </c:pt>
              </c:strCache>
            </c:strRef>
          </c:cat>
          <c:val>
            <c:numRef>
              <c:f>Daten_Diagramme!$B$52:$B$76</c:f>
              <c:numCache>
                <c:formatCode>#,##0</c:formatCode>
                <c:ptCount val="25"/>
                <c:pt idx="0">
                  <c:v>39097</c:v>
                </c:pt>
                <c:pt idx="1">
                  <c:v>38785</c:v>
                </c:pt>
                <c:pt idx="2">
                  <c:v>38374</c:v>
                </c:pt>
                <c:pt idx="3">
                  <c:v>38827</c:v>
                </c:pt>
                <c:pt idx="4">
                  <c:v>38693</c:v>
                </c:pt>
                <c:pt idx="5">
                  <c:v>38615</c:v>
                </c:pt>
                <c:pt idx="6">
                  <c:v>38606</c:v>
                </c:pt>
                <c:pt idx="7">
                  <c:v>39350</c:v>
                </c:pt>
                <c:pt idx="8">
                  <c:v>39213</c:v>
                </c:pt>
                <c:pt idx="9">
                  <c:v>39217</c:v>
                </c:pt>
                <c:pt idx="10">
                  <c:v>39113</c:v>
                </c:pt>
                <c:pt idx="11">
                  <c:v>39649</c:v>
                </c:pt>
                <c:pt idx="12">
                  <c:v>39334</c:v>
                </c:pt>
                <c:pt idx="13">
                  <c:v>39390</c:v>
                </c:pt>
                <c:pt idx="14">
                  <c:v>39324</c:v>
                </c:pt>
                <c:pt idx="15">
                  <c:v>39874</c:v>
                </c:pt>
                <c:pt idx="16">
                  <c:v>39482</c:v>
                </c:pt>
                <c:pt idx="17">
                  <c:v>39341</c:v>
                </c:pt>
                <c:pt idx="18">
                  <c:v>39063</c:v>
                </c:pt>
                <c:pt idx="19">
                  <c:v>39560</c:v>
                </c:pt>
                <c:pt idx="20">
                  <c:v>39108</c:v>
                </c:pt>
                <c:pt idx="21">
                  <c:v>38720</c:v>
                </c:pt>
                <c:pt idx="22">
                  <c:v>38744</c:v>
                </c:pt>
                <c:pt idx="23">
                  <c:v>39018</c:v>
                </c:pt>
                <c:pt idx="24">
                  <c:v>38731</c:v>
                </c:pt>
              </c:numCache>
            </c:numRef>
          </c:val>
          <c:smooth val="0"/>
          <c:extLst>
            <c:ext xmlns:c16="http://schemas.microsoft.com/office/drawing/2014/chart" uri="{C3380CC4-5D6E-409C-BE32-E72D297353CC}">
              <c16:uniqueId val="{0000001C-E95F-49C4-9EDC-09008C0B5F7A}"/>
            </c:ext>
          </c:extLst>
        </c:ser>
        <c:dLbls>
          <c:showLegendKey val="0"/>
          <c:showVal val="0"/>
          <c:showCatName val="0"/>
          <c:showSerName val="0"/>
          <c:showPercent val="0"/>
          <c:showBubbleSize val="0"/>
        </c:dLbls>
        <c:smooth val="0"/>
        <c:axId val="297632896"/>
        <c:axId val="297635248"/>
      </c:lineChart>
      <c:catAx>
        <c:axId val="29763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5248"/>
        <c:crossesAt val="0"/>
        <c:auto val="1"/>
        <c:lblAlgn val="ctr"/>
        <c:lblOffset val="100"/>
        <c:tickLblSkip val="1"/>
        <c:tickMarkSkip val="1"/>
        <c:noMultiLvlLbl val="0"/>
      </c:catAx>
      <c:valAx>
        <c:axId val="297635248"/>
        <c:scaling>
          <c:orientation val="minMax"/>
          <c:max val="250"/>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de-DE"/>
          </a:p>
        </c:txPr>
        <c:crossAx val="297632896"/>
        <c:crosses val="autoZero"/>
        <c:crossBetween val="between"/>
        <c:majorUnit val="50"/>
        <c:minorUnit val="10"/>
      </c:valAx>
      <c:spPr>
        <a:noFill/>
        <a:ln w="25400">
          <a:noFill/>
        </a:ln>
      </c:spPr>
    </c:plotArea>
    <c:legend>
      <c:legendPos val="r"/>
      <c:layout>
        <c:manualLayout>
          <c:xMode val="edge"/>
          <c:yMode val="edge"/>
          <c:x val="0.26368726814176158"/>
          <c:y val="1.5673981191222569E-2"/>
          <c:w val="0.60893889939735191"/>
          <c:h val="6.269592476489029E-2"/>
        </c:manualLayout>
      </c:layout>
      <c:overlay val="0"/>
      <c:spPr>
        <a:noFill/>
        <a:ln w="25400">
          <a:noFill/>
        </a:ln>
      </c:spPr>
      <c:txPr>
        <a:bodyPr/>
        <a:lstStyle/>
        <a:p>
          <a:pPr>
            <a:defRPr sz="735"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50393659" l="0.78740157480314954" r="0.78740157480314954" t="0.98425196850393659" header="0.51181102362204722" footer="0.51181102362204722"/>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hyperlink" Target="#Inhaltsverzeichnis!A1"/><Relationship Id="rId4"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hyperlink" Target="#Inhaltsverzeichnis!A1"/></Relationships>
</file>

<file path=xl/drawings/_rels/drawing26.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4.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13</xdr:row>
      <xdr:rowOff>9525</xdr:rowOff>
    </xdr:from>
    <xdr:to>
      <xdr:col>8</xdr:col>
      <xdr:colOff>561975</xdr:colOff>
      <xdr:row>58</xdr:row>
      <xdr:rowOff>152400</xdr:rowOff>
    </xdr:to>
    <xdr:pic>
      <xdr:nvPicPr>
        <xdr:cNvPr id="2" name="Grafik 18">
          <a:extLst>
            <a:ext uri="{FF2B5EF4-FFF2-40B4-BE49-F238E27FC236}">
              <a16:creationId xmlns:a16="http://schemas.microsoft.com/office/drawing/2014/main" id="{C58A2D6E-D6B1-4015-97F9-8CB8653C1C98}"/>
            </a:ext>
          </a:extLst>
        </xdr:cNvPr>
        <xdr:cNvPicPr>
          <a:picLocks/>
        </xdr:cNvPicPr>
      </xdr:nvPicPr>
      <xdr:blipFill>
        <a:blip xmlns:r="http://schemas.openxmlformats.org/officeDocument/2006/relationships" r:embed="rId1"/>
        <a:stretch>
          <a:fillRect/>
        </a:stretch>
      </xdr:blipFill>
      <xdr:spPr>
        <a:xfrm>
          <a:off x="203200" y="2114550"/>
          <a:ext cx="6797675" cy="7429500"/>
        </a:xfrm>
        <a:prstGeom prst="rect">
          <a:avLst/>
        </a:prstGeom>
      </xdr:spPr>
    </xdr:pic>
    <xdr:clientData/>
  </xdr:twoCellAnchor>
  <xdr:twoCellAnchor editAs="oneCell">
    <xdr:from>
      <xdr:col>0</xdr:col>
      <xdr:colOff>127000</xdr:colOff>
      <xdr:row>0</xdr:row>
      <xdr:rowOff>0</xdr:rowOff>
    </xdr:from>
    <xdr:to>
      <xdr:col>8</xdr:col>
      <xdr:colOff>555625</xdr:colOff>
      <xdr:row>14</xdr:row>
      <xdr:rowOff>88900</xdr:rowOff>
    </xdr:to>
    <xdr:pic>
      <xdr:nvPicPr>
        <xdr:cNvPr id="3" name="Bild 14">
          <a:extLst>
            <a:ext uri="{FF2B5EF4-FFF2-40B4-BE49-F238E27FC236}">
              <a16:creationId xmlns:a16="http://schemas.microsoft.com/office/drawing/2014/main" id="{2D4C5558-913B-4C1E-9727-41FF6D24AE43}"/>
            </a:ext>
          </a:extLst>
        </xdr:cNvPr>
        <xdr:cNvPicPr>
          <a:picLocks/>
        </xdr:cNvPicPr>
      </xdr:nvPicPr>
      <xdr:blipFill>
        <a:blip xmlns:r="http://schemas.openxmlformats.org/officeDocument/2006/relationships" r:embed="rId2"/>
        <a:stretch>
          <a:fillRect/>
        </a:stretch>
      </xdr:blipFill>
      <xdr:spPr>
        <a:xfrm>
          <a:off x="127000" y="0"/>
          <a:ext cx="6867525" cy="2355850"/>
        </a:xfrm>
        <a:prstGeom prst="rect">
          <a:avLst/>
        </a:prstGeom>
      </xdr:spPr>
    </xdr:pic>
    <xdr:clientData/>
  </xdr:twoCellAnchor>
  <xdr:twoCellAnchor editAs="oneCell">
    <xdr:from>
      <xdr:col>0</xdr:col>
      <xdr:colOff>257175</xdr:colOff>
      <xdr:row>55</xdr:row>
      <xdr:rowOff>131989</xdr:rowOff>
    </xdr:from>
    <xdr:to>
      <xdr:col>3</xdr:col>
      <xdr:colOff>253676</xdr:colOff>
      <xdr:row>58</xdr:row>
      <xdr:rowOff>99604</xdr:rowOff>
    </xdr:to>
    <xdr:pic>
      <xdr:nvPicPr>
        <xdr:cNvPr id="4" name="Bild 2">
          <a:extLst>
            <a:ext uri="{FF2B5EF4-FFF2-40B4-BE49-F238E27FC236}">
              <a16:creationId xmlns:a16="http://schemas.microsoft.com/office/drawing/2014/main" id="{7178E38C-076E-4818-B69C-13F1FE6F9C05}"/>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57175" y="9037864"/>
          <a:ext cx="20253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758031</xdr:colOff>
      <xdr:row>2</xdr:row>
      <xdr:rowOff>69057</xdr:rowOff>
    </xdr:from>
    <xdr:to>
      <xdr:col>7</xdr:col>
      <xdr:colOff>977106</xdr:colOff>
      <xdr:row>3</xdr:row>
      <xdr:rowOff>126207</xdr:rowOff>
    </xdr:to>
    <xdr:sp macro="" textlink="">
      <xdr:nvSpPr>
        <xdr:cNvPr id="5" name="Kopfbereich">
          <a:extLst>
            <a:ext uri="{FF2B5EF4-FFF2-40B4-BE49-F238E27FC236}">
              <a16:creationId xmlns:a16="http://schemas.microsoft.com/office/drawing/2014/main" id="{1E801982-3ABA-4DAD-B706-5BA86465EEDD}"/>
            </a:ext>
          </a:extLst>
        </xdr:cNvPr>
        <xdr:cNvSpPr txBox="1"/>
      </xdr:nvSpPr>
      <xdr:spPr>
        <a:xfrm>
          <a:off x="758031" y="392907"/>
          <a:ext cx="5553075" cy="219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746126</xdr:colOff>
      <xdr:row>5</xdr:row>
      <xdr:rowOff>14289</xdr:rowOff>
    </xdr:from>
    <xdr:to>
      <xdr:col>7</xdr:col>
      <xdr:colOff>917576</xdr:colOff>
      <xdr:row>9</xdr:row>
      <xdr:rowOff>47625</xdr:rowOff>
    </xdr:to>
    <xdr:sp macro="" textlink="">
      <xdr:nvSpPr>
        <xdr:cNvPr id="6" name="Titel">
          <a:extLst>
            <a:ext uri="{FF2B5EF4-FFF2-40B4-BE49-F238E27FC236}">
              <a16:creationId xmlns:a16="http://schemas.microsoft.com/office/drawing/2014/main" id="{07A77473-09C9-4DB6-BC5F-A7BA78E27721}"/>
            </a:ext>
          </a:extLst>
        </xdr:cNvPr>
        <xdr:cNvSpPr txBox="1"/>
      </xdr:nvSpPr>
      <xdr:spPr>
        <a:xfrm>
          <a:off x="746126" y="823914"/>
          <a:ext cx="5505450" cy="68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Regionalreport</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über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(Quartalszahlen)</a:t>
          </a:r>
        </a:p>
      </xdr:txBody>
    </xdr:sp>
    <xdr:clientData/>
  </xdr:twoCellAnchor>
  <xdr:twoCellAnchor>
    <xdr:from>
      <xdr:col>1</xdr:col>
      <xdr:colOff>3175</xdr:colOff>
      <xdr:row>9</xdr:row>
      <xdr:rowOff>64293</xdr:rowOff>
    </xdr:from>
    <xdr:to>
      <xdr:col>7</xdr:col>
      <xdr:colOff>1212850</xdr:colOff>
      <xdr:row>10</xdr:row>
      <xdr:rowOff>152400</xdr:rowOff>
    </xdr:to>
    <xdr:sp macro="" textlink="">
      <xdr:nvSpPr>
        <xdr:cNvPr id="7" name="Region">
          <a:extLst>
            <a:ext uri="{FF2B5EF4-FFF2-40B4-BE49-F238E27FC236}">
              <a16:creationId xmlns:a16="http://schemas.microsoft.com/office/drawing/2014/main" id="{D07B0CB8-5D1E-4743-91EF-C178AB30530D}"/>
            </a:ext>
          </a:extLst>
        </xdr:cNvPr>
        <xdr:cNvSpPr txBox="1"/>
      </xdr:nvSpPr>
      <xdr:spPr>
        <a:xfrm>
          <a:off x="765175" y="1521618"/>
          <a:ext cx="5781675" cy="250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Altenkirchen (Westerwald) (07132)</a:t>
          </a:r>
        </a:p>
      </xdr:txBody>
    </xdr:sp>
    <xdr:clientData/>
  </xdr:twoCellAnchor>
  <xdr:twoCellAnchor>
    <xdr:from>
      <xdr:col>1</xdr:col>
      <xdr:colOff>0</xdr:colOff>
      <xdr:row>11</xdr:row>
      <xdr:rowOff>4763</xdr:rowOff>
    </xdr:from>
    <xdr:to>
      <xdr:col>5</xdr:col>
      <xdr:colOff>9525</xdr:colOff>
      <xdr:row>12</xdr:row>
      <xdr:rowOff>104775</xdr:rowOff>
    </xdr:to>
    <xdr:sp macro="" textlink="">
      <xdr:nvSpPr>
        <xdr:cNvPr id="8" name="Berichtsmonat">
          <a:extLst>
            <a:ext uri="{FF2B5EF4-FFF2-40B4-BE49-F238E27FC236}">
              <a16:creationId xmlns:a16="http://schemas.microsoft.com/office/drawing/2014/main" id="{09DA5067-2E55-4784-B6FC-0D041C5C7B07}"/>
            </a:ext>
          </a:extLst>
        </xdr:cNvPr>
        <xdr:cNvSpPr txBox="1"/>
      </xdr:nvSpPr>
      <xdr:spPr>
        <a:xfrm>
          <a:off x="762000" y="1785938"/>
          <a:ext cx="3057525" cy="2619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76200</xdr:colOff>
      <xdr:row>0</xdr:row>
      <xdr:rowOff>400050</xdr:rowOff>
    </xdr:to>
    <xdr:pic>
      <xdr:nvPicPr>
        <xdr:cNvPr id="2" name="rot" descr="Statistik-4c-200">
          <a:extLst>
            <a:ext uri="{FF2B5EF4-FFF2-40B4-BE49-F238E27FC236}">
              <a16:creationId xmlns:a16="http://schemas.microsoft.com/office/drawing/2014/main" id="{8CC1073F-DC4F-4BF1-83F8-34402D13FF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31750</xdr:colOff>
      <xdr:row>2</xdr:row>
      <xdr:rowOff>0</xdr:rowOff>
    </xdr:from>
    <xdr:to>
      <xdr:col>9</xdr:col>
      <xdr:colOff>603250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5E1DBFCF-7D56-4E3E-AB2E-E1C1BD7A4056}"/>
            </a:ext>
          </a:extLst>
        </xdr:cNvPr>
        <xdr:cNvSpPr txBox="1"/>
      </xdr:nvSpPr>
      <xdr:spPr>
        <a:xfrm>
          <a:off x="55657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1181100</xdr:colOff>
      <xdr:row>0</xdr:row>
      <xdr:rowOff>400050</xdr:rowOff>
    </xdr:to>
    <xdr:pic>
      <xdr:nvPicPr>
        <xdr:cNvPr id="2" name="rot" descr="Statistik-4c-200">
          <a:extLst>
            <a:ext uri="{FF2B5EF4-FFF2-40B4-BE49-F238E27FC236}">
              <a16:creationId xmlns:a16="http://schemas.microsoft.com/office/drawing/2014/main" id="{EBBF635A-90BF-4063-B32B-F9743E97FC3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584200</xdr:colOff>
      <xdr:row>2</xdr:row>
      <xdr:rowOff>0</xdr:rowOff>
    </xdr:from>
    <xdr:to>
      <xdr:col>11</xdr:col>
      <xdr:colOff>508000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5339C0B7-484F-4994-9B7B-0DC22C964F39}"/>
            </a:ext>
          </a:extLst>
        </xdr:cNvPr>
        <xdr:cNvSpPr txBox="1"/>
      </xdr:nvSpPr>
      <xdr:spPr>
        <a:xfrm>
          <a:off x="608965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F5C63F58-3E2A-4B8B-97B1-BD1CBA3504E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A6DFA3A9-A8C9-4E4D-B7C1-6E770232578F}"/>
            </a:ext>
          </a:extLst>
        </xdr:cNvPr>
        <xdr:cNvSpPr txBox="1"/>
      </xdr:nvSpPr>
      <xdr:spPr>
        <a:xfrm>
          <a:off x="754697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50AD1091-E0AC-4133-BBAF-DDA8FFCBCC3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2</xdr:row>
      <xdr:rowOff>0</xdr:rowOff>
    </xdr:from>
    <xdr:to>
      <xdr:col>10</xdr:col>
      <xdr:colOff>574675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8AA46207-24D9-44C9-B719-71E817DB30DA}"/>
            </a:ext>
          </a:extLst>
        </xdr:cNvPr>
        <xdr:cNvSpPr txBox="1"/>
      </xdr:nvSpPr>
      <xdr:spPr>
        <a:xfrm>
          <a:off x="6765925"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4</xdr:col>
      <xdr:colOff>733425</xdr:colOff>
      <xdr:row>0</xdr:row>
      <xdr:rowOff>400050</xdr:rowOff>
    </xdr:to>
    <xdr:pic>
      <xdr:nvPicPr>
        <xdr:cNvPr id="2" name="rot" descr="Statistik-4c-200">
          <a:extLst>
            <a:ext uri="{FF2B5EF4-FFF2-40B4-BE49-F238E27FC236}">
              <a16:creationId xmlns:a16="http://schemas.microsoft.com/office/drawing/2014/main" id="{EF2E2E6F-1C72-4A2F-A41C-AD073798BB6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95250</xdr:colOff>
      <xdr:row>1</xdr:row>
      <xdr:rowOff>19050</xdr:rowOff>
    </xdr:from>
    <xdr:to>
      <xdr:col>12</xdr:col>
      <xdr:colOff>57150</xdr:colOff>
      <xdr:row>2</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0CCB1452-261C-46FB-AD53-BF349DB04063}"/>
            </a:ext>
          </a:extLst>
        </xdr:cNvPr>
        <xdr:cNvSpPr txBox="1"/>
      </xdr:nvSpPr>
      <xdr:spPr>
        <a:xfrm>
          <a:off x="5705475" y="485775"/>
          <a:ext cx="1190625" cy="2381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B004E17A-B1EA-47C6-A29A-F7E787E074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165100</xdr:colOff>
      <xdr:row>2</xdr:row>
      <xdr:rowOff>0</xdr:rowOff>
    </xdr:from>
    <xdr:to>
      <xdr:col>10</xdr:col>
      <xdr:colOff>88900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3B296FED-4871-48FA-93A8-80FBC2065691}"/>
            </a:ext>
          </a:extLst>
        </xdr:cNvPr>
        <xdr:cNvSpPr txBox="1"/>
      </xdr:nvSpPr>
      <xdr:spPr>
        <a:xfrm>
          <a:off x="77470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481633D4-0102-48C3-9BA3-1597958E553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641350</xdr:colOff>
      <xdr:row>1</xdr:row>
      <xdr:rowOff>66675</xdr:rowOff>
    </xdr:from>
    <xdr:to>
      <xdr:col>10</xdr:col>
      <xdr:colOff>565150</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8F25545A-2CD8-4A53-AA80-8E6FD170F3BF}"/>
            </a:ext>
          </a:extLst>
        </xdr:cNvPr>
        <xdr:cNvSpPr txBox="1"/>
      </xdr:nvSpPr>
      <xdr:spPr>
        <a:xfrm>
          <a:off x="675640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0E2FAE2D-4253-41F5-9A0A-BAFDA298FCD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612775</xdr:colOff>
      <xdr:row>2</xdr:row>
      <xdr:rowOff>0</xdr:rowOff>
    </xdr:from>
    <xdr:to>
      <xdr:col>9</xdr:col>
      <xdr:colOff>536575</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9984C799-C33C-42D9-8CD3-DC59CD29B1EE}"/>
            </a:ext>
          </a:extLst>
        </xdr:cNvPr>
        <xdr:cNvSpPr txBox="1"/>
      </xdr:nvSpPr>
      <xdr:spPr>
        <a:xfrm>
          <a:off x="75469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30FCA4F4-05F8-4813-8028-36F1AAA3B2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9</xdr:col>
      <xdr:colOff>3175</xdr:colOff>
      <xdr:row>1</xdr:row>
      <xdr:rowOff>66675</xdr:rowOff>
    </xdr:from>
    <xdr:to>
      <xdr:col>10</xdr:col>
      <xdr:colOff>574675</xdr:colOff>
      <xdr:row>2</xdr:row>
      <xdr:rowOff>219075</xdr:rowOff>
    </xdr:to>
    <xdr:sp macro="" textlink="">
      <xdr:nvSpPr>
        <xdr:cNvPr id="3" name="Inhalt">
          <a:hlinkClick xmlns:r="http://schemas.openxmlformats.org/officeDocument/2006/relationships" r:id="rId2"/>
          <a:extLst>
            <a:ext uri="{FF2B5EF4-FFF2-40B4-BE49-F238E27FC236}">
              <a16:creationId xmlns:a16="http://schemas.microsoft.com/office/drawing/2014/main" id="{076F59CC-4F82-4FC8-AD4C-886A4339037F}"/>
            </a:ext>
          </a:extLst>
        </xdr:cNvPr>
        <xdr:cNvSpPr txBox="1"/>
      </xdr:nvSpPr>
      <xdr:spPr>
        <a:xfrm>
          <a:off x="6765925"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58</xdr:row>
      <xdr:rowOff>0</xdr:rowOff>
    </xdr:from>
    <xdr:to>
      <xdr:col>11</xdr:col>
      <xdr:colOff>76200</xdr:colOff>
      <xdr:row>58</xdr:row>
      <xdr:rowOff>0</xdr:rowOff>
    </xdr:to>
    <xdr:graphicFrame macro="">
      <xdr:nvGraphicFramePr>
        <xdr:cNvPr id="2" name="Chart 3">
          <a:extLst>
            <a:ext uri="{FF2B5EF4-FFF2-40B4-BE49-F238E27FC236}">
              <a16:creationId xmlns:a16="http://schemas.microsoft.com/office/drawing/2014/main" id="{2735D48F-1F0B-4901-8188-353AC064AA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58</xdr:row>
      <xdr:rowOff>0</xdr:rowOff>
    </xdr:from>
    <xdr:to>
      <xdr:col>11</xdr:col>
      <xdr:colOff>66675</xdr:colOff>
      <xdr:row>58</xdr:row>
      <xdr:rowOff>0</xdr:rowOff>
    </xdr:to>
    <xdr:graphicFrame macro="">
      <xdr:nvGraphicFramePr>
        <xdr:cNvPr id="3" name="Chart 4">
          <a:extLst>
            <a:ext uri="{FF2B5EF4-FFF2-40B4-BE49-F238E27FC236}">
              <a16:creationId xmlns:a16="http://schemas.microsoft.com/office/drawing/2014/main" id="{77BF7301-C1A7-41DC-B76A-5986C4E207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19050</xdr:colOff>
      <xdr:row>0</xdr:row>
      <xdr:rowOff>9525</xdr:rowOff>
    </xdr:from>
    <xdr:to>
      <xdr:col>2</xdr:col>
      <xdr:colOff>152400</xdr:colOff>
      <xdr:row>0</xdr:row>
      <xdr:rowOff>381000</xdr:rowOff>
    </xdr:to>
    <xdr:pic>
      <xdr:nvPicPr>
        <xdr:cNvPr id="4" name="rot" descr="Statistik-4c-200">
          <a:extLst>
            <a:ext uri="{FF2B5EF4-FFF2-40B4-BE49-F238E27FC236}">
              <a16:creationId xmlns:a16="http://schemas.microsoft.com/office/drawing/2014/main" id="{36E1BFF5-F3B3-4C8C-9072-108EE981928D}"/>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9050" y="9525"/>
          <a:ext cx="1905000" cy="371475"/>
        </a:xfrm>
        <a:prstGeom prst="rect">
          <a:avLst/>
        </a:prstGeom>
        <a:noFill/>
        <a:ln w="9525">
          <a:noFill/>
          <a:miter lim="800000"/>
          <a:headEnd/>
          <a:tailEnd/>
        </a:ln>
      </xdr:spPr>
    </xdr:pic>
    <xdr:clientData/>
  </xdr:twoCellAnchor>
  <xdr:twoCellAnchor>
    <xdr:from>
      <xdr:col>0</xdr:col>
      <xdr:colOff>0</xdr:colOff>
      <xdr:row>56</xdr:row>
      <xdr:rowOff>136526</xdr:rowOff>
    </xdr:from>
    <xdr:to>
      <xdr:col>12</xdr:col>
      <xdr:colOff>485774</xdr:colOff>
      <xdr:row>71</xdr:row>
      <xdr:rowOff>63500</xdr:rowOff>
    </xdr:to>
    <xdr:graphicFrame macro="">
      <xdr:nvGraphicFramePr>
        <xdr:cNvPr id="5" name="Chart 5">
          <a:extLst>
            <a:ext uri="{FF2B5EF4-FFF2-40B4-BE49-F238E27FC236}">
              <a16:creationId xmlns:a16="http://schemas.microsoft.com/office/drawing/2014/main" id="{6A2120AD-7B6C-47F4-AB84-0D2C04A461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609600</xdr:colOff>
      <xdr:row>2</xdr:row>
      <xdr:rowOff>142875</xdr:rowOff>
    </xdr:from>
    <xdr:to>
      <xdr:col>12</xdr:col>
      <xdr:colOff>530225</xdr:colOff>
      <xdr:row>3</xdr:row>
      <xdr:rowOff>53975</xdr:rowOff>
    </xdr:to>
    <xdr:sp macro="" textlink="">
      <xdr:nvSpPr>
        <xdr:cNvPr id="6" name="Inhalt">
          <a:hlinkClick xmlns:r="http://schemas.openxmlformats.org/officeDocument/2006/relationships" r:id="rId5"/>
          <a:extLst>
            <a:ext uri="{FF2B5EF4-FFF2-40B4-BE49-F238E27FC236}">
              <a16:creationId xmlns:a16="http://schemas.microsoft.com/office/drawing/2014/main" id="{A8E613C4-5725-48CF-BC23-632789AF9CE1}"/>
            </a:ext>
          </a:extLst>
        </xdr:cNvPr>
        <xdr:cNvSpPr txBox="1"/>
      </xdr:nvSpPr>
      <xdr:spPr>
        <a:xfrm>
          <a:off x="7562850" y="752475"/>
          <a:ext cx="1216025" cy="2254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E155D616-8D9A-4334-A7CA-4B0D35FD19E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EEACF66C-6CA3-4553-BE42-16E726050ACC}"/>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8F17A765-6258-4705-8212-7A61C6C49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xdr:from>
      <xdr:col>1</xdr:col>
      <xdr:colOff>4143375</xdr:colOff>
      <xdr:row>1</xdr:row>
      <xdr:rowOff>38100</xdr:rowOff>
    </xdr:from>
    <xdr:to>
      <xdr:col>1</xdr:col>
      <xdr:colOff>5362575</xdr:colOff>
      <xdr:row>1</xdr:row>
      <xdr:rowOff>266700</xdr:rowOff>
    </xdr:to>
    <xdr:sp macro="" textlink="">
      <xdr:nvSpPr>
        <xdr:cNvPr id="4" name="Inhalt">
          <a:hlinkClick xmlns:r="http://schemas.openxmlformats.org/officeDocument/2006/relationships" r:id="rId2"/>
          <a:extLst>
            <a:ext uri="{FF2B5EF4-FFF2-40B4-BE49-F238E27FC236}">
              <a16:creationId xmlns:a16="http://schemas.microsoft.com/office/drawing/2014/main" id="{2F3E0C81-7519-45E8-B53F-A74B0896D596}"/>
            </a:ext>
          </a:extLst>
        </xdr:cNvPr>
        <xdr:cNvSpPr txBox="1"/>
      </xdr:nvSpPr>
      <xdr:spPr>
        <a:xfrm>
          <a:off x="4286250"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xdr:colOff>
      <xdr:row>0</xdr:row>
      <xdr:rowOff>31750</xdr:rowOff>
    </xdr:from>
    <xdr:to>
      <xdr:col>1</xdr:col>
      <xdr:colOff>1835150</xdr:colOff>
      <xdr:row>0</xdr:row>
      <xdr:rowOff>412750</xdr:rowOff>
    </xdr:to>
    <xdr:pic>
      <xdr:nvPicPr>
        <xdr:cNvPr id="2" name="BA-Logo">
          <a:extLst>
            <a:ext uri="{FF2B5EF4-FFF2-40B4-BE49-F238E27FC236}">
              <a16:creationId xmlns:a16="http://schemas.microsoft.com/office/drawing/2014/main" id="{59E95178-7B44-4046-885D-1CE5F2344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31750"/>
          <a:ext cx="1828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9</xdr:col>
      <xdr:colOff>647700</xdr:colOff>
      <xdr:row>43</xdr:row>
      <xdr:rowOff>76200</xdr:rowOff>
    </xdr:from>
    <xdr:ext cx="184731" cy="264560"/>
    <xdr:sp macro="" textlink="">
      <xdr:nvSpPr>
        <xdr:cNvPr id="2" name="Textfeld 1">
          <a:extLst>
            <a:ext uri="{FF2B5EF4-FFF2-40B4-BE49-F238E27FC236}">
              <a16:creationId xmlns:a16="http://schemas.microsoft.com/office/drawing/2014/main" id="{DA87DE8B-50CA-4038-8437-96874C6EE3D7}"/>
            </a:ext>
          </a:extLst>
        </xdr:cNvPr>
        <xdr:cNvSpPr txBox="1"/>
      </xdr:nvSpPr>
      <xdr:spPr>
        <a:xfrm>
          <a:off x="11963400" y="1791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oneCell">
    <xdr:from>
      <xdr:col>1</xdr:col>
      <xdr:colOff>19050</xdr:colOff>
      <xdr:row>0</xdr:row>
      <xdr:rowOff>31750</xdr:rowOff>
    </xdr:from>
    <xdr:to>
      <xdr:col>1</xdr:col>
      <xdr:colOff>1835150</xdr:colOff>
      <xdr:row>0</xdr:row>
      <xdr:rowOff>412750</xdr:rowOff>
    </xdr:to>
    <xdr:pic>
      <xdr:nvPicPr>
        <xdr:cNvPr id="3" name="BA-Logo">
          <a:extLst>
            <a:ext uri="{FF2B5EF4-FFF2-40B4-BE49-F238E27FC236}">
              <a16:creationId xmlns:a16="http://schemas.microsoft.com/office/drawing/2014/main" id="{CE88616B-AE07-435A-80D8-8FE0F59AC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31750"/>
          <a:ext cx="1816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9</xdr:col>
      <xdr:colOff>651510</xdr:colOff>
      <xdr:row>51</xdr:row>
      <xdr:rowOff>76200</xdr:rowOff>
    </xdr:from>
    <xdr:ext cx="206464" cy="264560"/>
    <xdr:sp macro="" textlink="">
      <xdr:nvSpPr>
        <xdr:cNvPr id="2" name="Textfeld 1">
          <a:extLst>
            <a:ext uri="{FF2B5EF4-FFF2-40B4-BE49-F238E27FC236}">
              <a16:creationId xmlns:a16="http://schemas.microsoft.com/office/drawing/2014/main" id="{296F7EC9-C093-412D-9BA9-99C113EB6677}"/>
            </a:ext>
          </a:extLst>
        </xdr:cNvPr>
        <xdr:cNvSpPr txBox="1"/>
      </xdr:nvSpPr>
      <xdr:spPr>
        <a:xfrm>
          <a:off x="11500485" y="16992600"/>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0</xdr:colOff>
      <xdr:row>0</xdr:row>
      <xdr:rowOff>44450</xdr:rowOff>
    </xdr:from>
    <xdr:to>
      <xdr:col>1</xdr:col>
      <xdr:colOff>1870075</xdr:colOff>
      <xdr:row>0</xdr:row>
      <xdr:rowOff>434975</xdr:rowOff>
    </xdr:to>
    <xdr:pic>
      <xdr:nvPicPr>
        <xdr:cNvPr id="3" name="BA-Logo" descr="Statistik-4c-100dpi">
          <a:extLst>
            <a:ext uri="{FF2B5EF4-FFF2-40B4-BE49-F238E27FC236}">
              <a16:creationId xmlns:a16="http://schemas.microsoft.com/office/drawing/2014/main" id="{88733E39-7864-4B28-B74B-AE3FBF539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44450"/>
          <a:ext cx="1870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D65E20F7-64DD-4189-B8F0-3EDE8C1EAE79}"/>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66C37038-7777-4CCD-8426-99014EB97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E7339951-6273-4DF1-AA27-D9BD22F300A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BF4EE11F-73A9-43AF-9F7E-99822ABBDCF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171450</xdr:colOff>
      <xdr:row>3</xdr:row>
      <xdr:rowOff>38100</xdr:rowOff>
    </xdr:to>
    <xdr:sp macro="" textlink="">
      <xdr:nvSpPr>
        <xdr:cNvPr id="2" name="Inhalt">
          <a:hlinkClick xmlns:r="http://schemas.openxmlformats.org/officeDocument/2006/relationships" r:id="rId1"/>
          <a:extLst>
            <a:ext uri="{FF2B5EF4-FFF2-40B4-BE49-F238E27FC236}">
              <a16:creationId xmlns:a16="http://schemas.microsoft.com/office/drawing/2014/main" id="{656B3175-8ED3-4378-8086-D52822038ABB}"/>
            </a:ext>
          </a:extLst>
        </xdr:cNvPr>
        <xdr:cNvSpPr txBox="1"/>
      </xdr:nvSpPr>
      <xdr:spPr>
        <a:xfrm>
          <a:off x="0" y="3810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F05515D5-06A1-4E6F-860A-F71CA8993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600075</xdr:colOff>
      <xdr:row>1</xdr:row>
      <xdr:rowOff>0</xdr:rowOff>
    </xdr:to>
    <xdr:pic>
      <xdr:nvPicPr>
        <xdr:cNvPr id="2" name="Picture 3" descr="Statistik-4c-200">
          <a:extLst>
            <a:ext uri="{FF2B5EF4-FFF2-40B4-BE49-F238E27FC236}">
              <a16:creationId xmlns:a16="http://schemas.microsoft.com/office/drawing/2014/main" id="{84704B06-E06A-43A3-BED8-416742EBE2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419100</xdr:colOff>
      <xdr:row>0</xdr:row>
      <xdr:rowOff>400050</xdr:rowOff>
    </xdr:to>
    <xdr:pic>
      <xdr:nvPicPr>
        <xdr:cNvPr id="2" name="rot" descr="Statistik-4c-200">
          <a:extLst>
            <a:ext uri="{FF2B5EF4-FFF2-40B4-BE49-F238E27FC236}">
              <a16:creationId xmlns:a16="http://schemas.microsoft.com/office/drawing/2014/main" id="{C090E6C3-6B16-4026-8ED4-314A4A36F50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editAs="oneCell">
    <xdr:from>
      <xdr:col>0</xdr:col>
      <xdr:colOff>19050</xdr:colOff>
      <xdr:row>0</xdr:row>
      <xdr:rowOff>9525</xdr:rowOff>
    </xdr:from>
    <xdr:to>
      <xdr:col>2</xdr:col>
      <xdr:colOff>419100</xdr:colOff>
      <xdr:row>0</xdr:row>
      <xdr:rowOff>400050</xdr:rowOff>
    </xdr:to>
    <xdr:pic>
      <xdr:nvPicPr>
        <xdr:cNvPr id="3" name="rot" descr="Statistik-4c-200">
          <a:extLst>
            <a:ext uri="{FF2B5EF4-FFF2-40B4-BE49-F238E27FC236}">
              <a16:creationId xmlns:a16="http://schemas.microsoft.com/office/drawing/2014/main" id="{743E4899-DBF6-4241-81F1-D61B746653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22225</xdr:colOff>
      <xdr:row>1</xdr:row>
      <xdr:rowOff>66675</xdr:rowOff>
    </xdr:from>
    <xdr:to>
      <xdr:col>9</xdr:col>
      <xdr:colOff>593725</xdr:colOff>
      <xdr:row>2</xdr:row>
      <xdr:rowOff>219075</xdr:rowOff>
    </xdr:to>
    <xdr:sp macro="" textlink="">
      <xdr:nvSpPr>
        <xdr:cNvPr id="4" name="Inhalt">
          <a:hlinkClick xmlns:r="http://schemas.openxmlformats.org/officeDocument/2006/relationships" r:id="rId2"/>
          <a:extLst>
            <a:ext uri="{FF2B5EF4-FFF2-40B4-BE49-F238E27FC236}">
              <a16:creationId xmlns:a16="http://schemas.microsoft.com/office/drawing/2014/main" id="{BBA48C71-B6B8-4E53-9B25-B982344C68DA}"/>
            </a:ext>
          </a:extLst>
        </xdr:cNvPr>
        <xdr:cNvSpPr txBox="1"/>
      </xdr:nvSpPr>
      <xdr:spPr>
        <a:xfrm>
          <a:off x="5213350" y="5334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twoCellAnchor editAs="oneCell">
    <xdr:from>
      <xdr:col>0</xdr:col>
      <xdr:colOff>19050</xdr:colOff>
      <xdr:row>0</xdr:row>
      <xdr:rowOff>9525</xdr:rowOff>
    </xdr:from>
    <xdr:to>
      <xdr:col>2</xdr:col>
      <xdr:colOff>419100</xdr:colOff>
      <xdr:row>0</xdr:row>
      <xdr:rowOff>400050</xdr:rowOff>
    </xdr:to>
    <xdr:pic>
      <xdr:nvPicPr>
        <xdr:cNvPr id="5" name="rot" descr="Statistik-4c-200">
          <a:extLst>
            <a:ext uri="{FF2B5EF4-FFF2-40B4-BE49-F238E27FC236}">
              <a16:creationId xmlns:a16="http://schemas.microsoft.com/office/drawing/2014/main" id="{D632B6B7-5F41-41C9-83D0-E7050EDD20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7</xdr:row>
      <xdr:rowOff>95250</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8B9FEF10-E0A4-4795-8E81-17CE13C2D5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7</xdr:row>
      <xdr:rowOff>95250</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1C9631BA-62FE-4C73-BC94-070E5EBECD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14</xdr:row>
      <xdr:rowOff>38100</xdr:rowOff>
    </xdr:from>
    <xdr:to>
      <xdr:col>5</xdr:col>
      <xdr:colOff>990600</xdr:colOff>
      <xdr:row>43</xdr:row>
      <xdr:rowOff>19050</xdr:rowOff>
    </xdr:to>
    <xdr:graphicFrame macro="">
      <xdr:nvGraphicFramePr>
        <xdr:cNvPr id="4" name="Chart 13">
          <a:extLst>
            <a:ext uri="{FF2B5EF4-FFF2-40B4-BE49-F238E27FC236}">
              <a16:creationId xmlns:a16="http://schemas.microsoft.com/office/drawing/2014/main" id="{658362CD-069B-4F59-B1B2-12F12C4BF8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14</xdr:row>
      <xdr:rowOff>38100</xdr:rowOff>
    </xdr:from>
    <xdr:to>
      <xdr:col>8</xdr:col>
      <xdr:colOff>990600</xdr:colOff>
      <xdr:row>43</xdr:row>
      <xdr:rowOff>19050</xdr:rowOff>
    </xdr:to>
    <xdr:graphicFrame macro="">
      <xdr:nvGraphicFramePr>
        <xdr:cNvPr id="5" name="Chart 14">
          <a:extLst>
            <a:ext uri="{FF2B5EF4-FFF2-40B4-BE49-F238E27FC236}">
              <a16:creationId xmlns:a16="http://schemas.microsoft.com/office/drawing/2014/main" id="{391B8CE6-E3EA-45AF-8FF7-E8EFAA64C8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19050</xdr:colOff>
      <xdr:row>0</xdr:row>
      <xdr:rowOff>9525</xdr:rowOff>
    </xdr:from>
    <xdr:to>
      <xdr:col>1</xdr:col>
      <xdr:colOff>1257300</xdr:colOff>
      <xdr:row>0</xdr:row>
      <xdr:rowOff>400050</xdr:rowOff>
    </xdr:to>
    <xdr:pic>
      <xdr:nvPicPr>
        <xdr:cNvPr id="6" name="rot" descr="Statistik-4c-200">
          <a:extLst>
            <a:ext uri="{FF2B5EF4-FFF2-40B4-BE49-F238E27FC236}">
              <a16:creationId xmlns:a16="http://schemas.microsoft.com/office/drawing/2014/main" id="{690D6F48-5E12-45A7-8AAB-A37E62E27D46}"/>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755650</xdr:colOff>
      <xdr:row>2</xdr:row>
      <xdr:rowOff>0</xdr:rowOff>
    </xdr:from>
    <xdr:to>
      <xdr:col>8</xdr:col>
      <xdr:colOff>974725</xdr:colOff>
      <xdr:row>3</xdr:row>
      <xdr:rowOff>38100</xdr:rowOff>
    </xdr:to>
    <xdr:sp macro="" textlink="">
      <xdr:nvSpPr>
        <xdr:cNvPr id="7" name="Inhalt">
          <a:hlinkClick xmlns:r="http://schemas.openxmlformats.org/officeDocument/2006/relationships" r:id="rId6"/>
          <a:extLst>
            <a:ext uri="{FF2B5EF4-FFF2-40B4-BE49-F238E27FC236}">
              <a16:creationId xmlns:a16="http://schemas.microsoft.com/office/drawing/2014/main" id="{3DFA1AFE-67B3-4B95-A3BE-B384360E737F}"/>
            </a:ext>
          </a:extLst>
        </xdr:cNvPr>
        <xdr:cNvSpPr txBox="1"/>
      </xdr:nvSpPr>
      <xdr:spPr>
        <a:xfrm>
          <a:off x="8004175" y="5429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428625</xdr:colOff>
      <xdr:row>0</xdr:row>
      <xdr:rowOff>400050</xdr:rowOff>
    </xdr:to>
    <xdr:pic>
      <xdr:nvPicPr>
        <xdr:cNvPr id="2" name="rot" descr="Statistik-4c-200">
          <a:extLst>
            <a:ext uri="{FF2B5EF4-FFF2-40B4-BE49-F238E27FC236}">
              <a16:creationId xmlns:a16="http://schemas.microsoft.com/office/drawing/2014/main" id="{9F165124-370C-4FA4-B8F3-8CDC9095D4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12700</xdr:colOff>
      <xdr:row>1</xdr:row>
      <xdr:rowOff>28575</xdr:rowOff>
    </xdr:from>
    <xdr:to>
      <xdr:col>9</xdr:col>
      <xdr:colOff>584200</xdr:colOff>
      <xdr:row>2</xdr:row>
      <xdr:rowOff>180975</xdr:rowOff>
    </xdr:to>
    <xdr:sp macro="" textlink="">
      <xdr:nvSpPr>
        <xdr:cNvPr id="3" name="Inhalt">
          <a:hlinkClick xmlns:r="http://schemas.openxmlformats.org/officeDocument/2006/relationships" r:id="rId2"/>
          <a:extLst>
            <a:ext uri="{FF2B5EF4-FFF2-40B4-BE49-F238E27FC236}">
              <a16:creationId xmlns:a16="http://schemas.microsoft.com/office/drawing/2014/main" id="{B3FCD520-EFA7-4F3D-9BB5-74FA59A4D58B}"/>
            </a:ext>
          </a:extLst>
        </xdr:cNvPr>
        <xdr:cNvSpPr txBox="1"/>
      </xdr:nvSpPr>
      <xdr:spPr>
        <a:xfrm>
          <a:off x="5194300" y="4953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3</xdr:col>
      <xdr:colOff>1085850</xdr:colOff>
      <xdr:row>0</xdr:row>
      <xdr:rowOff>400050</xdr:rowOff>
    </xdr:to>
    <xdr:pic>
      <xdr:nvPicPr>
        <xdr:cNvPr id="2" name="rot" descr="Statistik-4c-200">
          <a:extLst>
            <a:ext uri="{FF2B5EF4-FFF2-40B4-BE49-F238E27FC236}">
              <a16:creationId xmlns:a16="http://schemas.microsoft.com/office/drawing/2014/main" id="{6BC19912-17F0-4994-AC43-6BF2F92B87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10</xdr:col>
      <xdr:colOff>12700</xdr:colOff>
      <xdr:row>2</xdr:row>
      <xdr:rowOff>9525</xdr:rowOff>
    </xdr:from>
    <xdr:to>
      <xdr:col>11</xdr:col>
      <xdr:colOff>584200</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287BD169-8C8E-4A97-ABBF-9630F66AAEAE}"/>
            </a:ext>
          </a:extLst>
        </xdr:cNvPr>
        <xdr:cNvSpPr txBox="1"/>
      </xdr:nvSpPr>
      <xdr:spPr>
        <a:xfrm>
          <a:off x="6642100"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1276350</xdr:colOff>
      <xdr:row>0</xdr:row>
      <xdr:rowOff>400050</xdr:rowOff>
    </xdr:to>
    <xdr:pic>
      <xdr:nvPicPr>
        <xdr:cNvPr id="2" name="rot" descr="Statistik-4c-200">
          <a:extLst>
            <a:ext uri="{FF2B5EF4-FFF2-40B4-BE49-F238E27FC236}">
              <a16:creationId xmlns:a16="http://schemas.microsoft.com/office/drawing/2014/main" id="{9D6C3B21-2292-4AD1-A2FE-AFC613D7275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7</xdr:col>
      <xdr:colOff>622300</xdr:colOff>
      <xdr:row>2</xdr:row>
      <xdr:rowOff>0</xdr:rowOff>
    </xdr:from>
    <xdr:to>
      <xdr:col>9</xdr:col>
      <xdr:colOff>546100</xdr:colOff>
      <xdr:row>2</xdr:row>
      <xdr:rowOff>228600</xdr:rowOff>
    </xdr:to>
    <xdr:sp macro="" textlink="">
      <xdr:nvSpPr>
        <xdr:cNvPr id="3" name="Inhalt">
          <a:hlinkClick xmlns:r="http://schemas.openxmlformats.org/officeDocument/2006/relationships" r:id="rId2"/>
          <a:extLst>
            <a:ext uri="{FF2B5EF4-FFF2-40B4-BE49-F238E27FC236}">
              <a16:creationId xmlns:a16="http://schemas.microsoft.com/office/drawing/2014/main" id="{6D059498-E885-4953-B956-BA3D92CEC4EF}"/>
            </a:ext>
          </a:extLst>
        </xdr:cNvPr>
        <xdr:cNvSpPr txBox="1"/>
      </xdr:nvSpPr>
      <xdr:spPr>
        <a:xfrm>
          <a:off x="7556500" y="609600"/>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1</xdr:col>
      <xdr:colOff>1476375</xdr:colOff>
      <xdr:row>0</xdr:row>
      <xdr:rowOff>400050</xdr:rowOff>
    </xdr:to>
    <xdr:pic>
      <xdr:nvPicPr>
        <xdr:cNvPr id="2" name="rot" descr="Statistik-4c-200">
          <a:extLst>
            <a:ext uri="{FF2B5EF4-FFF2-40B4-BE49-F238E27FC236}">
              <a16:creationId xmlns:a16="http://schemas.microsoft.com/office/drawing/2014/main" id="{84E57986-DBC8-4417-8083-9BE25326E1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525"/>
          <a:ext cx="1905000" cy="390525"/>
        </a:xfrm>
        <a:prstGeom prst="rect">
          <a:avLst/>
        </a:prstGeom>
        <a:noFill/>
        <a:ln w="9525">
          <a:noFill/>
          <a:miter lim="800000"/>
          <a:headEnd/>
          <a:tailEnd/>
        </a:ln>
      </xdr:spPr>
    </xdr:pic>
    <xdr:clientData/>
  </xdr:twoCellAnchor>
  <xdr:twoCellAnchor>
    <xdr:from>
      <xdr:col>8</xdr:col>
      <xdr:colOff>612775</xdr:colOff>
      <xdr:row>2</xdr:row>
      <xdr:rowOff>9525</xdr:rowOff>
    </xdr:from>
    <xdr:to>
      <xdr:col>10</xdr:col>
      <xdr:colOff>536575</xdr:colOff>
      <xdr:row>2</xdr:row>
      <xdr:rowOff>238125</xdr:rowOff>
    </xdr:to>
    <xdr:sp macro="" textlink="">
      <xdr:nvSpPr>
        <xdr:cNvPr id="3" name="Inhalt">
          <a:hlinkClick xmlns:r="http://schemas.openxmlformats.org/officeDocument/2006/relationships" r:id="rId2"/>
          <a:extLst>
            <a:ext uri="{FF2B5EF4-FFF2-40B4-BE49-F238E27FC236}">
              <a16:creationId xmlns:a16="http://schemas.microsoft.com/office/drawing/2014/main" id="{F7323732-D614-48F9-A0D4-963062B965FD}"/>
            </a:ext>
          </a:extLst>
        </xdr:cNvPr>
        <xdr:cNvSpPr txBox="1"/>
      </xdr:nvSpPr>
      <xdr:spPr>
        <a:xfrm>
          <a:off x="6327775" y="619125"/>
          <a:ext cx="1219200" cy="2286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7" Type="http://schemas.openxmlformats.org/officeDocument/2006/relationships/drawing" Target="../drawings/drawing2.xm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printerSettings" Target="../printerSettings/printerSettings2.bin"/><Relationship Id="rId5" Type="http://schemas.openxmlformats.org/officeDocument/2006/relationships/hyperlink" Target="mailto:Statistik-Service-Suedwest@arbeitsagentur.de" TargetMode="External"/><Relationship Id="rId4" Type="http://schemas.openxmlformats.org/officeDocument/2006/relationships/hyperlink" Target="mailto:Statistik-Service-Ost@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20.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2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statistik.arbeitsagentur.de/DE/Statischer-Content/Grundlagen/Methodik-Qualitaet/Methodenberichte/Beschaeftigungsstatistik/Generische-Publikationen/Methodenbericht-Befristete-Beschaeftigung.pdf?__blob=publicationFile"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Beschaeftigungsstatistik/Generische-Publikationen/Methodenbericht-Partielle-Revision-2023.pdf;jsessionid=BAA51E667C78C2E98EC6637EDC338E95?__blob=publicationFile&amp;v=3" TargetMode="External"/><Relationship Id="rId2" Type="http://schemas.openxmlformats.org/officeDocument/2006/relationships/hyperlink" Target="https://statistik.arbeitsagentur.de/DE/Statischer-Content/Grundlagen/Methodik-Qualitaet/Methodenberichte/Beschaeftigungsstatistik/Generische-Publikationen/Methodenbericht-Beschaeftigungsstatistik-Revision-2014.pdf?__blob=publicationFile" TargetMode="External"/><Relationship Id="rId1" Type="http://schemas.openxmlformats.org/officeDocument/2006/relationships/hyperlink" Target="https://statistik.arbeitsagentur.de/DE/Statischer-Content/Grundlagen/Methodik-Qualitaet/Methodenberichte/Beschaeftigungsstatistik/Generische-Publikationen/Methodenbericht-Revision-der-Beschaeftigungsstatistik-2017.pdf?__blob=publicationFile"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26.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26.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1272D-C9F7-4852-A55E-2697F01EE1A7}">
  <sheetPr codeName="Tabelle32">
    <pageSetUpPr fitToPage="1"/>
  </sheetPr>
  <dimension ref="A1"/>
  <sheetViews>
    <sheetView showGridLines="0" tabSelected="1" zoomScaleNormal="100" zoomScaleSheetLayoutView="100" workbookViewId="0"/>
  </sheetViews>
  <sheetFormatPr baseColWidth="10" defaultColWidth="11.42578125" defaultRowHeight="12.75" x14ac:dyDescent="0.2"/>
  <cols>
    <col min="8" max="8" width="26.85546875" customWidth="1"/>
  </cols>
  <sheetData/>
  <dataConsolidate/>
  <pageMargins left="0" right="0" top="0" bottom="0" header="0.15748031496062992" footer="0"/>
  <pageSetup paperSize="9" scale="8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6D53E-9CCD-49E3-A765-9871A312EB32}">
  <sheetPr codeName="Tabelle9">
    <pageSetUpPr fitToPage="1"/>
  </sheetPr>
  <dimension ref="A1:P200"/>
  <sheetViews>
    <sheetView showGridLines="0" zoomScaleNormal="100" workbookViewId="0"/>
  </sheetViews>
  <sheetFormatPr baseColWidth="10" defaultColWidth="8.85546875" defaultRowHeight="15.95" customHeight="1" x14ac:dyDescent="0.2"/>
  <cols>
    <col min="1" max="1" width="3.7109375" style="53" customWidth="1"/>
    <col min="2" max="2" width="24"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6" customFormat="1" ht="36.75" customHeight="1" x14ac:dyDescent="0.2">
      <c r="A1" s="32"/>
      <c r="B1" s="33"/>
      <c r="C1" s="33"/>
      <c r="D1" s="33"/>
      <c r="E1" s="33"/>
      <c r="F1" s="33"/>
      <c r="G1" s="33"/>
      <c r="H1" s="33"/>
      <c r="I1" s="33"/>
      <c r="J1" s="34" t="s">
        <v>38</v>
      </c>
    </row>
    <row r="2" spans="1:16" customFormat="1" ht="11.25" customHeight="1" x14ac:dyDescent="0.2">
      <c r="A2" s="35"/>
      <c r="B2" s="36"/>
      <c r="C2" s="36"/>
      <c r="D2" s="36"/>
      <c r="E2" s="36"/>
      <c r="F2" s="36"/>
      <c r="G2" s="36"/>
      <c r="H2" s="36"/>
      <c r="I2" s="36"/>
      <c r="J2" s="36"/>
    </row>
    <row r="3" spans="1:16" s="39" customFormat="1" ht="20.100000000000001" customHeight="1" x14ac:dyDescent="0.2">
      <c r="A3" s="38" t="s">
        <v>323</v>
      </c>
      <c r="B3" s="38"/>
      <c r="C3" s="38"/>
      <c r="D3" s="38"/>
      <c r="E3" s="38"/>
      <c r="F3" s="38"/>
      <c r="G3" s="38"/>
      <c r="H3" s="38"/>
      <c r="I3" s="38"/>
      <c r="J3" s="38"/>
      <c r="K3"/>
      <c r="L3"/>
      <c r="M3"/>
      <c r="N3"/>
      <c r="O3"/>
      <c r="P3"/>
    </row>
    <row r="4" spans="1:16" s="39" customFormat="1" ht="12" customHeight="1" x14ac:dyDescent="0.2">
      <c r="A4" s="41" t="s">
        <v>118</v>
      </c>
      <c r="B4" s="41"/>
      <c r="C4" s="41"/>
      <c r="D4" s="41"/>
      <c r="E4" s="41"/>
      <c r="F4" s="41"/>
      <c r="G4" s="41"/>
      <c r="H4" s="41"/>
      <c r="I4" s="41"/>
      <c r="J4" s="41"/>
      <c r="K4"/>
      <c r="L4"/>
      <c r="M4"/>
      <c r="N4"/>
      <c r="O4"/>
      <c r="P4"/>
    </row>
    <row r="5" spans="1:16" s="39" customFormat="1" ht="12" customHeight="1" x14ac:dyDescent="0.2">
      <c r="A5" s="41" t="s">
        <v>40</v>
      </c>
      <c r="B5" s="41"/>
      <c r="C5" s="41"/>
      <c r="D5" s="41"/>
      <c r="E5" s="206"/>
      <c r="F5" s="206"/>
      <c r="G5" s="206"/>
      <c r="H5" s="206"/>
      <c r="I5" s="206"/>
      <c r="J5" s="206"/>
      <c r="K5"/>
      <c r="L5"/>
      <c r="M5"/>
      <c r="N5"/>
      <c r="O5"/>
      <c r="P5"/>
    </row>
    <row r="6" spans="1:16" s="39" customFormat="1" ht="11.25" customHeight="1" x14ac:dyDescent="0.2">
      <c r="A6" s="186"/>
      <c r="B6" s="187"/>
      <c r="C6" s="187"/>
      <c r="D6" s="187"/>
      <c r="E6" s="187"/>
      <c r="F6" s="187"/>
      <c r="G6" s="187"/>
      <c r="H6" s="187"/>
      <c r="I6" s="187"/>
      <c r="J6" s="187"/>
      <c r="K6"/>
      <c r="L6"/>
      <c r="M6"/>
      <c r="N6"/>
      <c r="O6"/>
      <c r="P6"/>
    </row>
    <row r="7" spans="1:16" customFormat="1" ht="12" customHeight="1" x14ac:dyDescent="0.2">
      <c r="A7" s="45" t="s">
        <v>324</v>
      </c>
      <c r="B7" s="46"/>
      <c r="C7" s="47" t="s">
        <v>172</v>
      </c>
      <c r="D7" s="48" t="s">
        <v>325</v>
      </c>
      <c r="E7" s="49"/>
      <c r="F7" s="49"/>
      <c r="G7" s="49"/>
      <c r="H7" s="50"/>
      <c r="I7" s="51" t="s">
        <v>174</v>
      </c>
      <c r="J7" s="52"/>
    </row>
    <row r="8" spans="1:16" ht="21.75" customHeight="1" x14ac:dyDescent="0.2">
      <c r="A8" s="54"/>
      <c r="B8" s="55"/>
      <c r="C8" s="56"/>
      <c r="D8" s="57" t="s">
        <v>89</v>
      </c>
      <c r="E8" s="57" t="s">
        <v>90</v>
      </c>
      <c r="F8" s="57" t="s">
        <v>91</v>
      </c>
      <c r="G8" s="57" t="s">
        <v>92</v>
      </c>
      <c r="H8" s="57" t="s">
        <v>93</v>
      </c>
      <c r="I8" s="58"/>
      <c r="J8" s="59"/>
      <c r="K8"/>
      <c r="L8"/>
      <c r="M8"/>
      <c r="N8"/>
      <c r="O8"/>
      <c r="P8"/>
    </row>
    <row r="9" spans="1:16" ht="12" customHeight="1" x14ac:dyDescent="0.2">
      <c r="A9" s="54"/>
      <c r="B9" s="55"/>
      <c r="C9" s="56"/>
      <c r="D9" s="60"/>
      <c r="E9" s="60"/>
      <c r="F9" s="60"/>
      <c r="G9" s="60"/>
      <c r="H9" s="60"/>
      <c r="I9" s="61" t="s">
        <v>94</v>
      </c>
      <c r="J9" s="62" t="s">
        <v>95</v>
      </c>
      <c r="K9"/>
      <c r="L9"/>
      <c r="M9"/>
      <c r="N9"/>
      <c r="O9"/>
      <c r="P9"/>
    </row>
    <row r="10" spans="1:16" ht="12" customHeight="1" x14ac:dyDescent="0.2">
      <c r="A10" s="63"/>
      <c r="B10" s="64"/>
      <c r="C10" s="65"/>
      <c r="D10" s="66">
        <v>1</v>
      </c>
      <c r="E10" s="66">
        <v>2</v>
      </c>
      <c r="F10" s="66">
        <v>3</v>
      </c>
      <c r="G10" s="66">
        <v>4</v>
      </c>
      <c r="H10" s="66">
        <v>5</v>
      </c>
      <c r="I10" s="66">
        <v>6</v>
      </c>
      <c r="J10" s="66">
        <v>7</v>
      </c>
      <c r="K10"/>
      <c r="L10"/>
      <c r="M10"/>
      <c r="N10"/>
      <c r="O10"/>
      <c r="P10"/>
    </row>
    <row r="11" spans="1:16" ht="18" customHeight="1" x14ac:dyDescent="0.2">
      <c r="A11" s="68" t="s">
        <v>7</v>
      </c>
      <c r="B11" s="69"/>
      <c r="C11" s="70"/>
      <c r="D11" s="281"/>
      <c r="H11" s="282"/>
      <c r="I11" s="283"/>
      <c r="J11" s="284"/>
      <c r="K11"/>
      <c r="L11"/>
      <c r="M11"/>
      <c r="N11"/>
      <c r="O11"/>
      <c r="P11"/>
    </row>
    <row r="12" spans="1:16" ht="17.100000000000001" customHeight="1" x14ac:dyDescent="0.2">
      <c r="A12" s="76" t="s">
        <v>96</v>
      </c>
      <c r="B12" s="77"/>
      <c r="C12" s="78">
        <v>100</v>
      </c>
      <c r="D12" s="80">
        <v>11741</v>
      </c>
      <c r="E12" s="79">
        <v>11892</v>
      </c>
      <c r="F12" s="79">
        <v>11988</v>
      </c>
      <c r="G12" s="79">
        <v>11931</v>
      </c>
      <c r="H12" s="105">
        <v>11978</v>
      </c>
      <c r="I12" s="80">
        <v>-237</v>
      </c>
      <c r="J12" s="81">
        <v>-1.9786274837201536</v>
      </c>
      <c r="K12"/>
      <c r="L12"/>
      <c r="M12"/>
      <c r="N12"/>
      <c r="O12"/>
      <c r="P12"/>
    </row>
    <row r="13" spans="1:16" ht="14.45" customHeight="1" x14ac:dyDescent="0.2">
      <c r="A13" s="85" t="s">
        <v>97</v>
      </c>
      <c r="B13" s="84" t="s">
        <v>98</v>
      </c>
      <c r="C13" s="78">
        <v>43.062771484541351</v>
      </c>
      <c r="D13" s="80">
        <v>5056</v>
      </c>
      <c r="E13" s="79">
        <v>5139</v>
      </c>
      <c r="F13" s="79">
        <v>5144</v>
      </c>
      <c r="G13" s="79">
        <v>5070</v>
      </c>
      <c r="H13" s="105">
        <v>5052</v>
      </c>
      <c r="I13" s="80">
        <v>4</v>
      </c>
      <c r="J13" s="81">
        <v>7.9176563737133804E-2</v>
      </c>
      <c r="K13"/>
      <c r="L13"/>
      <c r="M13"/>
      <c r="N13"/>
      <c r="O13"/>
      <c r="P13"/>
    </row>
    <row r="14" spans="1:16" ht="14.45" customHeight="1" x14ac:dyDescent="0.2">
      <c r="A14" s="85"/>
      <c r="B14" s="84" t="s">
        <v>99</v>
      </c>
      <c r="C14" s="78">
        <v>56.937228515458649</v>
      </c>
      <c r="D14" s="80">
        <v>6685</v>
      </c>
      <c r="E14" s="79">
        <v>6753</v>
      </c>
      <c r="F14" s="79">
        <v>6844</v>
      </c>
      <c r="G14" s="79">
        <v>6861</v>
      </c>
      <c r="H14" s="105">
        <v>6926</v>
      </c>
      <c r="I14" s="80">
        <v>-241</v>
      </c>
      <c r="J14" s="81">
        <v>-3.4796419289633267</v>
      </c>
      <c r="K14"/>
      <c r="L14"/>
      <c r="M14"/>
      <c r="N14"/>
      <c r="O14"/>
      <c r="P14"/>
    </row>
    <row r="15" spans="1:16" ht="14.45" customHeight="1" x14ac:dyDescent="0.2">
      <c r="A15" s="83" t="s">
        <v>97</v>
      </c>
      <c r="B15" s="86" t="s">
        <v>100</v>
      </c>
      <c r="C15" s="78">
        <v>14.990205263606166</v>
      </c>
      <c r="D15" s="80">
        <v>1760</v>
      </c>
      <c r="E15" s="79">
        <v>1796</v>
      </c>
      <c r="F15" s="79">
        <v>1841</v>
      </c>
      <c r="G15" s="79">
        <v>1801</v>
      </c>
      <c r="H15" s="105">
        <v>1816</v>
      </c>
      <c r="I15" s="80">
        <v>-56</v>
      </c>
      <c r="J15" s="81">
        <v>-3.0837004405286343</v>
      </c>
      <c r="K15"/>
      <c r="L15"/>
      <c r="M15"/>
      <c r="N15"/>
      <c r="O15"/>
      <c r="P15"/>
    </row>
    <row r="16" spans="1:16" ht="14.45" customHeight="1" x14ac:dyDescent="0.2">
      <c r="A16" s="83"/>
      <c r="B16" s="86" t="s">
        <v>101</v>
      </c>
      <c r="C16" s="78">
        <v>45.933055106038665</v>
      </c>
      <c r="D16" s="80">
        <v>5393</v>
      </c>
      <c r="E16" s="79">
        <v>5500</v>
      </c>
      <c r="F16" s="79">
        <v>5532</v>
      </c>
      <c r="G16" s="79">
        <v>5535</v>
      </c>
      <c r="H16" s="105">
        <v>5555</v>
      </c>
      <c r="I16" s="80">
        <v>-162</v>
      </c>
      <c r="J16" s="81">
        <v>-2.9162916291629162</v>
      </c>
      <c r="K16"/>
      <c r="L16"/>
      <c r="M16"/>
      <c r="N16"/>
      <c r="O16"/>
      <c r="P16"/>
    </row>
    <row r="17" spans="1:16" ht="14.45" customHeight="1" x14ac:dyDescent="0.2">
      <c r="A17" s="83"/>
      <c r="B17" s="86" t="s">
        <v>102</v>
      </c>
      <c r="C17" s="78">
        <v>19.768333191380631</v>
      </c>
      <c r="D17" s="80">
        <v>2321</v>
      </c>
      <c r="E17" s="79">
        <v>2330</v>
      </c>
      <c r="F17" s="79">
        <v>2369</v>
      </c>
      <c r="G17" s="79">
        <v>2380</v>
      </c>
      <c r="H17" s="105">
        <v>2374</v>
      </c>
      <c r="I17" s="80">
        <v>-53</v>
      </c>
      <c r="J17" s="81">
        <v>-2.232518955349621</v>
      </c>
      <c r="K17"/>
      <c r="L17"/>
      <c r="M17"/>
      <c r="N17"/>
      <c r="O17"/>
      <c r="P17"/>
    </row>
    <row r="18" spans="1:16" ht="14.45" customHeight="1" x14ac:dyDescent="0.2">
      <c r="A18" s="85"/>
      <c r="B18" s="86" t="s">
        <v>103</v>
      </c>
      <c r="C18" s="78">
        <v>19.308406438974533</v>
      </c>
      <c r="D18" s="80">
        <v>2267</v>
      </c>
      <c r="E18" s="79">
        <v>2266</v>
      </c>
      <c r="F18" s="79">
        <v>2246</v>
      </c>
      <c r="G18" s="79">
        <v>2215</v>
      </c>
      <c r="H18" s="105">
        <v>2233</v>
      </c>
      <c r="I18" s="80">
        <v>34</v>
      </c>
      <c r="J18" s="81">
        <v>1.5226153157187641</v>
      </c>
      <c r="K18"/>
      <c r="L18"/>
      <c r="M18"/>
      <c r="N18"/>
      <c r="O18"/>
      <c r="P18"/>
    </row>
    <row r="19" spans="1:16" ht="14.45" customHeight="1" x14ac:dyDescent="0.2">
      <c r="A19" s="85"/>
      <c r="B19" s="86" t="s">
        <v>104</v>
      </c>
      <c r="C19" s="78">
        <v>2.929903756068478</v>
      </c>
      <c r="D19" s="80">
        <v>344</v>
      </c>
      <c r="E19" s="79">
        <v>350</v>
      </c>
      <c r="F19" s="79">
        <v>355</v>
      </c>
      <c r="G19" s="79">
        <v>346</v>
      </c>
      <c r="H19" s="105">
        <v>317</v>
      </c>
      <c r="I19" s="80">
        <v>27</v>
      </c>
      <c r="J19" s="81">
        <v>8.517350157728707</v>
      </c>
      <c r="K19"/>
      <c r="L19"/>
      <c r="M19"/>
      <c r="N19"/>
      <c r="O19"/>
      <c r="P19"/>
    </row>
    <row r="20" spans="1:16" ht="14.45" customHeight="1" x14ac:dyDescent="0.2">
      <c r="A20" s="85" t="s">
        <v>105</v>
      </c>
      <c r="B20" s="84" t="s">
        <v>108</v>
      </c>
      <c r="C20" s="78">
        <v>90.281918064900779</v>
      </c>
      <c r="D20" s="80">
        <v>10600</v>
      </c>
      <c r="E20" s="79">
        <v>10742</v>
      </c>
      <c r="F20" s="79">
        <v>10829</v>
      </c>
      <c r="G20" s="79">
        <v>10808</v>
      </c>
      <c r="H20" s="105">
        <v>10839</v>
      </c>
      <c r="I20" s="80">
        <v>-239</v>
      </c>
      <c r="J20" s="81">
        <v>-2.2050004612971676</v>
      </c>
      <c r="K20"/>
      <c r="L20"/>
      <c r="M20"/>
      <c r="N20"/>
      <c r="O20"/>
      <c r="P20"/>
    </row>
    <row r="21" spans="1:16" ht="14.45" customHeight="1" x14ac:dyDescent="0.2">
      <c r="A21" s="88"/>
      <c r="B21" s="89" t="s">
        <v>109</v>
      </c>
      <c r="C21" s="90">
        <v>9.7180819350992245</v>
      </c>
      <c r="D21" s="108">
        <v>1141</v>
      </c>
      <c r="E21" s="109">
        <v>1150</v>
      </c>
      <c r="F21" s="109">
        <v>1159</v>
      </c>
      <c r="G21" s="109">
        <v>1123</v>
      </c>
      <c r="H21" s="110">
        <v>1139</v>
      </c>
      <c r="I21" s="108">
        <v>2</v>
      </c>
      <c r="J21" s="111">
        <v>0.17559262510974538</v>
      </c>
      <c r="K21"/>
      <c r="L21"/>
      <c r="M21"/>
      <c r="N21"/>
      <c r="O21"/>
      <c r="P21"/>
    </row>
    <row r="22" spans="1:16" ht="18" customHeight="1" x14ac:dyDescent="0.2">
      <c r="A22" s="91" t="s">
        <v>121</v>
      </c>
      <c r="B22" s="69"/>
      <c r="C22" s="70"/>
      <c r="D22" s="194"/>
      <c r="E22" s="195"/>
      <c r="F22" s="195"/>
      <c r="G22" s="195"/>
      <c r="H22" s="200"/>
      <c r="I22" s="283"/>
      <c r="J22" s="284"/>
      <c r="K22"/>
      <c r="L22"/>
      <c r="M22"/>
      <c r="N22"/>
      <c r="O22"/>
      <c r="P22"/>
    </row>
    <row r="23" spans="1:16" ht="17.100000000000001" customHeight="1" x14ac:dyDescent="0.2">
      <c r="A23" s="76" t="s">
        <v>96</v>
      </c>
      <c r="B23" s="77"/>
      <c r="C23" s="78">
        <v>100</v>
      </c>
      <c r="D23" s="80">
        <v>389294</v>
      </c>
      <c r="E23" s="79">
        <v>394958</v>
      </c>
      <c r="F23" s="79">
        <v>395978</v>
      </c>
      <c r="G23" s="79">
        <v>387693</v>
      </c>
      <c r="H23" s="105">
        <v>391768</v>
      </c>
      <c r="I23" s="80">
        <v>-2474</v>
      </c>
      <c r="J23" s="81">
        <v>-0.63149619162361392</v>
      </c>
      <c r="K23"/>
      <c r="L23"/>
      <c r="M23"/>
      <c r="N23"/>
      <c r="O23"/>
      <c r="P23"/>
    </row>
    <row r="24" spans="1:16" ht="14.45" customHeight="1" x14ac:dyDescent="0.2">
      <c r="A24" s="85" t="s">
        <v>97</v>
      </c>
      <c r="B24" s="84" t="s">
        <v>98</v>
      </c>
      <c r="C24" s="78">
        <v>43.370819997225745</v>
      </c>
      <c r="D24" s="80">
        <v>168840</v>
      </c>
      <c r="E24" s="79">
        <v>171164</v>
      </c>
      <c r="F24" s="79">
        <v>170428</v>
      </c>
      <c r="G24" s="79">
        <v>166685</v>
      </c>
      <c r="H24" s="105">
        <v>168171</v>
      </c>
      <c r="I24" s="80">
        <v>669</v>
      </c>
      <c r="J24" s="81">
        <v>0.39780937260288635</v>
      </c>
      <c r="K24"/>
      <c r="L24"/>
      <c r="M24"/>
      <c r="N24"/>
      <c r="O24"/>
      <c r="P24"/>
    </row>
    <row r="25" spans="1:16" ht="14.45" customHeight="1" x14ac:dyDescent="0.2">
      <c r="A25" s="85"/>
      <c r="B25" s="84" t="s">
        <v>99</v>
      </c>
      <c r="C25" s="78">
        <v>56.629180002774255</v>
      </c>
      <c r="D25" s="80">
        <v>220454</v>
      </c>
      <c r="E25" s="79">
        <v>223794</v>
      </c>
      <c r="F25" s="79">
        <v>225550</v>
      </c>
      <c r="G25" s="79">
        <v>221008</v>
      </c>
      <c r="H25" s="105">
        <v>223597</v>
      </c>
      <c r="I25" s="80">
        <v>-3143</v>
      </c>
      <c r="J25" s="81">
        <v>-1.4056539220114761</v>
      </c>
      <c r="K25"/>
      <c r="L25"/>
      <c r="M25"/>
      <c r="N25"/>
      <c r="O25"/>
      <c r="P25"/>
    </row>
    <row r="26" spans="1:16" ht="14.45" customHeight="1" x14ac:dyDescent="0.2">
      <c r="A26" s="83" t="s">
        <v>97</v>
      </c>
      <c r="B26" s="86" t="s">
        <v>100</v>
      </c>
      <c r="C26" s="78">
        <v>18.050111226990399</v>
      </c>
      <c r="D26" s="80">
        <v>70268</v>
      </c>
      <c r="E26" s="79">
        <v>72522</v>
      </c>
      <c r="F26" s="79">
        <v>74846</v>
      </c>
      <c r="G26" s="79">
        <v>70816</v>
      </c>
      <c r="H26" s="105">
        <v>71809</v>
      </c>
      <c r="I26" s="80">
        <v>-1541</v>
      </c>
      <c r="J26" s="81">
        <v>-2.1459705607932151</v>
      </c>
      <c r="K26"/>
      <c r="L26"/>
      <c r="M26"/>
      <c r="N26"/>
      <c r="O26"/>
      <c r="P26"/>
    </row>
    <row r="27" spans="1:16" ht="14.45" customHeight="1" x14ac:dyDescent="0.2">
      <c r="A27" s="83"/>
      <c r="B27" s="86" t="s">
        <v>101</v>
      </c>
      <c r="C27" s="78">
        <v>45.087003652766292</v>
      </c>
      <c r="D27" s="80">
        <v>175521</v>
      </c>
      <c r="E27" s="79">
        <v>177812</v>
      </c>
      <c r="F27" s="79">
        <v>177202</v>
      </c>
      <c r="G27" s="79">
        <v>174385</v>
      </c>
      <c r="H27" s="105">
        <v>176589</v>
      </c>
      <c r="I27" s="80">
        <v>-1068</v>
      </c>
      <c r="J27" s="81">
        <v>-0.60479418310313782</v>
      </c>
      <c r="K27"/>
      <c r="L27"/>
      <c r="M27"/>
      <c r="N27"/>
      <c r="O27"/>
      <c r="P27"/>
    </row>
    <row r="28" spans="1:16" ht="14.45" customHeight="1" x14ac:dyDescent="0.2">
      <c r="A28" s="83"/>
      <c r="B28" s="86" t="s">
        <v>102</v>
      </c>
      <c r="C28" s="78">
        <v>17.97998427923369</v>
      </c>
      <c r="D28" s="80">
        <v>69995</v>
      </c>
      <c r="E28" s="79">
        <v>71041</v>
      </c>
      <c r="F28" s="79">
        <v>71258</v>
      </c>
      <c r="G28" s="79">
        <v>71239</v>
      </c>
      <c r="H28" s="105">
        <v>72081</v>
      </c>
      <c r="I28" s="80">
        <v>-2086</v>
      </c>
      <c r="J28" s="81">
        <v>-2.8939665098985863</v>
      </c>
      <c r="K28"/>
      <c r="L28"/>
      <c r="M28"/>
      <c r="N28"/>
      <c r="O28"/>
      <c r="P28"/>
    </row>
    <row r="29" spans="1:16" ht="14.45" customHeight="1" x14ac:dyDescent="0.2">
      <c r="A29" s="83"/>
      <c r="B29" s="86" t="s">
        <v>103</v>
      </c>
      <c r="C29" s="78">
        <v>18.882900841009622</v>
      </c>
      <c r="D29" s="80">
        <v>73510</v>
      </c>
      <c r="E29" s="79">
        <v>73583</v>
      </c>
      <c r="F29" s="79">
        <v>72672</v>
      </c>
      <c r="G29" s="79">
        <v>71253</v>
      </c>
      <c r="H29" s="105">
        <v>71289</v>
      </c>
      <c r="I29" s="80">
        <v>2221</v>
      </c>
      <c r="J29" s="81">
        <v>3.1154876628932935</v>
      </c>
      <c r="K29"/>
      <c r="L29"/>
      <c r="M29"/>
      <c r="N29"/>
      <c r="O29"/>
      <c r="P29"/>
    </row>
    <row r="30" spans="1:16" ht="14.45" customHeight="1" x14ac:dyDescent="0.2">
      <c r="A30" s="85"/>
      <c r="B30" s="86" t="s">
        <v>104</v>
      </c>
      <c r="C30" s="78">
        <v>2.7264740787168567</v>
      </c>
      <c r="D30" s="80">
        <v>10614</v>
      </c>
      <c r="E30" s="79">
        <v>10823</v>
      </c>
      <c r="F30" s="79">
        <v>10817</v>
      </c>
      <c r="G30" s="79">
        <v>10759</v>
      </c>
      <c r="H30" s="105">
        <v>9275</v>
      </c>
      <c r="I30" s="80">
        <v>1339</v>
      </c>
      <c r="J30" s="81">
        <v>14.436657681940702</v>
      </c>
      <c r="K30"/>
      <c r="L30"/>
      <c r="M30"/>
      <c r="N30"/>
      <c r="O30"/>
      <c r="P30"/>
    </row>
    <row r="31" spans="1:16" ht="14.45" customHeight="1" x14ac:dyDescent="0.2">
      <c r="A31" s="85" t="s">
        <v>105</v>
      </c>
      <c r="B31" s="84" t="s">
        <v>108</v>
      </c>
      <c r="C31" s="78">
        <v>85.584416918832559</v>
      </c>
      <c r="D31" s="80">
        <v>333175</v>
      </c>
      <c r="E31" s="79">
        <v>338204</v>
      </c>
      <c r="F31" s="79">
        <v>339332</v>
      </c>
      <c r="G31" s="79">
        <v>332732</v>
      </c>
      <c r="H31" s="105">
        <v>336493</v>
      </c>
      <c r="I31" s="80">
        <v>-3318</v>
      </c>
      <c r="J31" s="81">
        <v>-0.98605320170107547</v>
      </c>
      <c r="K31"/>
      <c r="L31"/>
      <c r="M31"/>
      <c r="N31"/>
      <c r="O31"/>
      <c r="P31"/>
    </row>
    <row r="32" spans="1:16" ht="14.45" customHeight="1" x14ac:dyDescent="0.2">
      <c r="A32" s="88"/>
      <c r="B32" s="89" t="s">
        <v>109</v>
      </c>
      <c r="C32" s="90">
        <v>14.415583081167446</v>
      </c>
      <c r="D32" s="108">
        <v>56119</v>
      </c>
      <c r="E32" s="109">
        <v>56754</v>
      </c>
      <c r="F32" s="109">
        <v>56646</v>
      </c>
      <c r="G32" s="109">
        <v>54961</v>
      </c>
      <c r="H32" s="110">
        <v>55275</v>
      </c>
      <c r="I32" s="108">
        <v>844</v>
      </c>
      <c r="J32" s="111">
        <v>1.5269109000452283</v>
      </c>
      <c r="K32"/>
      <c r="L32"/>
      <c r="M32"/>
      <c r="N32"/>
      <c r="O32"/>
      <c r="P32"/>
    </row>
    <row r="33" spans="1:16" ht="18" customHeight="1" x14ac:dyDescent="0.2">
      <c r="A33" s="91" t="s">
        <v>122</v>
      </c>
      <c r="B33" s="69"/>
      <c r="C33" s="70"/>
      <c r="D33" s="194"/>
      <c r="E33" s="195"/>
      <c r="F33" s="195"/>
      <c r="G33" s="195"/>
      <c r="H33" s="200"/>
      <c r="I33" s="283"/>
      <c r="J33" s="284"/>
      <c r="K33"/>
      <c r="L33"/>
      <c r="M33"/>
      <c r="N33"/>
      <c r="O33"/>
      <c r="P33"/>
    </row>
    <row r="34" spans="1:16" ht="17.100000000000001" customHeight="1" x14ac:dyDescent="0.2">
      <c r="A34" s="76" t="s">
        <v>96</v>
      </c>
      <c r="B34" s="77"/>
      <c r="C34" s="78">
        <v>100</v>
      </c>
      <c r="D34" s="80">
        <v>6680629</v>
      </c>
      <c r="E34" s="79">
        <v>6714319</v>
      </c>
      <c r="F34" s="79">
        <v>6753469</v>
      </c>
      <c r="G34" s="79">
        <v>6650554</v>
      </c>
      <c r="H34" s="105">
        <v>6721282</v>
      </c>
      <c r="I34" s="80">
        <v>-40653</v>
      </c>
      <c r="J34" s="81">
        <v>-0.60483996951772001</v>
      </c>
      <c r="K34"/>
      <c r="L34"/>
      <c r="M34"/>
      <c r="N34"/>
      <c r="O34"/>
      <c r="P34"/>
    </row>
    <row r="35" spans="1:16" ht="14.45" customHeight="1" x14ac:dyDescent="0.2">
      <c r="A35" s="85" t="s">
        <v>97</v>
      </c>
      <c r="B35" s="84" t="s">
        <v>98</v>
      </c>
      <c r="C35" s="78">
        <v>43.919352504083072</v>
      </c>
      <c r="D35" s="80">
        <v>2934089</v>
      </c>
      <c r="E35" s="79">
        <v>2948759</v>
      </c>
      <c r="F35" s="79">
        <v>2952865</v>
      </c>
      <c r="G35" s="79">
        <v>2902108</v>
      </c>
      <c r="H35" s="105">
        <v>2929309</v>
      </c>
      <c r="I35" s="80">
        <v>4780</v>
      </c>
      <c r="J35" s="81">
        <v>0.16317841511428122</v>
      </c>
      <c r="K35"/>
      <c r="L35"/>
      <c r="M35"/>
      <c r="N35"/>
      <c r="O35"/>
      <c r="P35"/>
    </row>
    <row r="36" spans="1:16" ht="14.45" customHeight="1" x14ac:dyDescent="0.2">
      <c r="A36" s="85"/>
      <c r="B36" s="84" t="s">
        <v>99</v>
      </c>
      <c r="C36" s="78">
        <v>56.080647495916928</v>
      </c>
      <c r="D36" s="80">
        <v>3746540</v>
      </c>
      <c r="E36" s="79">
        <v>3765560</v>
      </c>
      <c r="F36" s="79">
        <v>3800604</v>
      </c>
      <c r="G36" s="79">
        <v>3748446</v>
      </c>
      <c r="H36" s="105">
        <v>3791973</v>
      </c>
      <c r="I36" s="80">
        <v>-45433</v>
      </c>
      <c r="J36" s="81">
        <v>-1.1981361681636447</v>
      </c>
      <c r="K36"/>
      <c r="L36"/>
      <c r="M36"/>
      <c r="N36"/>
      <c r="O36"/>
      <c r="P36"/>
    </row>
    <row r="37" spans="1:16" ht="14.45" customHeight="1" x14ac:dyDescent="0.2">
      <c r="A37" s="83" t="s">
        <v>97</v>
      </c>
      <c r="B37" s="86" t="s">
        <v>100</v>
      </c>
      <c r="C37" s="78">
        <v>18.695754546465611</v>
      </c>
      <c r="D37" s="80">
        <v>1248994</v>
      </c>
      <c r="E37" s="79">
        <v>1256260</v>
      </c>
      <c r="F37" s="79">
        <v>1298533</v>
      </c>
      <c r="G37" s="79">
        <v>1244642</v>
      </c>
      <c r="H37" s="105">
        <v>1267951</v>
      </c>
      <c r="I37" s="80">
        <v>-18957</v>
      </c>
      <c r="J37" s="81">
        <v>-1.4950893212750336</v>
      </c>
      <c r="K37"/>
      <c r="L37"/>
      <c r="M37"/>
      <c r="N37"/>
      <c r="O37"/>
      <c r="P37"/>
    </row>
    <row r="38" spans="1:16" ht="14.45" customHeight="1" x14ac:dyDescent="0.2">
      <c r="A38" s="83"/>
      <c r="B38" s="86" t="s">
        <v>101</v>
      </c>
      <c r="C38" s="78">
        <v>47.386570935161942</v>
      </c>
      <c r="D38" s="80">
        <v>3165721</v>
      </c>
      <c r="E38" s="79">
        <v>3184019</v>
      </c>
      <c r="F38" s="79">
        <v>3185847</v>
      </c>
      <c r="G38" s="79">
        <v>3156453</v>
      </c>
      <c r="H38" s="105">
        <v>3191159</v>
      </c>
      <c r="I38" s="80">
        <v>-25438</v>
      </c>
      <c r="J38" s="81">
        <v>-0.79713984793612602</v>
      </c>
      <c r="K38"/>
      <c r="L38"/>
      <c r="M38"/>
      <c r="N38"/>
      <c r="O38"/>
      <c r="P38"/>
    </row>
    <row r="39" spans="1:16" ht="14.45" customHeight="1" x14ac:dyDescent="0.2">
      <c r="A39" s="83"/>
      <c r="B39" s="86" t="s">
        <v>102</v>
      </c>
      <c r="C39" s="78">
        <v>17.087477840784153</v>
      </c>
      <c r="D39" s="80">
        <v>1141551</v>
      </c>
      <c r="E39" s="79">
        <v>1153011</v>
      </c>
      <c r="F39" s="79">
        <v>1160501</v>
      </c>
      <c r="G39" s="79">
        <v>1159791</v>
      </c>
      <c r="H39" s="105">
        <v>1171526</v>
      </c>
      <c r="I39" s="80">
        <v>-29975</v>
      </c>
      <c r="J39" s="81">
        <v>-2.5586286603967818</v>
      </c>
      <c r="K39"/>
      <c r="L39"/>
      <c r="M39"/>
      <c r="N39"/>
      <c r="O39"/>
      <c r="P39"/>
    </row>
    <row r="40" spans="1:16" ht="14.45" customHeight="1" x14ac:dyDescent="0.2">
      <c r="A40" s="85"/>
      <c r="B40" s="86" t="s">
        <v>103</v>
      </c>
      <c r="C40" s="78">
        <v>16.830121834336257</v>
      </c>
      <c r="D40" s="80">
        <v>1124358</v>
      </c>
      <c r="E40" s="79">
        <v>1121018</v>
      </c>
      <c r="F40" s="79">
        <v>1108571</v>
      </c>
      <c r="G40" s="79">
        <v>1089659</v>
      </c>
      <c r="H40" s="105">
        <v>1090639</v>
      </c>
      <c r="I40" s="80">
        <v>33719</v>
      </c>
      <c r="J40" s="81">
        <v>3.0916737802334229</v>
      </c>
      <c r="K40"/>
      <c r="L40"/>
      <c r="M40"/>
      <c r="N40"/>
      <c r="O40"/>
      <c r="P40"/>
    </row>
    <row r="41" spans="1:16" ht="14.45" customHeight="1" x14ac:dyDescent="0.2">
      <c r="A41" s="85"/>
      <c r="B41" s="86" t="s">
        <v>104</v>
      </c>
      <c r="C41" s="78">
        <v>2.4235292814493965</v>
      </c>
      <c r="D41" s="80">
        <v>161907</v>
      </c>
      <c r="E41" s="79">
        <v>164726</v>
      </c>
      <c r="F41" s="79">
        <v>163879</v>
      </c>
      <c r="G41" s="79">
        <v>163291</v>
      </c>
      <c r="H41" s="105">
        <v>139808</v>
      </c>
      <c r="I41" s="80">
        <v>22099</v>
      </c>
      <c r="J41" s="81">
        <v>15.806677729457542</v>
      </c>
      <c r="K41"/>
      <c r="L41"/>
      <c r="M41"/>
      <c r="N41"/>
      <c r="O41"/>
      <c r="P41"/>
    </row>
    <row r="42" spans="1:16" ht="14.45" customHeight="1" x14ac:dyDescent="0.2">
      <c r="A42" s="85" t="s">
        <v>105</v>
      </c>
      <c r="B42" s="84" t="s">
        <v>108</v>
      </c>
      <c r="C42" s="78">
        <v>82.234008204916037</v>
      </c>
      <c r="D42" s="80">
        <v>5493749</v>
      </c>
      <c r="E42" s="79">
        <v>5525518</v>
      </c>
      <c r="F42" s="79">
        <v>5561724</v>
      </c>
      <c r="G42" s="79">
        <v>5484315</v>
      </c>
      <c r="H42" s="105">
        <v>5553668</v>
      </c>
      <c r="I42" s="80">
        <v>-59919</v>
      </c>
      <c r="J42" s="81">
        <v>-1.078908569975735</v>
      </c>
      <c r="K42"/>
      <c r="L42"/>
      <c r="M42"/>
      <c r="N42"/>
      <c r="O42"/>
      <c r="P42"/>
    </row>
    <row r="43" spans="1:16" ht="14.45" customHeight="1" x14ac:dyDescent="0.2">
      <c r="A43" s="88"/>
      <c r="B43" s="89" t="s">
        <v>109</v>
      </c>
      <c r="C43" s="90">
        <v>17.76596185778315</v>
      </c>
      <c r="D43" s="108">
        <v>1186878</v>
      </c>
      <c r="E43" s="109">
        <v>1188799</v>
      </c>
      <c r="F43" s="109">
        <v>1191742</v>
      </c>
      <c r="G43" s="109">
        <v>1166235</v>
      </c>
      <c r="H43" s="110">
        <v>1167608</v>
      </c>
      <c r="I43" s="108">
        <v>19270</v>
      </c>
      <c r="J43" s="111">
        <v>1.6503826626744593</v>
      </c>
      <c r="K43"/>
      <c r="L43"/>
      <c r="M43"/>
      <c r="N43"/>
      <c r="O43"/>
      <c r="P43"/>
    </row>
    <row r="44" spans="1:16" ht="18" customHeight="1" x14ac:dyDescent="0.2">
      <c r="A44" s="91" t="s">
        <v>123</v>
      </c>
      <c r="B44" s="69"/>
      <c r="C44" s="70"/>
      <c r="D44" s="194"/>
      <c r="E44" s="195"/>
      <c r="F44" s="195"/>
      <c r="G44" s="195"/>
      <c r="H44" s="200"/>
      <c r="I44" s="283"/>
      <c r="J44" s="284"/>
      <c r="K44"/>
      <c r="L44"/>
      <c r="M44"/>
      <c r="N44"/>
      <c r="O44"/>
      <c r="P44"/>
    </row>
    <row r="45" spans="1:16" ht="17.100000000000001" customHeight="1" x14ac:dyDescent="0.2">
      <c r="A45" s="76" t="s">
        <v>96</v>
      </c>
      <c r="B45" s="77"/>
      <c r="C45" s="78">
        <v>100</v>
      </c>
      <c r="D45" s="80">
        <v>7593190</v>
      </c>
      <c r="E45" s="79">
        <v>7631853</v>
      </c>
      <c r="F45" s="79">
        <v>7672578</v>
      </c>
      <c r="G45" s="79">
        <v>7545137</v>
      </c>
      <c r="H45" s="105">
        <v>7627821</v>
      </c>
      <c r="I45" s="80">
        <v>-34631</v>
      </c>
      <c r="J45" s="81">
        <v>-0.45400908070601026</v>
      </c>
      <c r="K45"/>
      <c r="L45"/>
      <c r="M45"/>
      <c r="N45"/>
      <c r="O45"/>
      <c r="P45"/>
    </row>
    <row r="46" spans="1:16" ht="14.45" customHeight="1" x14ac:dyDescent="0.2">
      <c r="A46" s="85" t="s">
        <v>97</v>
      </c>
      <c r="B46" s="84" t="s">
        <v>98</v>
      </c>
      <c r="C46" s="78">
        <v>44.267824195101134</v>
      </c>
      <c r="D46" s="80">
        <v>3361340</v>
      </c>
      <c r="E46" s="79">
        <v>3378408</v>
      </c>
      <c r="F46" s="79">
        <v>3381740</v>
      </c>
      <c r="G46" s="79">
        <v>3319405</v>
      </c>
      <c r="H46" s="105">
        <v>3351195</v>
      </c>
      <c r="I46" s="80">
        <v>10145</v>
      </c>
      <c r="J46" s="81">
        <v>0.30272783290736588</v>
      </c>
      <c r="K46"/>
      <c r="L46"/>
      <c r="M46"/>
      <c r="N46"/>
      <c r="O46"/>
      <c r="P46"/>
    </row>
    <row r="47" spans="1:16" ht="14.45" customHeight="1" x14ac:dyDescent="0.2">
      <c r="A47" s="85"/>
      <c r="B47" s="84" t="s">
        <v>99</v>
      </c>
      <c r="C47" s="78">
        <v>55.732175804898866</v>
      </c>
      <c r="D47" s="80">
        <v>4231850</v>
      </c>
      <c r="E47" s="79">
        <v>4253445</v>
      </c>
      <c r="F47" s="79">
        <v>4290838</v>
      </c>
      <c r="G47" s="79">
        <v>4225732</v>
      </c>
      <c r="H47" s="105">
        <v>4276626</v>
      </c>
      <c r="I47" s="80">
        <v>-44776</v>
      </c>
      <c r="J47" s="81">
        <v>-1.0469935879359102</v>
      </c>
      <c r="K47"/>
      <c r="L47"/>
      <c r="M47"/>
      <c r="N47"/>
      <c r="O47"/>
      <c r="P47"/>
    </row>
    <row r="48" spans="1:16" ht="14.45" customHeight="1" x14ac:dyDescent="0.2">
      <c r="A48" s="83" t="s">
        <v>97</v>
      </c>
      <c r="B48" s="86" t="s">
        <v>100</v>
      </c>
      <c r="C48" s="78">
        <v>18.759994152655207</v>
      </c>
      <c r="D48" s="80">
        <v>1424482</v>
      </c>
      <c r="E48" s="79">
        <v>1433730</v>
      </c>
      <c r="F48" s="79">
        <v>1481602</v>
      </c>
      <c r="G48" s="79">
        <v>1415845</v>
      </c>
      <c r="H48" s="105">
        <v>1443326</v>
      </c>
      <c r="I48" s="80">
        <v>-18844</v>
      </c>
      <c r="J48" s="81">
        <v>-1.3055955480605212</v>
      </c>
      <c r="K48"/>
      <c r="L48"/>
      <c r="M48"/>
      <c r="N48"/>
      <c r="O48"/>
      <c r="P48"/>
    </row>
    <row r="49" spans="1:16" ht="14.45" customHeight="1" x14ac:dyDescent="0.2">
      <c r="A49" s="83"/>
      <c r="B49" s="86" t="s">
        <v>101</v>
      </c>
      <c r="C49" s="78">
        <v>46.858500840885057</v>
      </c>
      <c r="D49" s="80">
        <v>3558055</v>
      </c>
      <c r="E49" s="79">
        <v>3575912</v>
      </c>
      <c r="F49" s="79">
        <v>3575534</v>
      </c>
      <c r="G49" s="79">
        <v>3538800</v>
      </c>
      <c r="H49" s="105">
        <v>3577794</v>
      </c>
      <c r="I49" s="80">
        <v>-19739</v>
      </c>
      <c r="J49" s="81">
        <v>-0.55170867858797912</v>
      </c>
      <c r="K49"/>
      <c r="L49"/>
      <c r="M49"/>
      <c r="N49"/>
      <c r="O49"/>
      <c r="P49"/>
    </row>
    <row r="50" spans="1:16" ht="14.45" customHeight="1" x14ac:dyDescent="0.2">
      <c r="A50" s="83"/>
      <c r="B50" s="86" t="s">
        <v>102</v>
      </c>
      <c r="C50" s="78">
        <v>16.880415214159004</v>
      </c>
      <c r="D50" s="80">
        <v>1281762</v>
      </c>
      <c r="E50" s="79">
        <v>1295752</v>
      </c>
      <c r="F50" s="79">
        <v>1304417</v>
      </c>
      <c r="G50" s="79">
        <v>1303459</v>
      </c>
      <c r="H50" s="105">
        <v>1316651</v>
      </c>
      <c r="I50" s="80">
        <v>-34889</v>
      </c>
      <c r="J50" s="81">
        <v>-2.649828997965292</v>
      </c>
      <c r="K50"/>
      <c r="L50"/>
      <c r="M50"/>
      <c r="N50"/>
      <c r="O50"/>
      <c r="P50"/>
    </row>
    <row r="51" spans="1:16" ht="14.45" customHeight="1" x14ac:dyDescent="0.2">
      <c r="A51" s="85"/>
      <c r="B51" s="86" t="s">
        <v>103</v>
      </c>
      <c r="C51" s="78">
        <v>17.50101077412787</v>
      </c>
      <c r="D51" s="80">
        <v>1328885</v>
      </c>
      <c r="E51" s="79">
        <v>1326445</v>
      </c>
      <c r="F51" s="79">
        <v>1311006</v>
      </c>
      <c r="G51" s="79">
        <v>1287022</v>
      </c>
      <c r="H51" s="105">
        <v>1290041</v>
      </c>
      <c r="I51" s="80">
        <v>38844</v>
      </c>
      <c r="J51" s="81">
        <v>3.0110670901157404</v>
      </c>
      <c r="K51"/>
      <c r="L51"/>
      <c r="M51"/>
      <c r="N51"/>
      <c r="O51"/>
      <c r="P51"/>
    </row>
    <row r="52" spans="1:16" ht="14.45" customHeight="1" x14ac:dyDescent="0.2">
      <c r="A52" s="85"/>
      <c r="B52" s="86" t="s">
        <v>104</v>
      </c>
      <c r="C52" s="78">
        <v>2.5369969670191317</v>
      </c>
      <c r="D52" s="80">
        <v>192639</v>
      </c>
      <c r="E52" s="79">
        <v>196199</v>
      </c>
      <c r="F52" s="79">
        <v>195109</v>
      </c>
      <c r="G52" s="79">
        <v>194181</v>
      </c>
      <c r="H52" s="105">
        <v>166580</v>
      </c>
      <c r="I52" s="80">
        <v>26059</v>
      </c>
      <c r="J52" s="81">
        <v>15.643534638011767</v>
      </c>
      <c r="K52"/>
      <c r="L52"/>
      <c r="M52"/>
      <c r="N52"/>
      <c r="O52"/>
      <c r="P52"/>
    </row>
    <row r="53" spans="1:16" ht="14.45" customHeight="1" x14ac:dyDescent="0.2">
      <c r="A53" s="85" t="s">
        <v>105</v>
      </c>
      <c r="B53" s="84" t="s">
        <v>108</v>
      </c>
      <c r="C53" s="78">
        <v>82.854452476495382</v>
      </c>
      <c r="D53" s="80">
        <v>6291296</v>
      </c>
      <c r="E53" s="79">
        <v>6328409</v>
      </c>
      <c r="F53" s="79">
        <v>6366721</v>
      </c>
      <c r="G53" s="79">
        <v>6269193</v>
      </c>
      <c r="H53" s="105">
        <v>6349915</v>
      </c>
      <c r="I53" s="80">
        <v>-58619</v>
      </c>
      <c r="J53" s="81">
        <v>-0.92314621534303998</v>
      </c>
      <c r="K53"/>
      <c r="L53"/>
      <c r="M53"/>
      <c r="N53"/>
      <c r="O53"/>
      <c r="P53"/>
    </row>
    <row r="54" spans="1:16" ht="14.45" customHeight="1" x14ac:dyDescent="0.2">
      <c r="A54" s="88"/>
      <c r="B54" s="89" t="s">
        <v>109</v>
      </c>
      <c r="C54" s="90">
        <v>17.145521184113658</v>
      </c>
      <c r="D54" s="108">
        <v>1301892</v>
      </c>
      <c r="E54" s="109">
        <v>1303442</v>
      </c>
      <c r="F54" s="109">
        <v>1305854</v>
      </c>
      <c r="G54" s="109">
        <v>1275939</v>
      </c>
      <c r="H54" s="110">
        <v>1277899</v>
      </c>
      <c r="I54" s="108">
        <v>23993</v>
      </c>
      <c r="J54" s="111">
        <v>1.8775349225564775</v>
      </c>
      <c r="K54"/>
      <c r="L54"/>
      <c r="M54"/>
      <c r="N54"/>
      <c r="O54"/>
      <c r="P54"/>
    </row>
    <row r="55" spans="1:16" ht="18" customHeight="1" x14ac:dyDescent="0.2">
      <c r="A55" s="68" t="s">
        <v>177</v>
      </c>
      <c r="B55" s="69"/>
      <c r="C55" s="92"/>
      <c r="D55" s="80"/>
      <c r="E55" s="79"/>
      <c r="F55" s="79"/>
      <c r="G55" s="79"/>
      <c r="H55" s="105"/>
      <c r="I55" s="102"/>
      <c r="J55" s="103"/>
      <c r="K55"/>
      <c r="L55"/>
      <c r="M55"/>
      <c r="N55"/>
      <c r="O55"/>
      <c r="P55"/>
    </row>
    <row r="56" spans="1:16" ht="17.100000000000001" customHeight="1" x14ac:dyDescent="0.2">
      <c r="A56" s="76" t="s">
        <v>96</v>
      </c>
      <c r="B56" s="77"/>
      <c r="C56" s="78">
        <v>100</v>
      </c>
      <c r="D56" s="80">
        <v>14325</v>
      </c>
      <c r="E56" s="79">
        <v>14471</v>
      </c>
      <c r="F56" s="79">
        <v>14529</v>
      </c>
      <c r="G56" s="79">
        <v>14445</v>
      </c>
      <c r="H56" s="105">
        <v>14490</v>
      </c>
      <c r="I56" s="80">
        <v>-165</v>
      </c>
      <c r="J56" s="81">
        <v>-1.1387163561076605</v>
      </c>
      <c r="K56"/>
      <c r="L56"/>
      <c r="M56"/>
      <c r="N56"/>
      <c r="O56"/>
      <c r="P56"/>
    </row>
    <row r="57" spans="1:16" ht="14.45" customHeight="1" x14ac:dyDescent="0.2">
      <c r="A57" s="85" t="s">
        <v>97</v>
      </c>
      <c r="B57" s="84" t="s">
        <v>98</v>
      </c>
      <c r="C57" s="78">
        <v>42.499127399650959</v>
      </c>
      <c r="D57" s="80">
        <v>6088</v>
      </c>
      <c r="E57" s="79">
        <v>6162</v>
      </c>
      <c r="F57" s="79">
        <v>6138</v>
      </c>
      <c r="G57" s="79">
        <v>6074</v>
      </c>
      <c r="H57" s="105">
        <v>6078</v>
      </c>
      <c r="I57" s="80">
        <v>10</v>
      </c>
      <c r="J57" s="81">
        <v>0.16452780519907864</v>
      </c>
      <c r="K57"/>
      <c r="L57"/>
      <c r="M57"/>
      <c r="N57"/>
      <c r="O57"/>
      <c r="P57"/>
    </row>
    <row r="58" spans="1:16" ht="14.45" customHeight="1" x14ac:dyDescent="0.2">
      <c r="A58" s="85"/>
      <c r="B58" s="84" t="s">
        <v>99</v>
      </c>
      <c r="C58" s="78">
        <v>57.500872600349041</v>
      </c>
      <c r="D58" s="80">
        <v>8237</v>
      </c>
      <c r="E58" s="79">
        <v>8309</v>
      </c>
      <c r="F58" s="79">
        <v>8391</v>
      </c>
      <c r="G58" s="79">
        <v>8371</v>
      </c>
      <c r="H58" s="105">
        <v>8412</v>
      </c>
      <c r="I58" s="80">
        <v>-175</v>
      </c>
      <c r="J58" s="81">
        <v>-2.0803613884926295</v>
      </c>
      <c r="K58"/>
      <c r="L58"/>
      <c r="M58"/>
      <c r="N58"/>
      <c r="O58"/>
      <c r="P58"/>
    </row>
    <row r="59" spans="1:16" ht="14.45" customHeight="1" x14ac:dyDescent="0.2">
      <c r="A59" s="83" t="s">
        <v>97</v>
      </c>
      <c r="B59" s="86" t="s">
        <v>100</v>
      </c>
      <c r="C59" s="78">
        <v>15.518324607329843</v>
      </c>
      <c r="D59" s="80">
        <v>2223</v>
      </c>
      <c r="E59" s="79">
        <v>2284</v>
      </c>
      <c r="F59" s="79">
        <v>2307</v>
      </c>
      <c r="G59" s="79">
        <v>2254</v>
      </c>
      <c r="H59" s="105">
        <v>2237</v>
      </c>
      <c r="I59" s="80">
        <v>-14</v>
      </c>
      <c r="J59" s="81">
        <v>-0.62583817612874382</v>
      </c>
      <c r="K59"/>
      <c r="L59"/>
      <c r="M59"/>
      <c r="N59"/>
      <c r="O59"/>
      <c r="P59"/>
    </row>
    <row r="60" spans="1:16" ht="14.45" customHeight="1" x14ac:dyDescent="0.2">
      <c r="A60" s="83"/>
      <c r="B60" s="86" t="s">
        <v>101</v>
      </c>
      <c r="C60" s="78">
        <v>45.591623036649217</v>
      </c>
      <c r="D60" s="80">
        <v>6531</v>
      </c>
      <c r="E60" s="79">
        <v>6610</v>
      </c>
      <c r="F60" s="79">
        <v>6673</v>
      </c>
      <c r="G60" s="79">
        <v>6650</v>
      </c>
      <c r="H60" s="105">
        <v>6675</v>
      </c>
      <c r="I60" s="80">
        <v>-144</v>
      </c>
      <c r="J60" s="81">
        <v>-2.1573033707865168</v>
      </c>
      <c r="K60"/>
      <c r="L60"/>
      <c r="M60"/>
      <c r="N60"/>
      <c r="O60"/>
      <c r="P60"/>
    </row>
    <row r="61" spans="1:16" ht="14.45" customHeight="1" x14ac:dyDescent="0.2">
      <c r="A61" s="83"/>
      <c r="B61" s="86" t="s">
        <v>102</v>
      </c>
      <c r="C61" s="78">
        <v>19.867364746945899</v>
      </c>
      <c r="D61" s="80">
        <v>2846</v>
      </c>
      <c r="E61" s="79">
        <v>2869</v>
      </c>
      <c r="F61" s="79">
        <v>2871</v>
      </c>
      <c r="G61" s="79">
        <v>2890</v>
      </c>
      <c r="H61" s="105">
        <v>2903</v>
      </c>
      <c r="I61" s="80">
        <v>-57</v>
      </c>
      <c r="J61" s="81">
        <v>-1.9634860489149155</v>
      </c>
      <c r="K61"/>
      <c r="L61"/>
      <c r="M61"/>
      <c r="N61"/>
      <c r="O61"/>
      <c r="P61"/>
    </row>
    <row r="62" spans="1:16" ht="14.45" customHeight="1" x14ac:dyDescent="0.2">
      <c r="A62" s="85"/>
      <c r="B62" s="86" t="s">
        <v>103</v>
      </c>
      <c r="C62" s="78">
        <v>19.022687609075042</v>
      </c>
      <c r="D62" s="80">
        <v>2725</v>
      </c>
      <c r="E62" s="79">
        <v>2708</v>
      </c>
      <c r="F62" s="79">
        <v>2678</v>
      </c>
      <c r="G62" s="79">
        <v>2651</v>
      </c>
      <c r="H62" s="105">
        <v>2675</v>
      </c>
      <c r="I62" s="80">
        <v>50</v>
      </c>
      <c r="J62" s="81">
        <v>1.8691588785046729</v>
      </c>
      <c r="K62"/>
      <c r="L62"/>
      <c r="M62"/>
      <c r="N62"/>
      <c r="O62"/>
      <c r="P62"/>
    </row>
    <row r="63" spans="1:16" ht="14.45" customHeight="1" x14ac:dyDescent="0.2">
      <c r="A63" s="85"/>
      <c r="B63" s="86" t="s">
        <v>104</v>
      </c>
      <c r="C63" s="78">
        <v>2.9808027923211169</v>
      </c>
      <c r="D63" s="80">
        <v>427</v>
      </c>
      <c r="E63" s="79">
        <v>439</v>
      </c>
      <c r="F63" s="79">
        <v>436</v>
      </c>
      <c r="G63" s="79">
        <v>424</v>
      </c>
      <c r="H63" s="105">
        <v>379</v>
      </c>
      <c r="I63" s="80">
        <v>48</v>
      </c>
      <c r="J63" s="81">
        <v>12.664907651715039</v>
      </c>
      <c r="K63"/>
      <c r="L63"/>
      <c r="M63"/>
      <c r="N63"/>
      <c r="O63"/>
      <c r="P63"/>
    </row>
    <row r="64" spans="1:16" ht="14.45" customHeight="1" x14ac:dyDescent="0.2">
      <c r="A64" s="85" t="s">
        <v>105</v>
      </c>
      <c r="B64" s="84" t="s">
        <v>108</v>
      </c>
      <c r="C64" s="78">
        <v>90.387434554973822</v>
      </c>
      <c r="D64" s="80">
        <v>12948</v>
      </c>
      <c r="E64" s="79">
        <v>13072</v>
      </c>
      <c r="F64" s="79">
        <v>13140</v>
      </c>
      <c r="G64" s="79">
        <v>13079</v>
      </c>
      <c r="H64" s="105">
        <v>13111</v>
      </c>
      <c r="I64" s="80">
        <v>-163</v>
      </c>
      <c r="J64" s="81">
        <v>-1.2432308748379224</v>
      </c>
      <c r="K64"/>
      <c r="L64"/>
      <c r="M64"/>
      <c r="N64"/>
      <c r="O64"/>
      <c r="P64"/>
    </row>
    <row r="65" spans="1:16" ht="14.45" customHeight="1" x14ac:dyDescent="0.2">
      <c r="A65" s="88"/>
      <c r="B65" s="89" t="s">
        <v>109</v>
      </c>
      <c r="C65" s="90">
        <v>9.6125654450261777</v>
      </c>
      <c r="D65" s="108">
        <v>1377</v>
      </c>
      <c r="E65" s="109">
        <v>1399</v>
      </c>
      <c r="F65" s="109">
        <v>1389</v>
      </c>
      <c r="G65" s="109">
        <v>1366</v>
      </c>
      <c r="H65" s="110">
        <v>1379</v>
      </c>
      <c r="I65" s="108">
        <v>-2</v>
      </c>
      <c r="J65" s="111">
        <v>-0.14503263234227701</v>
      </c>
      <c r="K65"/>
      <c r="L65"/>
      <c r="M65"/>
      <c r="N65"/>
      <c r="O65"/>
      <c r="P65"/>
    </row>
    <row r="66" spans="1:16" s="113" customFormat="1" ht="11.25" customHeight="1" x14ac:dyDescent="0.15">
      <c r="J66" s="114" t="s">
        <v>35</v>
      </c>
    </row>
    <row r="67" spans="1:16" s="113" customFormat="1" ht="12.75" customHeight="1" x14ac:dyDescent="0.15">
      <c r="A67" s="113" t="s">
        <v>114</v>
      </c>
      <c r="B67" s="112"/>
      <c r="C67" s="112"/>
      <c r="D67" s="115"/>
      <c r="E67" s="112"/>
      <c r="F67" s="112"/>
      <c r="G67" s="112"/>
      <c r="H67" s="112"/>
      <c r="I67" s="112"/>
      <c r="J67" s="112"/>
    </row>
    <row r="68" spans="1:16" s="86" customFormat="1" ht="21" customHeight="1" x14ac:dyDescent="0.2">
      <c r="A68" s="116" t="s">
        <v>178</v>
      </c>
      <c r="B68" s="117"/>
      <c r="C68" s="117"/>
      <c r="D68" s="117"/>
      <c r="E68" s="117"/>
      <c r="F68" s="117"/>
      <c r="G68" s="117"/>
      <c r="H68" s="117"/>
      <c r="I68" s="117"/>
      <c r="J68" s="117"/>
    </row>
    <row r="69" spans="1:16" s="86" customFormat="1" ht="12.75" customHeight="1" x14ac:dyDescent="0.2">
      <c r="A69" s="116"/>
      <c r="B69" s="117"/>
      <c r="C69" s="117"/>
      <c r="D69" s="117"/>
      <c r="E69" s="117"/>
      <c r="F69" s="117"/>
      <c r="G69" s="117"/>
      <c r="H69" s="117"/>
      <c r="I69" s="117"/>
      <c r="J69" s="117"/>
    </row>
    <row r="70" spans="1:16" s="86" customFormat="1" ht="12.75" customHeight="1" x14ac:dyDescent="0.2"/>
    <row r="71" spans="1:16" ht="12.75" customHeight="1" x14ac:dyDescent="0.2">
      <c r="C71" s="53"/>
      <c r="D71" s="53"/>
      <c r="E71" s="53"/>
      <c r="F71" s="53"/>
      <c r="G71" s="53"/>
      <c r="H71" s="53"/>
      <c r="I71" s="53"/>
      <c r="J71" s="53"/>
    </row>
    <row r="72" spans="1:16" ht="12.75" customHeight="1" x14ac:dyDescent="0.2">
      <c r="C72" s="53"/>
      <c r="D72" s="53"/>
      <c r="E72" s="53"/>
      <c r="F72" s="53"/>
      <c r="G72" s="53"/>
      <c r="H72" s="53"/>
      <c r="I72" s="53"/>
      <c r="J72" s="53"/>
    </row>
    <row r="73" spans="1:16" ht="15.95" customHeight="1" x14ac:dyDescent="0.2">
      <c r="C73" s="53"/>
      <c r="D73" s="53"/>
      <c r="E73" s="53"/>
      <c r="F73" s="53"/>
      <c r="G73" s="53"/>
      <c r="H73" s="53"/>
      <c r="I73" s="53"/>
      <c r="J73" s="53"/>
    </row>
    <row r="74" spans="1:16" ht="15.95" customHeight="1" x14ac:dyDescent="0.2">
      <c r="C74" s="53"/>
      <c r="D74" s="53"/>
      <c r="E74" s="53"/>
      <c r="F74" s="53"/>
      <c r="G74" s="53"/>
      <c r="H74" s="53"/>
      <c r="I74" s="53"/>
      <c r="J74" s="53"/>
    </row>
    <row r="75" spans="1:16" ht="15.95" customHeight="1" x14ac:dyDescent="0.2">
      <c r="C75" s="53"/>
      <c r="D75" s="53"/>
      <c r="E75" s="53"/>
      <c r="F75" s="53"/>
      <c r="G75" s="53"/>
      <c r="H75" s="53"/>
      <c r="I75" s="53"/>
      <c r="J75" s="53"/>
    </row>
    <row r="76" spans="1:16" ht="15.95" customHeight="1" x14ac:dyDescent="0.2">
      <c r="C76" s="53"/>
      <c r="D76" s="53"/>
      <c r="E76" s="53"/>
      <c r="F76" s="53"/>
      <c r="G76" s="53"/>
      <c r="H76" s="53"/>
      <c r="I76" s="53"/>
      <c r="J76" s="53"/>
    </row>
    <row r="77" spans="1:16" ht="15.95" customHeight="1" x14ac:dyDescent="0.2">
      <c r="C77" s="53"/>
      <c r="D77" s="53"/>
      <c r="E77" s="53"/>
      <c r="F77" s="53"/>
      <c r="G77" s="53"/>
      <c r="H77" s="53"/>
      <c r="I77" s="53"/>
      <c r="J77" s="53"/>
    </row>
    <row r="78" spans="1:16" ht="15.95" customHeight="1" x14ac:dyDescent="0.2">
      <c r="C78" s="53"/>
      <c r="D78" s="53"/>
      <c r="E78" s="53"/>
      <c r="F78" s="53"/>
      <c r="G78" s="53"/>
      <c r="H78" s="53"/>
      <c r="I78" s="53"/>
      <c r="J78" s="53"/>
    </row>
    <row r="79" spans="1:16" ht="15.95" customHeight="1" x14ac:dyDescent="0.2">
      <c r="C79" s="53"/>
      <c r="D79" s="53"/>
      <c r="E79" s="53"/>
      <c r="F79" s="53"/>
      <c r="G79" s="53"/>
      <c r="H79" s="53"/>
      <c r="I79" s="53"/>
      <c r="J79" s="53"/>
    </row>
    <row r="80" spans="1:16" ht="15.95" customHeight="1" x14ac:dyDescent="0.2">
      <c r="C80" s="53"/>
      <c r="D80" s="53"/>
      <c r="E80" s="53"/>
      <c r="F80" s="53"/>
      <c r="G80" s="53"/>
      <c r="H80" s="53"/>
      <c r="I80" s="53"/>
      <c r="J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4">
    <mergeCell ref="G8:G9"/>
    <mergeCell ref="H8:H9"/>
    <mergeCell ref="A68:J68"/>
    <mergeCell ref="A69:J69"/>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2"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5FCE4-E92C-4184-91F4-4BE853E9A57F}">
  <sheetPr codeName="Tabelle14">
    <pageSetUpPr fitToPage="1"/>
  </sheetPr>
  <dimension ref="A1:Q194"/>
  <sheetViews>
    <sheetView showGridLines="0" zoomScaleNormal="100" workbookViewId="0"/>
  </sheetViews>
  <sheetFormatPr baseColWidth="10" defaultColWidth="8.85546875" defaultRowHeight="15.95" customHeight="1" x14ac:dyDescent="0.2"/>
  <cols>
    <col min="1" max="3" width="3.7109375" style="53" customWidth="1"/>
    <col min="4" max="4" width="25.85546875" style="53" customWidth="1"/>
    <col min="5" max="5" width="6.7109375" style="87" customWidth="1"/>
    <col min="6" max="11" width="9.7109375" style="120" customWidth="1"/>
    <col min="12" max="12" width="9.7109375" style="121" customWidth="1"/>
    <col min="13" max="13" width="9.7109375" style="53" customWidth="1"/>
    <col min="14" max="16384" width="8.85546875" style="53"/>
  </cols>
  <sheetData>
    <row r="1" spans="1:17" customFormat="1" ht="36.75" customHeight="1" x14ac:dyDescent="0.2">
      <c r="A1" s="32"/>
      <c r="B1" s="32"/>
      <c r="C1" s="32"/>
      <c r="D1" s="33"/>
      <c r="E1" s="202"/>
      <c r="F1" s="33"/>
      <c r="G1" s="33"/>
      <c r="H1" s="33"/>
      <c r="I1" s="33"/>
      <c r="J1" s="33"/>
      <c r="K1" s="33"/>
      <c r="L1" s="34" t="s">
        <v>38</v>
      </c>
    </row>
    <row r="2" spans="1:17" customFormat="1" ht="11.25" customHeight="1" x14ac:dyDescent="0.2">
      <c r="A2" s="35"/>
      <c r="B2" s="35"/>
      <c r="C2" s="35"/>
      <c r="D2" s="36"/>
      <c r="E2" s="204"/>
      <c r="F2" s="36"/>
      <c r="G2" s="36"/>
      <c r="H2" s="36"/>
      <c r="I2" s="36"/>
      <c r="J2" s="36"/>
      <c r="K2" s="36"/>
      <c r="L2" s="36"/>
    </row>
    <row r="3" spans="1:17" s="39" customFormat="1" ht="20.100000000000001" customHeight="1" x14ac:dyDescent="0.2">
      <c r="A3" s="38" t="s">
        <v>326</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6"/>
      <c r="L5" s="206"/>
    </row>
    <row r="6" spans="1:17" s="39" customFormat="1" ht="11.25" customHeight="1" x14ac:dyDescent="0.2">
      <c r="A6" s="186"/>
      <c r="B6" s="186"/>
      <c r="C6" s="186"/>
      <c r="D6" s="186"/>
      <c r="E6" s="186"/>
      <c r="F6" s="186"/>
      <c r="G6" s="186"/>
      <c r="H6" s="186"/>
      <c r="I6" s="186"/>
      <c r="J6" s="186"/>
      <c r="K6" s="186"/>
      <c r="L6" s="186"/>
    </row>
    <row r="7" spans="1:17" customFormat="1" ht="12" customHeight="1" x14ac:dyDescent="0.2">
      <c r="A7" s="45" t="s">
        <v>85</v>
      </c>
      <c r="B7" s="46"/>
      <c r="C7" s="46"/>
      <c r="D7" s="46"/>
      <c r="E7" s="47" t="s">
        <v>86</v>
      </c>
      <c r="F7" s="48" t="s">
        <v>325</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11741</v>
      </c>
      <c r="G11" s="79">
        <v>11892</v>
      </c>
      <c r="H11" s="79">
        <v>11988</v>
      </c>
      <c r="I11" s="79">
        <v>11931</v>
      </c>
      <c r="J11" s="105">
        <v>11978</v>
      </c>
      <c r="K11" s="79">
        <v>-237</v>
      </c>
      <c r="L11" s="81">
        <v>-1.9786274837201536</v>
      </c>
    </row>
    <row r="12" spans="1:17" ht="24" customHeight="1" x14ac:dyDescent="0.2">
      <c r="A12" s="212" t="s">
        <v>180</v>
      </c>
      <c r="B12" s="213"/>
      <c r="C12" s="213"/>
      <c r="D12" s="214"/>
      <c r="E12" s="78">
        <v>43.062771484541351</v>
      </c>
      <c r="F12" s="80">
        <v>5056</v>
      </c>
      <c r="G12" s="79">
        <v>5139</v>
      </c>
      <c r="H12" s="79">
        <v>5144</v>
      </c>
      <c r="I12" s="79">
        <v>5070</v>
      </c>
      <c r="J12" s="105">
        <v>5052</v>
      </c>
      <c r="K12" s="79">
        <v>4</v>
      </c>
      <c r="L12" s="81">
        <v>7.9176563737133804E-2</v>
      </c>
    </row>
    <row r="13" spans="1:17" ht="15" customHeight="1" x14ac:dyDescent="0.2">
      <c r="A13" s="85"/>
      <c r="B13" s="215" t="s">
        <v>99</v>
      </c>
      <c r="C13" s="215"/>
      <c r="E13" s="78">
        <v>56.937228515458649</v>
      </c>
      <c r="F13" s="80">
        <v>6685</v>
      </c>
      <c r="G13" s="79">
        <v>6753</v>
      </c>
      <c r="H13" s="79">
        <v>6844</v>
      </c>
      <c r="I13" s="79">
        <v>6861</v>
      </c>
      <c r="J13" s="105">
        <v>6926</v>
      </c>
      <c r="K13" s="79">
        <v>-241</v>
      </c>
      <c r="L13" s="81">
        <v>-3.4796419289633267</v>
      </c>
    </row>
    <row r="14" spans="1:17" ht="22.5" customHeight="1" x14ac:dyDescent="0.2">
      <c r="A14" s="212" t="s">
        <v>181</v>
      </c>
      <c r="B14" s="213"/>
      <c r="C14" s="213"/>
      <c r="D14" s="214"/>
      <c r="E14" s="78">
        <v>14.990205263606166</v>
      </c>
      <c r="F14" s="80">
        <v>1760</v>
      </c>
      <c r="G14" s="79">
        <v>1796</v>
      </c>
      <c r="H14" s="79">
        <v>1841</v>
      </c>
      <c r="I14" s="79">
        <v>1801</v>
      </c>
      <c r="J14" s="105">
        <v>1816</v>
      </c>
      <c r="K14" s="79">
        <v>-56</v>
      </c>
      <c r="L14" s="81">
        <v>-3.0837004405286343</v>
      </c>
    </row>
    <row r="15" spans="1:17" ht="15" customHeight="1" x14ac:dyDescent="0.2">
      <c r="A15" s="85"/>
      <c r="B15" s="84"/>
      <c r="C15" s="53" t="s">
        <v>98</v>
      </c>
      <c r="E15" s="78">
        <v>47.613636363636367</v>
      </c>
      <c r="F15" s="80">
        <v>838</v>
      </c>
      <c r="G15" s="79">
        <v>865</v>
      </c>
      <c r="H15" s="79">
        <v>900</v>
      </c>
      <c r="I15" s="79">
        <v>867</v>
      </c>
      <c r="J15" s="105">
        <v>869</v>
      </c>
      <c r="K15" s="79">
        <v>-31</v>
      </c>
      <c r="L15" s="81">
        <v>-3.5673187571921749</v>
      </c>
    </row>
    <row r="16" spans="1:17" ht="15" customHeight="1" x14ac:dyDescent="0.2">
      <c r="A16" s="85"/>
      <c r="B16" s="84"/>
      <c r="C16" s="53" t="s">
        <v>99</v>
      </c>
      <c r="E16" s="78">
        <v>52.386363636363633</v>
      </c>
      <c r="F16" s="80">
        <v>922</v>
      </c>
      <c r="G16" s="79">
        <v>931</v>
      </c>
      <c r="H16" s="79">
        <v>941</v>
      </c>
      <c r="I16" s="79">
        <v>934</v>
      </c>
      <c r="J16" s="105">
        <v>947</v>
      </c>
      <c r="K16" s="79">
        <v>-25</v>
      </c>
      <c r="L16" s="81">
        <v>-2.6399155227032733</v>
      </c>
    </row>
    <row r="17" spans="1:12" ht="15" customHeight="1" x14ac:dyDescent="0.2">
      <c r="A17" s="85"/>
      <c r="B17" s="86" t="s">
        <v>101</v>
      </c>
      <c r="E17" s="78">
        <v>45.933055106038665</v>
      </c>
      <c r="F17" s="80">
        <v>5393</v>
      </c>
      <c r="G17" s="79">
        <v>5500</v>
      </c>
      <c r="H17" s="79">
        <v>5532</v>
      </c>
      <c r="I17" s="79">
        <v>5535</v>
      </c>
      <c r="J17" s="105">
        <v>5555</v>
      </c>
      <c r="K17" s="79">
        <v>-162</v>
      </c>
      <c r="L17" s="81">
        <v>-2.9162916291629162</v>
      </c>
    </row>
    <row r="18" spans="1:12" ht="15" customHeight="1" x14ac:dyDescent="0.2">
      <c r="A18" s="85"/>
      <c r="B18" s="84"/>
      <c r="C18" s="53" t="s">
        <v>98</v>
      </c>
      <c r="E18" s="78">
        <v>40.348600037085113</v>
      </c>
      <c r="F18" s="80">
        <v>2176</v>
      </c>
      <c r="G18" s="79">
        <v>2219</v>
      </c>
      <c r="H18" s="79">
        <v>2209</v>
      </c>
      <c r="I18" s="79">
        <v>2186</v>
      </c>
      <c r="J18" s="105">
        <v>2155</v>
      </c>
      <c r="K18" s="79">
        <v>21</v>
      </c>
      <c r="L18" s="81">
        <v>0.97447795823665895</v>
      </c>
    </row>
    <row r="19" spans="1:12" ht="15" customHeight="1" x14ac:dyDescent="0.2">
      <c r="A19" s="85"/>
      <c r="B19" s="84"/>
      <c r="C19" s="53" t="s">
        <v>99</v>
      </c>
      <c r="E19" s="78">
        <v>59.651399962914887</v>
      </c>
      <c r="F19" s="80">
        <v>3217</v>
      </c>
      <c r="G19" s="79">
        <v>3281</v>
      </c>
      <c r="H19" s="79">
        <v>3323</v>
      </c>
      <c r="I19" s="79">
        <v>3349</v>
      </c>
      <c r="J19" s="105">
        <v>3400</v>
      </c>
      <c r="K19" s="79">
        <v>-183</v>
      </c>
      <c r="L19" s="81">
        <v>-5.382352941176471</v>
      </c>
    </row>
    <row r="20" spans="1:12" ht="15" customHeight="1" x14ac:dyDescent="0.2">
      <c r="A20" s="85"/>
      <c r="B20" s="86" t="s">
        <v>102</v>
      </c>
      <c r="E20" s="78">
        <v>19.768333191380631</v>
      </c>
      <c r="F20" s="80">
        <v>2321</v>
      </c>
      <c r="G20" s="79">
        <v>2330</v>
      </c>
      <c r="H20" s="79">
        <v>2369</v>
      </c>
      <c r="I20" s="79">
        <v>2380</v>
      </c>
      <c r="J20" s="105">
        <v>2374</v>
      </c>
      <c r="K20" s="79">
        <v>-53</v>
      </c>
      <c r="L20" s="81">
        <v>-2.232518955349621</v>
      </c>
    </row>
    <row r="21" spans="1:12" ht="15" customHeight="1" x14ac:dyDescent="0.2">
      <c r="A21" s="85"/>
      <c r="B21" s="84"/>
      <c r="C21" s="53" t="s">
        <v>98</v>
      </c>
      <c r="E21" s="78">
        <v>33.30461008186127</v>
      </c>
      <c r="F21" s="80">
        <v>773</v>
      </c>
      <c r="G21" s="79">
        <v>785</v>
      </c>
      <c r="H21" s="79">
        <v>787</v>
      </c>
      <c r="I21" s="79">
        <v>790</v>
      </c>
      <c r="J21" s="105">
        <v>779</v>
      </c>
      <c r="K21" s="79">
        <v>-6</v>
      </c>
      <c r="L21" s="81">
        <v>-0.77021822849807442</v>
      </c>
    </row>
    <row r="22" spans="1:12" ht="15" customHeight="1" x14ac:dyDescent="0.2">
      <c r="A22" s="85"/>
      <c r="B22" s="84"/>
      <c r="C22" s="53" t="s">
        <v>99</v>
      </c>
      <c r="E22" s="78">
        <v>66.69538991813873</v>
      </c>
      <c r="F22" s="80">
        <v>1548</v>
      </c>
      <c r="G22" s="79">
        <v>1545</v>
      </c>
      <c r="H22" s="79">
        <v>1582</v>
      </c>
      <c r="I22" s="79">
        <v>1590</v>
      </c>
      <c r="J22" s="105">
        <v>1595</v>
      </c>
      <c r="K22" s="79">
        <v>-47</v>
      </c>
      <c r="L22" s="81">
        <v>-2.9467084639498431</v>
      </c>
    </row>
    <row r="23" spans="1:12" ht="15" customHeight="1" x14ac:dyDescent="0.2">
      <c r="A23" s="85"/>
      <c r="B23" s="86" t="s">
        <v>103</v>
      </c>
      <c r="E23" s="78">
        <v>19.308406438974533</v>
      </c>
      <c r="F23" s="80">
        <v>2267</v>
      </c>
      <c r="G23" s="79">
        <v>2266</v>
      </c>
      <c r="H23" s="79">
        <v>2246</v>
      </c>
      <c r="I23" s="79">
        <v>2215</v>
      </c>
      <c r="J23" s="105">
        <v>2233</v>
      </c>
      <c r="K23" s="79">
        <v>34</v>
      </c>
      <c r="L23" s="81">
        <v>1.5226153157187641</v>
      </c>
    </row>
    <row r="24" spans="1:12" ht="15" customHeight="1" x14ac:dyDescent="0.2">
      <c r="A24" s="85"/>
      <c r="B24" s="84"/>
      <c r="C24" s="53" t="s">
        <v>98</v>
      </c>
      <c r="E24" s="78">
        <v>55.977062196735773</v>
      </c>
      <c r="F24" s="80">
        <v>1269</v>
      </c>
      <c r="G24" s="79">
        <v>1270</v>
      </c>
      <c r="H24" s="79">
        <v>1248</v>
      </c>
      <c r="I24" s="79">
        <v>1227</v>
      </c>
      <c r="J24" s="105">
        <v>1249</v>
      </c>
      <c r="K24" s="79">
        <v>20</v>
      </c>
      <c r="L24" s="81">
        <v>1.6012810248198559</v>
      </c>
    </row>
    <row r="25" spans="1:12" ht="15" customHeight="1" x14ac:dyDescent="0.2">
      <c r="A25" s="85"/>
      <c r="B25" s="84"/>
      <c r="C25" s="53" t="s">
        <v>99</v>
      </c>
      <c r="E25" s="78">
        <v>44.022937803264227</v>
      </c>
      <c r="F25" s="80">
        <v>998</v>
      </c>
      <c r="G25" s="79">
        <v>996</v>
      </c>
      <c r="H25" s="79">
        <v>998</v>
      </c>
      <c r="I25" s="79">
        <v>988</v>
      </c>
      <c r="J25" s="105">
        <v>984</v>
      </c>
      <c r="K25" s="79">
        <v>14</v>
      </c>
      <c r="L25" s="81">
        <v>1.4227642276422765</v>
      </c>
    </row>
    <row r="26" spans="1:12" ht="15" customHeight="1" x14ac:dyDescent="0.2">
      <c r="A26" s="85"/>
      <c r="C26" s="86" t="s">
        <v>182</v>
      </c>
      <c r="D26" s="53" t="s">
        <v>183</v>
      </c>
      <c r="E26" s="78">
        <v>2.929903756068478</v>
      </c>
      <c r="F26" s="80">
        <v>344</v>
      </c>
      <c r="G26" s="79">
        <v>350</v>
      </c>
      <c r="H26" s="79">
        <v>355</v>
      </c>
      <c r="I26" s="79">
        <v>346</v>
      </c>
      <c r="J26" s="105">
        <v>317</v>
      </c>
      <c r="K26" s="79">
        <v>27</v>
      </c>
      <c r="L26" s="81">
        <v>8.517350157728707</v>
      </c>
    </row>
    <row r="27" spans="1:12" ht="15" customHeight="1" x14ac:dyDescent="0.2">
      <c r="A27" s="85"/>
      <c r="B27" s="84"/>
      <c r="D27" s="216" t="s">
        <v>98</v>
      </c>
      <c r="E27" s="78">
        <v>50.581395348837212</v>
      </c>
      <c r="F27" s="80">
        <v>174</v>
      </c>
      <c r="G27" s="79">
        <v>180</v>
      </c>
      <c r="H27" s="79">
        <v>167</v>
      </c>
      <c r="I27" s="79">
        <v>159</v>
      </c>
      <c r="J27" s="105">
        <v>159</v>
      </c>
      <c r="K27" s="79">
        <v>15</v>
      </c>
      <c r="L27" s="81">
        <v>9.433962264150944</v>
      </c>
    </row>
    <row r="28" spans="1:12" ht="15" customHeight="1" x14ac:dyDescent="0.2">
      <c r="A28" s="85"/>
      <c r="B28" s="84"/>
      <c r="D28" s="216" t="s">
        <v>99</v>
      </c>
      <c r="E28" s="78">
        <v>49.418604651162788</v>
      </c>
      <c r="F28" s="80">
        <v>170</v>
      </c>
      <c r="G28" s="79">
        <v>170</v>
      </c>
      <c r="H28" s="79">
        <v>188</v>
      </c>
      <c r="I28" s="79">
        <v>187</v>
      </c>
      <c r="J28" s="105">
        <v>158</v>
      </c>
      <c r="K28" s="79">
        <v>12</v>
      </c>
      <c r="L28" s="81">
        <v>7.5949367088607591</v>
      </c>
    </row>
    <row r="29" spans="1:12" ht="24" customHeight="1" x14ac:dyDescent="0.2">
      <c r="A29" s="212" t="s">
        <v>184</v>
      </c>
      <c r="B29" s="213"/>
      <c r="C29" s="213"/>
      <c r="D29" s="214"/>
      <c r="E29" s="78">
        <v>90.281918064900779</v>
      </c>
      <c r="F29" s="80">
        <v>10600</v>
      </c>
      <c r="G29" s="79">
        <v>10742</v>
      </c>
      <c r="H29" s="79">
        <v>10829</v>
      </c>
      <c r="I29" s="79">
        <v>10808</v>
      </c>
      <c r="J29" s="105">
        <v>10839</v>
      </c>
      <c r="K29" s="79">
        <v>-239</v>
      </c>
      <c r="L29" s="81">
        <v>-2.2050004612971676</v>
      </c>
    </row>
    <row r="30" spans="1:12" ht="15" customHeight="1" x14ac:dyDescent="0.2">
      <c r="A30" s="85"/>
      <c r="B30" s="84"/>
      <c r="C30" s="53" t="s">
        <v>98</v>
      </c>
      <c r="E30" s="78">
        <v>42.924528301886795</v>
      </c>
      <c r="F30" s="80">
        <v>4550</v>
      </c>
      <c r="G30" s="79">
        <v>4623</v>
      </c>
      <c r="H30" s="79">
        <v>4617</v>
      </c>
      <c r="I30" s="79">
        <v>4564</v>
      </c>
      <c r="J30" s="105">
        <v>4547</v>
      </c>
      <c r="K30" s="79">
        <v>3</v>
      </c>
      <c r="L30" s="81">
        <v>6.5977567627006822E-2</v>
      </c>
    </row>
    <row r="31" spans="1:12" ht="15" customHeight="1" x14ac:dyDescent="0.2">
      <c r="A31" s="85"/>
      <c r="B31" s="84"/>
      <c r="C31" s="53" t="s">
        <v>99</v>
      </c>
      <c r="E31" s="78">
        <v>57.075471698113205</v>
      </c>
      <c r="F31" s="80">
        <v>6050</v>
      </c>
      <c r="G31" s="79">
        <v>6119</v>
      </c>
      <c r="H31" s="79">
        <v>6212</v>
      </c>
      <c r="I31" s="79">
        <v>6244</v>
      </c>
      <c r="J31" s="105">
        <v>6292</v>
      </c>
      <c r="K31" s="79">
        <v>-242</v>
      </c>
      <c r="L31" s="81">
        <v>-3.8461538461538463</v>
      </c>
    </row>
    <row r="32" spans="1:12" ht="15" customHeight="1" x14ac:dyDescent="0.2">
      <c r="A32" s="85"/>
      <c r="B32" s="84" t="s">
        <v>109</v>
      </c>
      <c r="E32" s="78">
        <v>9.7180819350992245</v>
      </c>
      <c r="F32" s="79">
        <v>1141</v>
      </c>
      <c r="G32" s="79">
        <v>1150</v>
      </c>
      <c r="H32" s="79">
        <v>1159</v>
      </c>
      <c r="I32" s="79">
        <v>1123</v>
      </c>
      <c r="J32" s="105">
        <v>1139</v>
      </c>
      <c r="K32" s="79">
        <v>2</v>
      </c>
      <c r="L32" s="81">
        <v>0.17559262510974538</v>
      </c>
    </row>
    <row r="33" spans="1:12" ht="15" customHeight="1" x14ac:dyDescent="0.2">
      <c r="A33" s="85"/>
      <c r="B33" s="84"/>
      <c r="C33" s="53" t="s">
        <v>98</v>
      </c>
      <c r="E33" s="78">
        <v>44.347063978965821</v>
      </c>
      <c r="F33" s="79">
        <v>506</v>
      </c>
      <c r="G33" s="79">
        <v>516</v>
      </c>
      <c r="H33" s="79">
        <v>527</v>
      </c>
      <c r="I33" s="79">
        <v>506</v>
      </c>
      <c r="J33" s="105">
        <v>505</v>
      </c>
      <c r="K33" s="79">
        <v>1</v>
      </c>
      <c r="L33" s="81">
        <v>0.19801980198019803</v>
      </c>
    </row>
    <row r="34" spans="1:12" ht="15" customHeight="1" x14ac:dyDescent="0.2">
      <c r="A34" s="85"/>
      <c r="B34" s="84"/>
      <c r="C34" s="53" t="s">
        <v>99</v>
      </c>
      <c r="E34" s="78">
        <v>55.652936021034179</v>
      </c>
      <c r="F34" s="79">
        <v>635</v>
      </c>
      <c r="G34" s="79">
        <v>634</v>
      </c>
      <c r="H34" s="79">
        <v>632</v>
      </c>
      <c r="I34" s="79">
        <v>617</v>
      </c>
      <c r="J34" s="105">
        <v>634</v>
      </c>
      <c r="K34" s="79">
        <v>1</v>
      </c>
      <c r="L34" s="81">
        <v>0.15772870662460567</v>
      </c>
    </row>
    <row r="35" spans="1:12" ht="24" customHeight="1" x14ac:dyDescent="0.2">
      <c r="A35" s="212" t="s">
        <v>187</v>
      </c>
      <c r="B35" s="213"/>
      <c r="C35" s="213"/>
      <c r="D35" s="214"/>
      <c r="E35" s="78">
        <v>18.37151860999915</v>
      </c>
      <c r="F35" s="79">
        <v>2157</v>
      </c>
      <c r="G35" s="79">
        <v>2185</v>
      </c>
      <c r="H35" s="79">
        <v>2284</v>
      </c>
      <c r="I35" s="79">
        <v>2243</v>
      </c>
      <c r="J35" s="79">
        <v>2227</v>
      </c>
      <c r="K35" s="285">
        <v>-70</v>
      </c>
      <c r="L35" s="286">
        <v>-3.1432420296362822</v>
      </c>
    </row>
    <row r="36" spans="1:12" ht="15" customHeight="1" x14ac:dyDescent="0.2">
      <c r="A36" s="85"/>
      <c r="B36" s="84"/>
      <c r="C36" s="53" t="s">
        <v>98</v>
      </c>
      <c r="E36" s="78">
        <v>42.605470560964299</v>
      </c>
      <c r="F36" s="79">
        <v>919</v>
      </c>
      <c r="G36" s="79">
        <v>931</v>
      </c>
      <c r="H36" s="79">
        <v>1001</v>
      </c>
      <c r="I36" s="79">
        <v>937</v>
      </c>
      <c r="J36" s="79">
        <v>917</v>
      </c>
      <c r="K36" s="285">
        <v>2</v>
      </c>
      <c r="L36" s="81">
        <v>0.21810250817884405</v>
      </c>
    </row>
    <row r="37" spans="1:12" ht="15" customHeight="1" x14ac:dyDescent="0.2">
      <c r="A37" s="85"/>
      <c r="B37" s="84"/>
      <c r="C37" s="53" t="s">
        <v>99</v>
      </c>
      <c r="E37" s="78">
        <v>57.394529439035701</v>
      </c>
      <c r="F37" s="79">
        <v>1238</v>
      </c>
      <c r="G37" s="79">
        <v>1254</v>
      </c>
      <c r="H37" s="79">
        <v>1283</v>
      </c>
      <c r="I37" s="79">
        <v>1306</v>
      </c>
      <c r="J37" s="105">
        <v>1310</v>
      </c>
      <c r="K37" s="79">
        <v>-72</v>
      </c>
      <c r="L37" s="81">
        <v>-5.4961832061068705</v>
      </c>
    </row>
    <row r="38" spans="1:12" ht="15" customHeight="1" x14ac:dyDescent="0.2">
      <c r="A38" s="85"/>
      <c r="B38" s="84" t="s">
        <v>327</v>
      </c>
      <c r="E38" s="78">
        <v>60.633676858870622</v>
      </c>
      <c r="F38" s="79">
        <v>7119</v>
      </c>
      <c r="G38" s="79">
        <v>7222</v>
      </c>
      <c r="H38" s="79">
        <v>7264</v>
      </c>
      <c r="I38" s="79">
        <v>7259</v>
      </c>
      <c r="J38" s="105">
        <v>7307</v>
      </c>
      <c r="K38" s="79">
        <v>-188</v>
      </c>
      <c r="L38" s="81">
        <v>-2.5728753250307923</v>
      </c>
    </row>
    <row r="39" spans="1:12" ht="15" customHeight="1" x14ac:dyDescent="0.2">
      <c r="A39" s="85"/>
      <c r="B39" s="84"/>
      <c r="C39" s="53" t="s">
        <v>98</v>
      </c>
      <c r="E39" s="78">
        <v>44.683242028374771</v>
      </c>
      <c r="F39" s="80">
        <v>3181</v>
      </c>
      <c r="G39" s="79">
        <v>3226</v>
      </c>
      <c r="H39" s="79">
        <v>3190</v>
      </c>
      <c r="I39" s="79">
        <v>3182</v>
      </c>
      <c r="J39" s="105">
        <v>3197</v>
      </c>
      <c r="K39" s="79">
        <v>-16</v>
      </c>
      <c r="L39" s="81">
        <v>-0.50046918986549893</v>
      </c>
    </row>
    <row r="40" spans="1:12" ht="15" customHeight="1" x14ac:dyDescent="0.2">
      <c r="A40" s="85"/>
      <c r="B40" s="84"/>
      <c r="C40" s="53" t="s">
        <v>99</v>
      </c>
      <c r="E40" s="78">
        <v>55.316757971625229</v>
      </c>
      <c r="F40" s="80">
        <v>3938</v>
      </c>
      <c r="G40" s="79">
        <v>3996</v>
      </c>
      <c r="H40" s="79">
        <v>4074</v>
      </c>
      <c r="I40" s="79">
        <v>4077</v>
      </c>
      <c r="J40" s="105">
        <v>4110</v>
      </c>
      <c r="K40" s="79">
        <v>-172</v>
      </c>
      <c r="L40" s="81">
        <v>-4.1849148418491486</v>
      </c>
    </row>
    <row r="41" spans="1:12" ht="15" customHeight="1" x14ac:dyDescent="0.2">
      <c r="A41" s="85"/>
      <c r="B41" s="53" t="s">
        <v>548</v>
      </c>
      <c r="E41" s="78">
        <v>7.3503108764159784</v>
      </c>
      <c r="F41" s="80">
        <v>863</v>
      </c>
      <c r="G41" s="79">
        <v>836</v>
      </c>
      <c r="H41" s="79">
        <v>809</v>
      </c>
      <c r="I41" s="79">
        <v>789</v>
      </c>
      <c r="J41" s="105">
        <v>785</v>
      </c>
      <c r="K41" s="79">
        <v>78</v>
      </c>
      <c r="L41" s="81">
        <v>9.936305732484076</v>
      </c>
    </row>
    <row r="42" spans="1:12" ht="15" customHeight="1" x14ac:dyDescent="0.2">
      <c r="A42" s="85"/>
      <c r="B42" s="84"/>
      <c r="C42" s="53" t="s">
        <v>98</v>
      </c>
      <c r="E42" s="78">
        <v>46.349942062572424</v>
      </c>
      <c r="F42" s="80">
        <v>400</v>
      </c>
      <c r="G42" s="79">
        <v>390</v>
      </c>
      <c r="H42" s="79">
        <v>381</v>
      </c>
      <c r="I42" s="79">
        <v>372</v>
      </c>
      <c r="J42" s="105">
        <v>361</v>
      </c>
      <c r="K42" s="79">
        <v>39</v>
      </c>
      <c r="L42" s="81">
        <v>10.803324099722992</v>
      </c>
    </row>
    <row r="43" spans="1:12" ht="15" customHeight="1" x14ac:dyDescent="0.2">
      <c r="A43" s="85"/>
      <c r="B43" s="84"/>
      <c r="C43" s="53" t="s">
        <v>99</v>
      </c>
      <c r="E43" s="78">
        <v>53.650057937427576</v>
      </c>
      <c r="F43" s="80">
        <v>463</v>
      </c>
      <c r="G43" s="79">
        <v>446</v>
      </c>
      <c r="H43" s="79">
        <v>428</v>
      </c>
      <c r="I43" s="79">
        <v>417</v>
      </c>
      <c r="J43" s="105">
        <v>424</v>
      </c>
      <c r="K43" s="79">
        <v>39</v>
      </c>
      <c r="L43" s="81">
        <v>9.1981132075471699</v>
      </c>
    </row>
    <row r="44" spans="1:12" ht="15" customHeight="1" x14ac:dyDescent="0.2">
      <c r="A44" s="85"/>
      <c r="B44" s="84" t="s">
        <v>200</v>
      </c>
      <c r="E44" s="78">
        <v>13.64449365471425</v>
      </c>
      <c r="F44" s="80">
        <v>1602</v>
      </c>
      <c r="G44" s="79">
        <v>1649</v>
      </c>
      <c r="H44" s="79">
        <v>1631</v>
      </c>
      <c r="I44" s="79">
        <v>1640</v>
      </c>
      <c r="J44" s="105">
        <v>1659</v>
      </c>
      <c r="K44" s="79">
        <v>-57</v>
      </c>
      <c r="L44" s="81">
        <v>-3.4358047016274864</v>
      </c>
    </row>
    <row r="45" spans="1:12" ht="15" customHeight="1" x14ac:dyDescent="0.2">
      <c r="A45" s="85"/>
      <c r="B45" s="84"/>
      <c r="C45" s="53" t="s">
        <v>98</v>
      </c>
      <c r="E45" s="78">
        <v>34.706616729088637</v>
      </c>
      <c r="F45" s="80">
        <v>556</v>
      </c>
      <c r="G45" s="79">
        <v>592</v>
      </c>
      <c r="H45" s="79">
        <v>572</v>
      </c>
      <c r="I45" s="79">
        <v>579</v>
      </c>
      <c r="J45" s="105">
        <v>577</v>
      </c>
      <c r="K45" s="79">
        <v>-21</v>
      </c>
      <c r="L45" s="81">
        <v>-3.6395147313691507</v>
      </c>
    </row>
    <row r="46" spans="1:12" ht="15" customHeight="1" x14ac:dyDescent="0.2">
      <c r="A46" s="88"/>
      <c r="B46" s="89"/>
      <c r="C46" s="131" t="s">
        <v>99</v>
      </c>
      <c r="D46" s="131"/>
      <c r="E46" s="90">
        <v>65.293383270911363</v>
      </c>
      <c r="F46" s="108">
        <v>1046</v>
      </c>
      <c r="G46" s="109">
        <v>1057</v>
      </c>
      <c r="H46" s="109">
        <v>1059</v>
      </c>
      <c r="I46" s="109">
        <v>1061</v>
      </c>
      <c r="J46" s="110">
        <v>1082</v>
      </c>
      <c r="K46" s="109">
        <v>-36</v>
      </c>
      <c r="L46" s="111">
        <v>-3.3271719038817005</v>
      </c>
    </row>
    <row r="47" spans="1:12" s="113" customFormat="1" ht="11.25" customHeight="1" x14ac:dyDescent="0.15">
      <c r="L47" s="114" t="s">
        <v>35</v>
      </c>
    </row>
    <row r="48" spans="1:12" s="113" customFormat="1" ht="12.75" customHeight="1" x14ac:dyDescent="0.2">
      <c r="A48" s="113" t="s">
        <v>201</v>
      </c>
      <c r="B48" s="86"/>
      <c r="C48" s="86"/>
      <c r="D48" s="86"/>
      <c r="E48" s="86"/>
      <c r="F48" s="86"/>
      <c r="G48" s="86"/>
      <c r="H48" s="86"/>
      <c r="I48" s="86"/>
      <c r="J48" s="86"/>
      <c r="K48" s="86"/>
      <c r="L48" s="86"/>
    </row>
    <row r="49" spans="1:12" s="86" customFormat="1" ht="12.75" customHeight="1" x14ac:dyDescent="0.2">
      <c r="A49" s="113" t="s">
        <v>328</v>
      </c>
    </row>
    <row r="50" spans="1:12" s="86" customFormat="1" ht="12.75" customHeight="1" x14ac:dyDescent="0.2">
      <c r="A50" s="113" t="s">
        <v>329</v>
      </c>
    </row>
    <row r="51" spans="1:12" s="86" customFormat="1" ht="21" customHeight="1" x14ac:dyDescent="0.2">
      <c r="A51" s="116" t="s">
        <v>115</v>
      </c>
      <c r="B51" s="116"/>
      <c r="C51" s="116"/>
      <c r="D51" s="116"/>
      <c r="E51" s="116"/>
      <c r="F51" s="116"/>
      <c r="G51" s="116"/>
      <c r="H51" s="116"/>
      <c r="I51" s="116"/>
      <c r="J51" s="116"/>
      <c r="K51" s="116"/>
      <c r="L51" s="116"/>
    </row>
    <row r="52" spans="1:12" s="86" customFormat="1" ht="12.75" customHeight="1" x14ac:dyDescent="0.2">
      <c r="A52" s="116" t="s">
        <v>205</v>
      </c>
      <c r="B52" s="116"/>
      <c r="C52" s="116"/>
      <c r="D52" s="116"/>
      <c r="E52" s="116"/>
      <c r="F52" s="116"/>
      <c r="G52" s="116"/>
      <c r="H52" s="116"/>
      <c r="I52" s="116"/>
      <c r="J52" s="116"/>
      <c r="K52" s="116"/>
      <c r="L52" s="116"/>
    </row>
    <row r="53" spans="1:12" s="86" customFormat="1" ht="12.75" customHeight="1" x14ac:dyDescent="0.2">
      <c r="A53" s="280"/>
      <c r="B53" s="280"/>
      <c r="C53" s="280"/>
      <c r="D53" s="280"/>
      <c r="E53" s="280"/>
      <c r="F53" s="280"/>
      <c r="G53" s="280"/>
      <c r="H53" s="280"/>
      <c r="I53" s="280"/>
      <c r="J53" s="280"/>
      <c r="K53" s="280"/>
      <c r="L53" s="280"/>
    </row>
    <row r="54" spans="1:12" s="86" customFormat="1" ht="12.75" customHeight="1" x14ac:dyDescent="0.2">
      <c r="A54" s="116"/>
      <c r="B54" s="116"/>
      <c r="C54" s="116"/>
      <c r="D54" s="116"/>
      <c r="E54" s="116"/>
      <c r="F54" s="116"/>
      <c r="G54" s="116"/>
      <c r="H54" s="116"/>
      <c r="I54" s="116"/>
      <c r="J54" s="116"/>
      <c r="K54" s="116"/>
      <c r="L54" s="116"/>
    </row>
    <row r="55" spans="1:12" ht="12.75" customHeight="1" x14ac:dyDescent="0.2">
      <c r="E55" s="53"/>
      <c r="F55" s="53"/>
      <c r="G55" s="53"/>
      <c r="H55" s="53"/>
      <c r="I55" s="53"/>
      <c r="J55" s="53"/>
      <c r="K55" s="53"/>
      <c r="L55" s="53"/>
    </row>
    <row r="56" spans="1:12" ht="15.95" customHeight="1" x14ac:dyDescent="0.2">
      <c r="E56" s="53"/>
      <c r="F56" s="53"/>
      <c r="G56" s="53"/>
      <c r="H56" s="53"/>
      <c r="I56" s="53"/>
      <c r="J56" s="53"/>
      <c r="K56" s="53"/>
      <c r="L56" s="53"/>
    </row>
    <row r="57" spans="1:12" ht="15.95" customHeight="1" x14ac:dyDescent="0.2">
      <c r="E57" s="53"/>
      <c r="F57" s="53"/>
      <c r="G57" s="53"/>
      <c r="H57" s="53"/>
      <c r="I57" s="53"/>
      <c r="J57" s="53"/>
      <c r="K57" s="53"/>
      <c r="L57" s="53"/>
    </row>
    <row r="58" spans="1:12" ht="15.95" customHeight="1" x14ac:dyDescent="0.2">
      <c r="E58" s="53"/>
      <c r="F58" s="53"/>
      <c r="G58" s="53"/>
      <c r="H58" s="53"/>
      <c r="I58" s="53"/>
      <c r="J58" s="53"/>
      <c r="K58" s="53"/>
      <c r="L58" s="53"/>
    </row>
    <row r="59" spans="1:12" ht="15.95" customHeight="1" x14ac:dyDescent="0.2">
      <c r="E59" s="53"/>
      <c r="F59" s="53"/>
      <c r="G59" s="53"/>
      <c r="H59" s="53"/>
      <c r="I59" s="53"/>
      <c r="J59" s="53"/>
      <c r="K59" s="53"/>
      <c r="L59" s="53"/>
    </row>
    <row r="60" spans="1:12" ht="15.95" customHeight="1" x14ac:dyDescent="0.2">
      <c r="E60" s="53"/>
      <c r="F60" s="53"/>
      <c r="G60" s="53"/>
      <c r="H60" s="53"/>
      <c r="I60" s="53"/>
      <c r="J60" s="53"/>
      <c r="K60" s="53"/>
      <c r="L60" s="53"/>
    </row>
    <row r="61" spans="1:12" ht="15.95" customHeight="1" x14ac:dyDescent="0.2">
      <c r="E61" s="53"/>
      <c r="F61" s="53"/>
      <c r="G61" s="53"/>
      <c r="H61" s="53"/>
      <c r="I61" s="53"/>
      <c r="J61" s="53"/>
      <c r="K61" s="53"/>
      <c r="L61" s="53"/>
    </row>
    <row r="62" spans="1:12" ht="15.95" customHeight="1" x14ac:dyDescent="0.2">
      <c r="E62" s="53"/>
      <c r="F62" s="53"/>
      <c r="G62" s="53"/>
      <c r="H62" s="53"/>
      <c r="I62" s="53"/>
      <c r="J62" s="53"/>
      <c r="K62" s="53"/>
      <c r="L62" s="53"/>
    </row>
    <row r="63" spans="1:12" ht="15.95" customHeight="1" x14ac:dyDescent="0.2">
      <c r="E63" s="53"/>
      <c r="F63" s="53"/>
      <c r="G63" s="53"/>
      <c r="H63" s="53"/>
      <c r="I63" s="53"/>
      <c r="J63" s="53"/>
      <c r="K63" s="53"/>
      <c r="L63" s="53"/>
    </row>
    <row r="64" spans="1:12" ht="15.95" customHeight="1" x14ac:dyDescent="0.2">
      <c r="E64" s="53"/>
      <c r="F64" s="53"/>
      <c r="G64" s="53"/>
      <c r="H64" s="53"/>
      <c r="I64" s="53"/>
      <c r="J64" s="53"/>
      <c r="K64" s="53"/>
      <c r="L64" s="53"/>
    </row>
    <row r="65" spans="5:12" ht="15.95" customHeight="1" x14ac:dyDescent="0.2">
      <c r="E65" s="53"/>
      <c r="F65" s="53"/>
      <c r="G65" s="53"/>
      <c r="H65" s="53"/>
      <c r="I65" s="53"/>
      <c r="J65" s="53"/>
      <c r="K65" s="53"/>
      <c r="L65" s="53"/>
    </row>
    <row r="66" spans="5:12" ht="15.95" customHeight="1" x14ac:dyDescent="0.2">
      <c r="E66" s="53"/>
      <c r="F66" s="53"/>
      <c r="G66" s="53"/>
      <c r="H66" s="53"/>
      <c r="I66" s="53"/>
      <c r="J66" s="53"/>
      <c r="K66" s="53"/>
      <c r="L66" s="53"/>
    </row>
    <row r="67" spans="5:12" ht="15.95" customHeight="1" x14ac:dyDescent="0.2">
      <c r="E67" s="53"/>
      <c r="F67" s="53"/>
      <c r="G67" s="53"/>
      <c r="H67" s="53"/>
      <c r="I67" s="53"/>
      <c r="J67" s="53"/>
      <c r="K67" s="53"/>
      <c r="L67" s="53"/>
    </row>
    <row r="68" spans="5:12" ht="15.95" customHeight="1" x14ac:dyDescent="0.2">
      <c r="E68" s="53"/>
      <c r="F68" s="53"/>
      <c r="G68" s="53"/>
      <c r="H68" s="53"/>
      <c r="I68" s="53"/>
      <c r="J68" s="53"/>
      <c r="K68" s="53"/>
      <c r="L68" s="53"/>
    </row>
    <row r="69" spans="5:12" ht="15.95" customHeight="1" x14ac:dyDescent="0.2">
      <c r="E69" s="53"/>
      <c r="F69" s="53"/>
      <c r="G69" s="53"/>
      <c r="H69" s="53"/>
      <c r="I69" s="53"/>
      <c r="J69" s="53"/>
      <c r="K69" s="53"/>
      <c r="L69" s="53"/>
    </row>
    <row r="70" spans="5:12" ht="15.95" customHeight="1" x14ac:dyDescent="0.2">
      <c r="E70" s="53"/>
      <c r="F70" s="53"/>
      <c r="G70" s="53"/>
      <c r="H70" s="53"/>
      <c r="I70" s="53"/>
      <c r="J70" s="53"/>
      <c r="K70" s="53"/>
      <c r="L70" s="53"/>
    </row>
    <row r="71" spans="5:12" ht="15.95" customHeight="1" x14ac:dyDescent="0.2">
      <c r="E71" s="53"/>
      <c r="F71" s="53"/>
      <c r="G71" s="53"/>
      <c r="H71" s="53"/>
      <c r="I71" s="53"/>
      <c r="J71" s="53"/>
      <c r="K71" s="53"/>
      <c r="L71" s="53"/>
    </row>
    <row r="72" spans="5:12" ht="15.95" customHeight="1" x14ac:dyDescent="0.2">
      <c r="E72" s="53"/>
      <c r="F72" s="53"/>
      <c r="G72" s="53"/>
      <c r="H72" s="53"/>
      <c r="I72" s="53"/>
      <c r="J72" s="53"/>
      <c r="K72" s="53"/>
      <c r="L72" s="53"/>
    </row>
    <row r="73" spans="5:12" ht="15.95" customHeight="1" x14ac:dyDescent="0.2">
      <c r="E73" s="53"/>
      <c r="F73" s="53"/>
      <c r="G73" s="53"/>
      <c r="H73" s="53"/>
      <c r="I73" s="53"/>
      <c r="J73" s="53"/>
      <c r="K73" s="53"/>
      <c r="L73" s="53"/>
    </row>
    <row r="74" spans="5:12" ht="15.95" customHeight="1" x14ac:dyDescent="0.2">
      <c r="E74" s="53"/>
      <c r="F74" s="53"/>
      <c r="G74" s="53"/>
      <c r="H74" s="53"/>
      <c r="I74" s="53"/>
      <c r="J74" s="53"/>
      <c r="K74" s="53"/>
      <c r="L74" s="53"/>
    </row>
    <row r="75" spans="5:12" ht="15.95" customHeight="1" x14ac:dyDescent="0.2">
      <c r="E75" s="53"/>
      <c r="F75" s="53"/>
      <c r="G75" s="53"/>
      <c r="H75" s="53"/>
      <c r="I75" s="53"/>
      <c r="J75" s="53"/>
      <c r="K75" s="53"/>
      <c r="L75" s="53"/>
    </row>
    <row r="76" spans="5:12" ht="15.95" customHeight="1" x14ac:dyDescent="0.2">
      <c r="E76" s="53"/>
      <c r="F76" s="53"/>
      <c r="G76" s="53"/>
      <c r="H76" s="53"/>
      <c r="I76" s="53"/>
      <c r="J76" s="53"/>
      <c r="K76" s="53"/>
      <c r="L76" s="53"/>
    </row>
    <row r="77" spans="5:12" ht="15.95" customHeight="1" x14ac:dyDescent="0.2">
      <c r="E77" s="53"/>
      <c r="F77" s="53"/>
      <c r="G77" s="53"/>
      <c r="H77" s="53"/>
      <c r="I77" s="53"/>
      <c r="J77" s="53"/>
      <c r="K77" s="53"/>
      <c r="L77" s="53"/>
    </row>
    <row r="78" spans="5:12" ht="15.95" customHeight="1" x14ac:dyDescent="0.2">
      <c r="E78" s="53"/>
      <c r="F78" s="53"/>
      <c r="G78" s="53"/>
      <c r="H78" s="53"/>
      <c r="I78" s="53"/>
      <c r="J78" s="53"/>
      <c r="K78" s="53"/>
      <c r="L78" s="53"/>
    </row>
    <row r="79" spans="5:12" ht="15.95" customHeight="1" x14ac:dyDescent="0.2">
      <c r="E79" s="53"/>
      <c r="F79" s="53"/>
      <c r="G79" s="53"/>
      <c r="H79" s="53"/>
      <c r="I79" s="53"/>
      <c r="J79" s="53"/>
      <c r="K79" s="53"/>
      <c r="L79" s="53"/>
    </row>
    <row r="80" spans="5:12" ht="15.95" customHeight="1" x14ac:dyDescent="0.2">
      <c r="E80" s="53"/>
      <c r="F80" s="53"/>
      <c r="G80" s="53"/>
      <c r="H80" s="53"/>
      <c r="I80" s="53"/>
      <c r="J80" s="53"/>
      <c r="K80" s="53"/>
      <c r="L80" s="53"/>
    </row>
    <row r="81" spans="5:12" ht="15.95" customHeight="1" x14ac:dyDescent="0.2">
      <c r="E81" s="53"/>
      <c r="F81" s="53"/>
      <c r="G81" s="53"/>
      <c r="H81" s="53"/>
      <c r="I81" s="53"/>
      <c r="J81" s="53"/>
      <c r="K81" s="53"/>
      <c r="L81" s="53"/>
    </row>
    <row r="82" spans="5:12" ht="15.95" customHeight="1" x14ac:dyDescent="0.2">
      <c r="E82" s="53"/>
      <c r="F82" s="53"/>
      <c r="G82" s="53"/>
      <c r="H82" s="53"/>
      <c r="I82" s="53"/>
      <c r="J82" s="53"/>
      <c r="K82" s="53"/>
      <c r="L82" s="53"/>
    </row>
    <row r="83" spans="5:12" ht="15.95" customHeight="1" x14ac:dyDescent="0.2">
      <c r="E83" s="53"/>
      <c r="F83" s="53"/>
      <c r="G83" s="53"/>
      <c r="H83" s="53"/>
      <c r="I83" s="53"/>
      <c r="J83" s="53"/>
      <c r="K83" s="53"/>
      <c r="L83" s="53"/>
    </row>
    <row r="84" spans="5:12" ht="15.95" customHeight="1" x14ac:dyDescent="0.2">
      <c r="E84" s="53"/>
      <c r="F84" s="53"/>
      <c r="G84" s="53"/>
      <c r="H84" s="53"/>
      <c r="I84" s="53"/>
      <c r="J84" s="53"/>
      <c r="K84" s="53"/>
      <c r="L84" s="53"/>
    </row>
    <row r="85" spans="5:12" ht="15.95" customHeight="1" x14ac:dyDescent="0.2">
      <c r="E85" s="53"/>
      <c r="F85" s="53"/>
      <c r="G85" s="53"/>
      <c r="H85" s="53"/>
      <c r="I85" s="53"/>
      <c r="J85" s="53"/>
      <c r="K85" s="53"/>
      <c r="L85" s="53"/>
    </row>
    <row r="86" spans="5:12" ht="15.95" customHeight="1" x14ac:dyDescent="0.2">
      <c r="E86" s="53"/>
      <c r="F86" s="53"/>
      <c r="G86" s="53"/>
      <c r="H86" s="53"/>
      <c r="I86" s="53"/>
      <c r="J86" s="53"/>
      <c r="K86" s="53"/>
      <c r="L86" s="53"/>
    </row>
    <row r="87" spans="5:12" ht="15.95" customHeight="1" x14ac:dyDescent="0.2">
      <c r="E87" s="53"/>
      <c r="F87" s="53"/>
      <c r="G87" s="53"/>
      <c r="H87" s="53"/>
      <c r="I87" s="53"/>
      <c r="J87" s="53"/>
      <c r="K87" s="53"/>
      <c r="L87" s="53"/>
    </row>
    <row r="88" spans="5:12" ht="15.95" customHeight="1" x14ac:dyDescent="0.2">
      <c r="E88" s="53"/>
      <c r="F88" s="53"/>
      <c r="G88" s="53"/>
      <c r="H88" s="53"/>
      <c r="I88" s="53"/>
      <c r="J88" s="53"/>
      <c r="K88" s="53"/>
      <c r="L88" s="53"/>
    </row>
    <row r="89" spans="5:12" ht="15.95" customHeight="1" x14ac:dyDescent="0.2">
      <c r="E89" s="53"/>
      <c r="F89" s="53"/>
      <c r="G89" s="53"/>
      <c r="H89" s="53"/>
      <c r="I89" s="53"/>
      <c r="J89" s="53"/>
      <c r="K89" s="53"/>
      <c r="L89" s="53"/>
    </row>
    <row r="90" spans="5:12" ht="15.95" customHeight="1" x14ac:dyDescent="0.2">
      <c r="E90" s="53"/>
      <c r="F90" s="53"/>
      <c r="G90" s="53"/>
      <c r="H90" s="53"/>
      <c r="I90" s="53"/>
      <c r="J90" s="53"/>
      <c r="K90" s="53"/>
      <c r="L90" s="53"/>
    </row>
    <row r="91" spans="5:12" ht="15.95" customHeight="1" x14ac:dyDescent="0.2">
      <c r="E91" s="53"/>
      <c r="F91" s="53"/>
      <c r="G91" s="53"/>
      <c r="H91" s="53"/>
      <c r="I91" s="53"/>
      <c r="J91" s="53"/>
      <c r="K91" s="53"/>
      <c r="L91" s="53"/>
    </row>
    <row r="92" spans="5:12" ht="15.95" customHeight="1" x14ac:dyDescent="0.2">
      <c r="E92" s="53"/>
      <c r="F92" s="53"/>
      <c r="G92" s="53"/>
      <c r="H92" s="53"/>
      <c r="I92" s="53"/>
      <c r="J92" s="53"/>
      <c r="K92" s="53"/>
      <c r="L92" s="53"/>
    </row>
    <row r="93" spans="5:12" ht="15.95" customHeight="1" x14ac:dyDescent="0.2">
      <c r="E93" s="53"/>
      <c r="F93" s="53"/>
      <c r="G93" s="53"/>
      <c r="H93" s="53"/>
      <c r="I93" s="53"/>
      <c r="J93" s="53"/>
      <c r="K93" s="53"/>
      <c r="L93" s="53"/>
    </row>
    <row r="94" spans="5:12" ht="15.95" customHeight="1" x14ac:dyDescent="0.2">
      <c r="E94" s="53"/>
      <c r="F94" s="53"/>
      <c r="G94" s="53"/>
      <c r="H94" s="53"/>
      <c r="I94" s="53"/>
      <c r="J94" s="53"/>
      <c r="K94" s="53"/>
      <c r="L94" s="53"/>
    </row>
    <row r="95" spans="5:12" ht="15.95" customHeight="1" x14ac:dyDescent="0.2">
      <c r="E95" s="53"/>
      <c r="F95" s="53"/>
      <c r="G95" s="53"/>
      <c r="H95" s="53"/>
      <c r="I95" s="53"/>
      <c r="J95" s="53"/>
      <c r="K95" s="53"/>
      <c r="L95" s="53"/>
    </row>
    <row r="96" spans="5:12" ht="15.95" customHeight="1" x14ac:dyDescent="0.2">
      <c r="E96" s="53"/>
      <c r="F96" s="53"/>
      <c r="G96" s="53"/>
      <c r="H96" s="53"/>
      <c r="I96" s="53"/>
      <c r="J96" s="53"/>
      <c r="K96" s="53"/>
      <c r="L96" s="53"/>
    </row>
    <row r="97" spans="5:12" ht="15.95" customHeight="1" x14ac:dyDescent="0.2">
      <c r="E97" s="53"/>
      <c r="F97" s="53"/>
      <c r="G97" s="53"/>
      <c r="H97" s="53"/>
      <c r="I97" s="53"/>
      <c r="J97" s="53"/>
      <c r="K97" s="53"/>
      <c r="L97" s="53"/>
    </row>
    <row r="98" spans="5:12" ht="15.95" customHeight="1" x14ac:dyDescent="0.2">
      <c r="E98" s="53"/>
      <c r="F98" s="53"/>
      <c r="G98" s="53"/>
      <c r="H98" s="53"/>
      <c r="I98" s="53"/>
      <c r="J98" s="53"/>
      <c r="K98" s="53"/>
      <c r="L98" s="53"/>
    </row>
    <row r="99" spans="5:12" ht="15.95" customHeight="1" x14ac:dyDescent="0.2">
      <c r="E99" s="53"/>
      <c r="F99" s="53"/>
      <c r="G99" s="53"/>
      <c r="H99" s="53"/>
      <c r="I99" s="53"/>
      <c r="J99" s="53"/>
      <c r="K99" s="53"/>
      <c r="L99" s="53"/>
    </row>
    <row r="100" spans="5:12" ht="15.95" customHeight="1" x14ac:dyDescent="0.2">
      <c r="E100" s="53"/>
      <c r="F100" s="53"/>
      <c r="G100" s="53"/>
      <c r="H100" s="53"/>
      <c r="I100" s="53"/>
      <c r="J100" s="53"/>
      <c r="K100" s="53"/>
      <c r="L100" s="53"/>
    </row>
    <row r="101" spans="5:12" ht="15.95" customHeight="1" x14ac:dyDescent="0.2">
      <c r="E101" s="53"/>
      <c r="F101" s="53"/>
      <c r="G101" s="53"/>
      <c r="H101" s="53"/>
      <c r="I101" s="53"/>
      <c r="J101" s="53"/>
      <c r="K101" s="53"/>
      <c r="L101" s="53"/>
    </row>
    <row r="102" spans="5:12" ht="15.95" customHeight="1" x14ac:dyDescent="0.2">
      <c r="E102" s="53"/>
      <c r="F102" s="53"/>
      <c r="G102" s="53"/>
      <c r="H102" s="53"/>
      <c r="I102" s="53"/>
      <c r="J102" s="53"/>
      <c r="K102" s="53"/>
      <c r="L102" s="53"/>
    </row>
    <row r="103" spans="5:12" ht="15.95" customHeight="1" x14ac:dyDescent="0.2">
      <c r="E103" s="53"/>
      <c r="F103" s="53"/>
      <c r="G103" s="53"/>
      <c r="H103" s="53"/>
      <c r="I103" s="53"/>
      <c r="J103" s="53"/>
      <c r="K103" s="53"/>
      <c r="L103" s="53"/>
    </row>
    <row r="104" spans="5:12" ht="15.95" customHeight="1" x14ac:dyDescent="0.2">
      <c r="E104" s="53"/>
      <c r="F104" s="53"/>
      <c r="G104" s="53"/>
      <c r="H104" s="53"/>
      <c r="I104" s="53"/>
      <c r="J104" s="53"/>
      <c r="K104" s="53"/>
      <c r="L104" s="53"/>
    </row>
    <row r="105" spans="5:12" ht="15.95" customHeight="1" x14ac:dyDescent="0.2">
      <c r="E105" s="53"/>
      <c r="F105" s="53"/>
      <c r="G105" s="53"/>
      <c r="H105" s="53"/>
      <c r="I105" s="53"/>
      <c r="J105" s="53"/>
      <c r="K105" s="53"/>
      <c r="L105" s="53"/>
    </row>
    <row r="106" spans="5:12" ht="15.95" customHeight="1" x14ac:dyDescent="0.2">
      <c r="E106" s="53"/>
      <c r="F106" s="53"/>
      <c r="G106" s="53"/>
      <c r="H106" s="53"/>
      <c r="I106" s="53"/>
      <c r="J106" s="53"/>
      <c r="K106" s="53"/>
      <c r="L106" s="53"/>
    </row>
    <row r="107" spans="5:12" ht="15.95" customHeight="1" x14ac:dyDescent="0.2">
      <c r="E107" s="53"/>
      <c r="F107" s="53"/>
      <c r="G107" s="53"/>
      <c r="H107" s="53"/>
      <c r="I107" s="53"/>
      <c r="J107" s="53"/>
      <c r="K107" s="53"/>
      <c r="L107" s="53"/>
    </row>
    <row r="108" spans="5:12" ht="15.95" customHeight="1" x14ac:dyDescent="0.2">
      <c r="E108" s="53"/>
      <c r="F108" s="53"/>
      <c r="G108" s="53"/>
      <c r="H108" s="53"/>
      <c r="I108" s="53"/>
      <c r="J108" s="53"/>
      <c r="K108" s="53"/>
      <c r="L108" s="53"/>
    </row>
    <row r="109" spans="5:12" ht="15.95" customHeight="1" x14ac:dyDescent="0.2">
      <c r="E109" s="53"/>
      <c r="F109" s="53"/>
      <c r="G109" s="53"/>
      <c r="H109" s="53"/>
      <c r="I109" s="53"/>
      <c r="J109" s="53"/>
      <c r="K109" s="53"/>
      <c r="L109" s="53"/>
    </row>
    <row r="110" spans="5:12" ht="15.95" customHeight="1" x14ac:dyDescent="0.2">
      <c r="E110" s="53"/>
      <c r="F110" s="53"/>
      <c r="G110" s="53"/>
      <c r="H110" s="53"/>
      <c r="I110" s="53"/>
      <c r="J110" s="53"/>
      <c r="K110" s="53"/>
      <c r="L110" s="53"/>
    </row>
    <row r="111" spans="5:12" ht="15.95" customHeight="1" x14ac:dyDescent="0.2">
      <c r="E111" s="53"/>
      <c r="F111" s="53"/>
      <c r="G111" s="53"/>
      <c r="H111" s="53"/>
      <c r="I111" s="53"/>
      <c r="J111" s="53"/>
      <c r="K111" s="53"/>
      <c r="L111" s="53"/>
    </row>
    <row r="112" spans="5:12" ht="15.95" customHeight="1" x14ac:dyDescent="0.2">
      <c r="E112" s="53"/>
      <c r="F112" s="53"/>
      <c r="G112" s="53"/>
      <c r="H112" s="53"/>
      <c r="I112" s="53"/>
      <c r="J112" s="53"/>
      <c r="K112" s="53"/>
      <c r="L112" s="53"/>
    </row>
    <row r="113" spans="5:12" ht="15.95" customHeight="1" x14ac:dyDescent="0.2">
      <c r="E113" s="53"/>
      <c r="F113" s="53"/>
      <c r="G113" s="53"/>
      <c r="H113" s="53"/>
      <c r="I113" s="53"/>
      <c r="J113" s="53"/>
      <c r="K113" s="53"/>
      <c r="L113" s="53"/>
    </row>
    <row r="114" spans="5:12" ht="15.95" customHeight="1" x14ac:dyDescent="0.2">
      <c r="E114" s="53"/>
      <c r="F114" s="53"/>
      <c r="G114" s="53"/>
      <c r="H114" s="53"/>
      <c r="I114" s="53"/>
      <c r="J114" s="53"/>
      <c r="K114" s="53"/>
      <c r="L114" s="53"/>
    </row>
    <row r="115" spans="5:12" ht="15.95" customHeight="1" x14ac:dyDescent="0.2">
      <c r="E115" s="53"/>
      <c r="F115" s="53"/>
      <c r="G115" s="53"/>
      <c r="H115" s="53"/>
      <c r="I115" s="53"/>
      <c r="J115" s="53"/>
      <c r="K115" s="53"/>
      <c r="L115" s="53"/>
    </row>
    <row r="116" spans="5:12" ht="15.95" customHeight="1" x14ac:dyDescent="0.2">
      <c r="E116" s="53"/>
      <c r="F116" s="53"/>
      <c r="G116" s="53"/>
      <c r="H116" s="53"/>
      <c r="I116" s="53"/>
      <c r="J116" s="53"/>
      <c r="K116" s="53"/>
      <c r="L116" s="53"/>
    </row>
    <row r="117" spans="5:12" ht="15.95" customHeight="1" x14ac:dyDescent="0.2">
      <c r="E117" s="53"/>
      <c r="F117" s="53"/>
      <c r="G117" s="53"/>
      <c r="H117" s="53"/>
      <c r="I117" s="53"/>
      <c r="J117" s="53"/>
      <c r="K117" s="53"/>
      <c r="L117" s="53"/>
    </row>
    <row r="118" spans="5:12" ht="15.95" customHeight="1" x14ac:dyDescent="0.2">
      <c r="E118" s="53"/>
      <c r="F118" s="53"/>
      <c r="G118" s="53"/>
      <c r="H118" s="53"/>
      <c r="I118" s="53"/>
      <c r="J118" s="53"/>
      <c r="K118" s="53"/>
      <c r="L118" s="53"/>
    </row>
    <row r="119" spans="5:12" ht="15.95" customHeight="1" x14ac:dyDescent="0.2">
      <c r="E119" s="53"/>
      <c r="F119" s="53"/>
      <c r="G119" s="53"/>
      <c r="H119" s="53"/>
      <c r="I119" s="53"/>
      <c r="J119" s="53"/>
      <c r="K119" s="53"/>
      <c r="L119" s="53"/>
    </row>
    <row r="120" spans="5:12" ht="15.95" customHeight="1" x14ac:dyDescent="0.2">
      <c r="E120" s="53"/>
      <c r="F120" s="53"/>
      <c r="G120" s="53"/>
      <c r="H120" s="53"/>
      <c r="I120" s="53"/>
      <c r="J120" s="53"/>
      <c r="K120" s="53"/>
      <c r="L120" s="53"/>
    </row>
    <row r="121" spans="5:12" ht="15.95" customHeight="1" x14ac:dyDescent="0.2">
      <c r="E121" s="53"/>
      <c r="F121" s="53"/>
      <c r="G121" s="53"/>
      <c r="H121" s="53"/>
      <c r="I121" s="53"/>
      <c r="J121" s="53"/>
      <c r="K121" s="53"/>
      <c r="L121" s="53"/>
    </row>
    <row r="122" spans="5:12" ht="15.95" customHeight="1" x14ac:dyDescent="0.2">
      <c r="E122" s="53"/>
      <c r="F122" s="53"/>
      <c r="G122" s="53"/>
      <c r="H122" s="53"/>
      <c r="I122" s="53"/>
      <c r="J122" s="53"/>
      <c r="K122" s="53"/>
      <c r="L122" s="53"/>
    </row>
    <row r="123" spans="5:12" ht="15.95" customHeight="1" x14ac:dyDescent="0.2">
      <c r="E123" s="53"/>
      <c r="F123" s="53"/>
      <c r="G123" s="53"/>
      <c r="H123" s="53"/>
      <c r="I123" s="53"/>
      <c r="J123" s="53"/>
      <c r="K123" s="53"/>
      <c r="L123" s="53"/>
    </row>
    <row r="124" spans="5:12" ht="15.95" customHeight="1" x14ac:dyDescent="0.2">
      <c r="E124" s="53"/>
      <c r="F124" s="53"/>
      <c r="G124" s="53"/>
      <c r="H124" s="53"/>
      <c r="I124" s="53"/>
      <c r="J124" s="53"/>
      <c r="K124" s="53"/>
      <c r="L124" s="53"/>
    </row>
    <row r="125" spans="5:12" ht="15.95" customHeight="1" x14ac:dyDescent="0.2">
      <c r="E125" s="53"/>
      <c r="F125" s="53"/>
      <c r="G125" s="53"/>
      <c r="H125" s="53"/>
      <c r="I125" s="53"/>
      <c r="J125" s="53"/>
      <c r="K125" s="53"/>
      <c r="L125" s="53"/>
    </row>
    <row r="126" spans="5:12" ht="15.95" customHeight="1" x14ac:dyDescent="0.2">
      <c r="E126" s="53"/>
      <c r="F126" s="53"/>
      <c r="G126" s="53"/>
      <c r="H126" s="53"/>
      <c r="I126" s="53"/>
      <c r="J126" s="53"/>
      <c r="K126" s="53"/>
      <c r="L126" s="53"/>
    </row>
    <row r="127" spans="5:12" ht="15.95" customHeight="1" x14ac:dyDescent="0.2">
      <c r="E127" s="53"/>
      <c r="F127" s="53"/>
      <c r="G127" s="53"/>
      <c r="H127" s="53"/>
      <c r="I127" s="53"/>
      <c r="J127" s="53"/>
      <c r="K127" s="53"/>
      <c r="L127" s="53"/>
    </row>
    <row r="128" spans="5:12" ht="15.95" customHeight="1" x14ac:dyDescent="0.2">
      <c r="E128" s="53"/>
      <c r="F128" s="53"/>
      <c r="G128" s="53"/>
      <c r="H128" s="53"/>
      <c r="I128" s="53"/>
      <c r="J128" s="53"/>
      <c r="K128" s="53"/>
      <c r="L128" s="53"/>
    </row>
    <row r="129" spans="5:12" ht="15.95" customHeight="1" x14ac:dyDescent="0.2">
      <c r="E129" s="53"/>
      <c r="F129" s="53"/>
      <c r="G129" s="53"/>
      <c r="H129" s="53"/>
      <c r="I129" s="53"/>
      <c r="J129" s="53"/>
      <c r="K129" s="53"/>
      <c r="L129" s="53"/>
    </row>
    <row r="130" spans="5:12" ht="15.95" customHeight="1" x14ac:dyDescent="0.2">
      <c r="E130" s="53"/>
      <c r="F130" s="53"/>
      <c r="G130" s="53"/>
      <c r="H130" s="53"/>
      <c r="I130" s="53"/>
      <c r="J130" s="53"/>
      <c r="K130" s="53"/>
      <c r="L130" s="53"/>
    </row>
    <row r="131" spans="5:12" ht="15.95" customHeight="1" x14ac:dyDescent="0.2">
      <c r="E131" s="53"/>
      <c r="F131" s="53"/>
      <c r="G131" s="53"/>
      <c r="H131" s="53"/>
      <c r="I131" s="53"/>
      <c r="J131" s="53"/>
      <c r="K131" s="53"/>
      <c r="L131" s="53"/>
    </row>
    <row r="132" spans="5:12" ht="15.95" customHeight="1" x14ac:dyDescent="0.2">
      <c r="E132" s="53"/>
      <c r="F132" s="53"/>
      <c r="G132" s="53"/>
      <c r="H132" s="53"/>
      <c r="I132" s="53"/>
      <c r="J132" s="53"/>
      <c r="K132" s="53"/>
      <c r="L132" s="53"/>
    </row>
    <row r="133" spans="5:12" ht="15.95" customHeight="1" x14ac:dyDescent="0.2">
      <c r="E133" s="53"/>
      <c r="F133" s="53"/>
      <c r="G133" s="53"/>
      <c r="H133" s="53"/>
      <c r="I133" s="53"/>
      <c r="J133" s="53"/>
      <c r="K133" s="53"/>
      <c r="L133" s="53"/>
    </row>
    <row r="134" spans="5:12" ht="15.95" customHeight="1" x14ac:dyDescent="0.2">
      <c r="E134" s="53"/>
      <c r="F134" s="53"/>
      <c r="G134" s="53"/>
      <c r="H134" s="53"/>
      <c r="I134" s="53"/>
      <c r="J134" s="53"/>
      <c r="K134" s="53"/>
      <c r="L134" s="53"/>
    </row>
    <row r="135" spans="5:12" ht="15.95" customHeight="1" x14ac:dyDescent="0.2">
      <c r="E135" s="53"/>
      <c r="F135" s="53"/>
      <c r="G135" s="53"/>
      <c r="H135" s="53"/>
      <c r="I135" s="53"/>
      <c r="J135" s="53"/>
      <c r="K135" s="53"/>
      <c r="L135" s="53"/>
    </row>
    <row r="136" spans="5:12" ht="15.95" customHeight="1" x14ac:dyDescent="0.2">
      <c r="E136" s="53"/>
      <c r="F136" s="53"/>
      <c r="G136" s="53"/>
      <c r="H136" s="53"/>
      <c r="I136" s="53"/>
      <c r="J136" s="53"/>
      <c r="K136" s="53"/>
      <c r="L136" s="53"/>
    </row>
    <row r="137" spans="5:12" ht="15.95" customHeight="1" x14ac:dyDescent="0.2">
      <c r="E137" s="53"/>
      <c r="F137" s="53"/>
      <c r="G137" s="53"/>
      <c r="H137" s="53"/>
      <c r="I137" s="53"/>
      <c r="J137" s="53"/>
      <c r="K137" s="53"/>
      <c r="L137" s="53"/>
    </row>
    <row r="138" spans="5:12" ht="15.95" customHeight="1" x14ac:dyDescent="0.2">
      <c r="E138" s="53"/>
      <c r="F138" s="53"/>
      <c r="G138" s="53"/>
      <c r="H138" s="53"/>
      <c r="I138" s="53"/>
      <c r="J138" s="53"/>
      <c r="K138" s="53"/>
      <c r="L138" s="53"/>
    </row>
    <row r="139" spans="5:12" ht="15.95" customHeight="1" x14ac:dyDescent="0.2">
      <c r="E139" s="53"/>
      <c r="F139" s="53"/>
      <c r="G139" s="53"/>
      <c r="H139" s="53"/>
      <c r="I139" s="53"/>
      <c r="J139" s="53"/>
      <c r="K139" s="53"/>
      <c r="L139" s="53"/>
    </row>
    <row r="140" spans="5:12" ht="15.95" customHeight="1" x14ac:dyDescent="0.2">
      <c r="E140" s="53"/>
      <c r="F140" s="53"/>
      <c r="G140" s="53"/>
      <c r="H140" s="53"/>
      <c r="I140" s="53"/>
      <c r="J140" s="53"/>
      <c r="K140" s="53"/>
      <c r="L140" s="53"/>
    </row>
    <row r="141" spans="5:12" ht="15.95" customHeight="1" x14ac:dyDescent="0.2">
      <c r="E141" s="53"/>
      <c r="F141" s="53"/>
      <c r="G141" s="53"/>
      <c r="H141" s="53"/>
      <c r="I141" s="53"/>
      <c r="J141" s="53"/>
      <c r="K141" s="53"/>
      <c r="L141" s="53"/>
    </row>
    <row r="142" spans="5:12" ht="15.95" customHeight="1" x14ac:dyDescent="0.2">
      <c r="E142" s="53"/>
      <c r="F142" s="53"/>
      <c r="G142" s="53"/>
      <c r="H142" s="53"/>
      <c r="I142" s="53"/>
      <c r="J142" s="53"/>
      <c r="K142" s="53"/>
      <c r="L142" s="53"/>
    </row>
    <row r="143" spans="5:12" ht="15.95" customHeight="1" x14ac:dyDescent="0.2">
      <c r="E143" s="53"/>
      <c r="F143" s="53"/>
      <c r="G143" s="53"/>
      <c r="H143" s="53"/>
      <c r="I143" s="53"/>
      <c r="J143" s="53"/>
      <c r="K143" s="53"/>
      <c r="L143" s="53"/>
    </row>
    <row r="144" spans="5:12" ht="15.95" customHeight="1" x14ac:dyDescent="0.2">
      <c r="E144" s="53"/>
      <c r="F144" s="53"/>
      <c r="G144" s="53"/>
      <c r="H144" s="53"/>
      <c r="I144" s="53"/>
      <c r="J144" s="53"/>
      <c r="K144" s="53"/>
      <c r="L144" s="53"/>
    </row>
    <row r="145" spans="5:12" ht="15.95" customHeight="1" x14ac:dyDescent="0.2">
      <c r="E145" s="53"/>
      <c r="F145" s="53"/>
      <c r="G145" s="53"/>
      <c r="H145" s="53"/>
      <c r="I145" s="53"/>
      <c r="J145" s="53"/>
      <c r="K145" s="53"/>
      <c r="L145" s="53"/>
    </row>
    <row r="146" spans="5:12" ht="15.95" customHeight="1" x14ac:dyDescent="0.2">
      <c r="E146" s="53"/>
      <c r="F146" s="53"/>
      <c r="G146" s="53"/>
      <c r="H146" s="53"/>
      <c r="I146" s="53"/>
      <c r="J146" s="53"/>
      <c r="K146" s="53"/>
      <c r="L146" s="53"/>
    </row>
    <row r="147" spans="5:12" ht="15.95" customHeight="1" x14ac:dyDescent="0.2">
      <c r="E147" s="53"/>
      <c r="F147" s="53"/>
      <c r="G147" s="53"/>
      <c r="H147" s="53"/>
      <c r="I147" s="53"/>
      <c r="J147" s="53"/>
      <c r="K147" s="53"/>
      <c r="L147" s="53"/>
    </row>
    <row r="148" spans="5:12" ht="15.95" customHeight="1" x14ac:dyDescent="0.2">
      <c r="E148" s="53"/>
      <c r="F148" s="53"/>
      <c r="G148" s="53"/>
      <c r="H148" s="53"/>
      <c r="I148" s="53"/>
      <c r="J148" s="53"/>
      <c r="K148" s="53"/>
      <c r="L148" s="53"/>
    </row>
    <row r="149" spans="5:12" ht="15.95" customHeight="1" x14ac:dyDescent="0.2">
      <c r="E149" s="53"/>
      <c r="F149" s="53"/>
      <c r="G149" s="53"/>
      <c r="H149" s="53"/>
      <c r="I149" s="53"/>
      <c r="J149" s="53"/>
      <c r="K149" s="53"/>
      <c r="L149" s="53"/>
    </row>
    <row r="150" spans="5:12" ht="15.95" customHeight="1" x14ac:dyDescent="0.2">
      <c r="E150" s="53"/>
      <c r="F150" s="53"/>
      <c r="G150" s="53"/>
      <c r="H150" s="53"/>
      <c r="I150" s="53"/>
      <c r="J150" s="53"/>
      <c r="K150" s="53"/>
      <c r="L150" s="53"/>
    </row>
    <row r="151" spans="5:12" ht="15.95" customHeight="1" x14ac:dyDescent="0.2">
      <c r="E151" s="53"/>
      <c r="F151" s="53"/>
      <c r="G151" s="53"/>
      <c r="H151" s="53"/>
      <c r="I151" s="53"/>
      <c r="J151" s="53"/>
      <c r="K151" s="53"/>
      <c r="L151" s="53"/>
    </row>
    <row r="152" spans="5:12" ht="15.95" customHeight="1" x14ac:dyDescent="0.2">
      <c r="E152" s="53"/>
      <c r="F152" s="53"/>
      <c r="G152" s="53"/>
      <c r="H152" s="53"/>
      <c r="I152" s="53"/>
      <c r="J152" s="53"/>
      <c r="K152" s="53"/>
      <c r="L152" s="53"/>
    </row>
    <row r="153" spans="5:12" ht="15.95" customHeight="1" x14ac:dyDescent="0.2">
      <c r="E153" s="53"/>
      <c r="F153" s="53"/>
      <c r="G153" s="53"/>
      <c r="H153" s="53"/>
      <c r="I153" s="53"/>
      <c r="J153" s="53"/>
      <c r="K153" s="53"/>
      <c r="L153" s="53"/>
    </row>
    <row r="154" spans="5:12" ht="15.95" customHeight="1" x14ac:dyDescent="0.2">
      <c r="E154" s="53"/>
      <c r="F154" s="53"/>
      <c r="G154" s="53"/>
      <c r="H154" s="53"/>
      <c r="I154" s="53"/>
      <c r="J154" s="53"/>
      <c r="K154" s="53"/>
      <c r="L154" s="53"/>
    </row>
    <row r="155" spans="5:12" ht="15.95" customHeight="1" x14ac:dyDescent="0.2">
      <c r="E155" s="53"/>
      <c r="F155" s="53"/>
      <c r="G155" s="53"/>
      <c r="H155" s="53"/>
      <c r="I155" s="53"/>
      <c r="J155" s="53"/>
      <c r="K155" s="53"/>
      <c r="L155" s="53"/>
    </row>
    <row r="156" spans="5:12" ht="15.95" customHeight="1" x14ac:dyDescent="0.2">
      <c r="E156" s="53"/>
      <c r="F156" s="53"/>
      <c r="G156" s="53"/>
      <c r="H156" s="53"/>
      <c r="I156" s="53"/>
      <c r="J156" s="53"/>
      <c r="K156" s="53"/>
      <c r="L156" s="53"/>
    </row>
    <row r="157" spans="5:12" ht="15.95" customHeight="1" x14ac:dyDescent="0.2">
      <c r="E157" s="53"/>
      <c r="F157" s="53"/>
      <c r="G157" s="53"/>
      <c r="H157" s="53"/>
      <c r="I157" s="53"/>
      <c r="J157" s="53"/>
      <c r="K157" s="53"/>
      <c r="L157" s="53"/>
    </row>
    <row r="158" spans="5:12" ht="15.95" customHeight="1" x14ac:dyDescent="0.2">
      <c r="E158" s="53"/>
      <c r="F158" s="53"/>
      <c r="G158" s="53"/>
      <c r="H158" s="53"/>
      <c r="I158" s="53"/>
      <c r="J158" s="53"/>
      <c r="K158" s="53"/>
      <c r="L158" s="53"/>
    </row>
    <row r="159" spans="5:12" ht="15.95" customHeight="1" x14ac:dyDescent="0.2">
      <c r="E159" s="53"/>
      <c r="F159" s="53"/>
      <c r="G159" s="53"/>
      <c r="H159" s="53"/>
      <c r="I159" s="53"/>
      <c r="J159" s="53"/>
      <c r="K159" s="53"/>
      <c r="L159" s="53"/>
    </row>
    <row r="160" spans="5:12" ht="15.95" customHeight="1" x14ac:dyDescent="0.2">
      <c r="E160" s="53"/>
      <c r="F160" s="53"/>
      <c r="G160" s="53"/>
      <c r="H160" s="53"/>
      <c r="I160" s="53"/>
      <c r="J160" s="53"/>
      <c r="K160" s="53"/>
      <c r="L160" s="53"/>
    </row>
    <row r="161" spans="5:12" ht="15.95" customHeight="1" x14ac:dyDescent="0.2">
      <c r="E161" s="53"/>
      <c r="F161" s="53"/>
      <c r="G161" s="53"/>
      <c r="H161" s="53"/>
      <c r="I161" s="53"/>
      <c r="J161" s="53"/>
      <c r="K161" s="53"/>
      <c r="L161" s="53"/>
    </row>
    <row r="162" spans="5:12" ht="15.95" customHeight="1" x14ac:dyDescent="0.2">
      <c r="E162" s="53"/>
      <c r="F162" s="53"/>
      <c r="G162" s="53"/>
      <c r="H162" s="53"/>
      <c r="I162" s="53"/>
      <c r="J162" s="53"/>
      <c r="K162" s="53"/>
      <c r="L162" s="53"/>
    </row>
    <row r="163" spans="5:12" ht="15.95" customHeight="1" x14ac:dyDescent="0.2">
      <c r="E163" s="53"/>
      <c r="F163" s="53"/>
      <c r="G163" s="53"/>
      <c r="H163" s="53"/>
      <c r="I163" s="53"/>
      <c r="J163" s="53"/>
      <c r="K163" s="53"/>
      <c r="L163" s="53"/>
    </row>
    <row r="164" spans="5:12" ht="15.95" customHeight="1" x14ac:dyDescent="0.2">
      <c r="E164" s="53"/>
      <c r="F164" s="53"/>
      <c r="G164" s="53"/>
      <c r="H164" s="53"/>
      <c r="I164" s="53"/>
      <c r="J164" s="53"/>
      <c r="K164" s="53"/>
      <c r="L164" s="53"/>
    </row>
    <row r="165" spans="5:12" ht="15.95" customHeight="1" x14ac:dyDescent="0.2">
      <c r="E165" s="53"/>
      <c r="F165" s="53"/>
      <c r="G165" s="53"/>
      <c r="H165" s="53"/>
      <c r="I165" s="53"/>
      <c r="J165" s="53"/>
      <c r="K165" s="53"/>
      <c r="L165" s="53"/>
    </row>
    <row r="166" spans="5:12" ht="15.95" customHeight="1" x14ac:dyDescent="0.2">
      <c r="E166" s="53"/>
      <c r="F166" s="53"/>
      <c r="G166" s="53"/>
      <c r="H166" s="53"/>
      <c r="I166" s="53"/>
      <c r="J166" s="53"/>
      <c r="K166" s="53"/>
      <c r="L166" s="53"/>
    </row>
    <row r="167" spans="5:12" ht="15.95" customHeight="1" x14ac:dyDescent="0.2">
      <c r="E167" s="53"/>
      <c r="F167" s="53"/>
      <c r="G167" s="53"/>
      <c r="H167" s="53"/>
      <c r="I167" s="53"/>
      <c r="J167" s="53"/>
      <c r="K167" s="53"/>
      <c r="L167" s="53"/>
    </row>
    <row r="168" spans="5:12" ht="15.95" customHeight="1" x14ac:dyDescent="0.2">
      <c r="E168" s="53"/>
      <c r="F168" s="53"/>
      <c r="G168" s="53"/>
      <c r="H168" s="53"/>
      <c r="I168" s="53"/>
      <c r="J168" s="53"/>
      <c r="K168" s="53"/>
      <c r="L168" s="53"/>
    </row>
    <row r="169" spans="5:12" ht="15.95" customHeight="1" x14ac:dyDescent="0.2">
      <c r="E169" s="53"/>
      <c r="F169" s="53"/>
      <c r="G169" s="53"/>
      <c r="H169" s="53"/>
      <c r="I169" s="53"/>
      <c r="J169" s="53"/>
      <c r="K169" s="53"/>
      <c r="L169" s="53"/>
    </row>
    <row r="170" spans="5:12" ht="15.95" customHeight="1" x14ac:dyDescent="0.2">
      <c r="E170" s="53"/>
      <c r="F170" s="53"/>
      <c r="G170" s="53"/>
      <c r="H170" s="53"/>
      <c r="I170" s="53"/>
      <c r="J170" s="53"/>
      <c r="K170" s="53"/>
      <c r="L170" s="53"/>
    </row>
    <row r="171" spans="5:12" ht="15.95" customHeight="1" x14ac:dyDescent="0.2">
      <c r="E171" s="53"/>
      <c r="F171" s="53"/>
      <c r="G171" s="53"/>
      <c r="H171" s="53"/>
      <c r="I171" s="53"/>
      <c r="J171" s="53"/>
      <c r="K171" s="53"/>
      <c r="L171" s="53"/>
    </row>
    <row r="172" spans="5:12" ht="15.95" customHeight="1" x14ac:dyDescent="0.2">
      <c r="E172" s="53"/>
      <c r="F172" s="53"/>
      <c r="G172" s="53"/>
      <c r="H172" s="53"/>
      <c r="I172" s="53"/>
      <c r="J172" s="53"/>
      <c r="K172" s="53"/>
      <c r="L172" s="53"/>
    </row>
    <row r="173" spans="5:12" ht="15.95" customHeight="1" x14ac:dyDescent="0.2">
      <c r="E173" s="53"/>
      <c r="F173" s="53"/>
      <c r="G173" s="53"/>
      <c r="H173" s="53"/>
      <c r="I173" s="53"/>
      <c r="J173" s="53"/>
      <c r="K173" s="53"/>
      <c r="L173" s="53"/>
    </row>
    <row r="174" spans="5:12" ht="15.95" customHeight="1" x14ac:dyDescent="0.2">
      <c r="E174" s="53"/>
      <c r="F174" s="53"/>
      <c r="G174" s="53"/>
      <c r="H174" s="53"/>
      <c r="I174" s="53"/>
      <c r="J174" s="53"/>
      <c r="K174" s="53"/>
      <c r="L174" s="53"/>
    </row>
    <row r="175" spans="5:12" ht="15.95" customHeight="1" x14ac:dyDescent="0.2">
      <c r="E175" s="53"/>
      <c r="F175" s="53"/>
      <c r="G175" s="53"/>
      <c r="H175" s="53"/>
      <c r="I175" s="53"/>
      <c r="J175" s="53"/>
      <c r="K175" s="53"/>
      <c r="L175" s="53"/>
    </row>
    <row r="176" spans="5:12" ht="15.95" customHeight="1" x14ac:dyDescent="0.2">
      <c r="E176" s="53"/>
      <c r="F176" s="53"/>
      <c r="G176" s="53"/>
      <c r="H176" s="53"/>
      <c r="I176" s="53"/>
      <c r="J176" s="53"/>
      <c r="K176" s="53"/>
      <c r="L176" s="53"/>
    </row>
    <row r="177" spans="5:12" ht="15.95" customHeight="1" x14ac:dyDescent="0.2">
      <c r="E177" s="53"/>
      <c r="F177" s="53"/>
      <c r="G177" s="53"/>
      <c r="H177" s="53"/>
      <c r="I177" s="53"/>
      <c r="J177" s="53"/>
      <c r="K177" s="53"/>
      <c r="L177" s="53"/>
    </row>
    <row r="178" spans="5:12" ht="15.95" customHeight="1" x14ac:dyDescent="0.2">
      <c r="E178" s="53"/>
      <c r="F178" s="53"/>
      <c r="G178" s="53"/>
      <c r="H178" s="53"/>
      <c r="I178" s="53"/>
      <c r="J178" s="53"/>
      <c r="K178" s="53"/>
      <c r="L178" s="53"/>
    </row>
    <row r="179" spans="5:12" ht="15.95" customHeight="1" x14ac:dyDescent="0.2">
      <c r="E179" s="53"/>
      <c r="F179" s="53"/>
      <c r="G179" s="53"/>
      <c r="H179" s="53"/>
      <c r="I179" s="53"/>
      <c r="J179" s="53"/>
      <c r="K179" s="53"/>
      <c r="L179" s="53"/>
    </row>
    <row r="180" spans="5:12" ht="15.95" customHeight="1" x14ac:dyDescent="0.2">
      <c r="E180" s="53"/>
      <c r="F180" s="53"/>
      <c r="G180" s="53"/>
      <c r="H180" s="53"/>
      <c r="I180" s="53"/>
      <c r="J180" s="53"/>
      <c r="K180" s="53"/>
      <c r="L180" s="53"/>
    </row>
    <row r="181" spans="5:12" ht="15.95" customHeight="1" x14ac:dyDescent="0.2">
      <c r="E181" s="53"/>
      <c r="F181" s="53"/>
      <c r="G181" s="53"/>
      <c r="H181" s="53"/>
      <c r="I181" s="53"/>
      <c r="J181" s="53"/>
      <c r="K181" s="53"/>
      <c r="L181" s="53"/>
    </row>
    <row r="182" spans="5:12" ht="15.95" customHeight="1" x14ac:dyDescent="0.2">
      <c r="E182" s="53"/>
      <c r="F182" s="53"/>
      <c r="G182" s="53"/>
      <c r="H182" s="53"/>
      <c r="I182" s="53"/>
      <c r="J182" s="53"/>
      <c r="K182" s="53"/>
      <c r="L182" s="53"/>
    </row>
    <row r="183" spans="5:12" ht="15.95" customHeight="1" x14ac:dyDescent="0.2">
      <c r="E183" s="53"/>
      <c r="F183" s="53"/>
      <c r="G183" s="53"/>
      <c r="H183" s="53"/>
      <c r="I183" s="53"/>
      <c r="J183" s="53"/>
      <c r="K183" s="53"/>
      <c r="L183" s="53"/>
    </row>
    <row r="184" spans="5:12" ht="15.95" customHeight="1" x14ac:dyDescent="0.2">
      <c r="E184" s="53"/>
      <c r="F184" s="53"/>
      <c r="G184" s="53"/>
      <c r="H184" s="53"/>
      <c r="I184" s="53"/>
      <c r="J184" s="53"/>
      <c r="K184" s="53"/>
      <c r="L184" s="53"/>
    </row>
    <row r="185" spans="5:12" ht="15.95" customHeight="1" x14ac:dyDescent="0.2">
      <c r="E185" s="53"/>
      <c r="F185" s="53"/>
      <c r="G185" s="53"/>
      <c r="H185" s="53"/>
      <c r="I185" s="53"/>
      <c r="J185" s="53"/>
      <c r="K185" s="53"/>
      <c r="L185" s="53"/>
    </row>
    <row r="186" spans="5:12" ht="15.95" customHeight="1" x14ac:dyDescent="0.2">
      <c r="E186" s="53"/>
      <c r="F186" s="53"/>
      <c r="G186" s="53"/>
      <c r="H186" s="53"/>
      <c r="I186" s="53"/>
      <c r="J186" s="53"/>
      <c r="K186" s="53"/>
      <c r="L186" s="53"/>
    </row>
    <row r="187" spans="5:12" ht="15.95" customHeight="1" x14ac:dyDescent="0.2">
      <c r="E187" s="53"/>
      <c r="F187" s="53"/>
      <c r="G187" s="53"/>
      <c r="H187" s="53"/>
      <c r="I187" s="53"/>
      <c r="J187" s="53"/>
      <c r="K187" s="53"/>
      <c r="L187" s="53"/>
    </row>
    <row r="188" spans="5:12" ht="15.95" customHeight="1" x14ac:dyDescent="0.2">
      <c r="E188" s="53"/>
      <c r="F188" s="53"/>
      <c r="G188" s="53"/>
      <c r="H188" s="53"/>
      <c r="I188" s="53"/>
      <c r="J188" s="53"/>
      <c r="K188" s="53"/>
      <c r="L188" s="53"/>
    </row>
    <row r="189" spans="5:12" ht="15.95" customHeight="1" x14ac:dyDescent="0.2">
      <c r="E189" s="53"/>
      <c r="F189" s="53"/>
      <c r="G189" s="53"/>
      <c r="H189" s="53"/>
      <c r="I189" s="53"/>
      <c r="J189" s="53"/>
      <c r="K189" s="53"/>
      <c r="L189" s="53"/>
    </row>
    <row r="190" spans="5:12" ht="15.95" customHeight="1" x14ac:dyDescent="0.2">
      <c r="E190" s="53"/>
      <c r="F190" s="53"/>
      <c r="G190" s="53"/>
      <c r="H190" s="53"/>
      <c r="I190" s="53"/>
      <c r="J190" s="53"/>
      <c r="K190" s="53"/>
      <c r="L190" s="53"/>
    </row>
    <row r="191" spans="5:12" ht="15.95" customHeight="1" x14ac:dyDescent="0.2">
      <c r="E191" s="53"/>
      <c r="F191" s="53"/>
      <c r="G191" s="53"/>
      <c r="H191" s="53"/>
      <c r="I191" s="53"/>
      <c r="J191" s="53"/>
      <c r="K191" s="53"/>
      <c r="L191" s="53"/>
    </row>
    <row r="192" spans="5:12" ht="15.95" customHeight="1" x14ac:dyDescent="0.2">
      <c r="E192" s="53"/>
      <c r="F192" s="53"/>
      <c r="G192" s="53"/>
      <c r="H192" s="53"/>
      <c r="I192" s="53"/>
      <c r="J192" s="53"/>
      <c r="K192" s="53"/>
      <c r="L192" s="53"/>
    </row>
    <row r="193" spans="5:12" ht="15.95" customHeight="1" x14ac:dyDescent="0.2">
      <c r="E193" s="53"/>
      <c r="F193" s="53"/>
      <c r="G193" s="53"/>
      <c r="H193" s="53"/>
      <c r="I193" s="53"/>
      <c r="J193" s="53"/>
      <c r="K193" s="53"/>
      <c r="L193" s="53"/>
    </row>
    <row r="194" spans="5:12" ht="15.95" customHeight="1" x14ac:dyDescent="0.2">
      <c r="E194" s="53"/>
      <c r="F194" s="53"/>
      <c r="G194" s="53"/>
      <c r="H194" s="53"/>
      <c r="I194" s="53"/>
      <c r="J194" s="53"/>
      <c r="K194" s="53"/>
      <c r="L194" s="53"/>
    </row>
  </sheetData>
  <mergeCells count="21">
    <mergeCell ref="A35:D35"/>
    <mergeCell ref="A51:L51"/>
    <mergeCell ref="A52:L52"/>
    <mergeCell ref="A53:L53"/>
    <mergeCell ref="A54:L54"/>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26CDC-9B97-4B01-9073-CDD6DB84A6C0}">
  <sheetPr codeName="Tabelle15">
    <pageSetUpPr fitToPage="1"/>
  </sheetPr>
  <dimension ref="A1:O43"/>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0.100000000000001" customHeight="1" x14ac:dyDescent="0.2">
      <c r="A3" s="38" t="s">
        <v>330</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325</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11741</v>
      </c>
      <c r="E11" s="79">
        <v>11892</v>
      </c>
      <c r="F11" s="79">
        <v>11988</v>
      </c>
      <c r="G11" s="79">
        <v>11931</v>
      </c>
      <c r="H11" s="105">
        <v>11978</v>
      </c>
      <c r="I11" s="80">
        <v>-237</v>
      </c>
      <c r="J11" s="81">
        <v>-1.9786274837201536</v>
      </c>
    </row>
    <row r="12" spans="1:15" ht="24.95" customHeight="1" x14ac:dyDescent="0.2">
      <c r="A12" s="158" t="s">
        <v>124</v>
      </c>
      <c r="B12" s="159" t="s">
        <v>125</v>
      </c>
      <c r="C12" s="78">
        <v>1.5075376884422111</v>
      </c>
      <c r="D12" s="80">
        <v>177</v>
      </c>
      <c r="E12" s="79">
        <v>173</v>
      </c>
      <c r="F12" s="79">
        <v>183</v>
      </c>
      <c r="G12" s="79">
        <v>195</v>
      </c>
      <c r="H12" s="105">
        <v>182</v>
      </c>
      <c r="I12" s="80">
        <v>-5</v>
      </c>
      <c r="J12" s="81">
        <v>-2.7472527472527473</v>
      </c>
    </row>
    <row r="13" spans="1:15" ht="24.95" customHeight="1" x14ac:dyDescent="0.2">
      <c r="A13" s="158" t="s">
        <v>126</v>
      </c>
      <c r="B13" s="164" t="s">
        <v>208</v>
      </c>
      <c r="C13" s="78">
        <v>0.91985350481219652</v>
      </c>
      <c r="D13" s="80">
        <v>108</v>
      </c>
      <c r="E13" s="79">
        <v>108</v>
      </c>
      <c r="F13" s="79">
        <v>119</v>
      </c>
      <c r="G13" s="79">
        <v>116</v>
      </c>
      <c r="H13" s="105">
        <v>117</v>
      </c>
      <c r="I13" s="80">
        <v>-9</v>
      </c>
      <c r="J13" s="81">
        <v>-7.6923076923076925</v>
      </c>
    </row>
    <row r="14" spans="1:15" s="180" customFormat="1" ht="24.95" customHeight="1" x14ac:dyDescent="0.2">
      <c r="A14" s="158" t="s">
        <v>209</v>
      </c>
      <c r="B14" s="164" t="s">
        <v>129</v>
      </c>
      <c r="C14" s="78">
        <v>12.162507452516822</v>
      </c>
      <c r="D14" s="80">
        <v>1428</v>
      </c>
      <c r="E14" s="79">
        <v>1457</v>
      </c>
      <c r="F14" s="79">
        <v>1515</v>
      </c>
      <c r="G14" s="79">
        <v>1544</v>
      </c>
      <c r="H14" s="105">
        <v>1600</v>
      </c>
      <c r="I14" s="80">
        <v>-172</v>
      </c>
      <c r="J14" s="81">
        <v>-10.75</v>
      </c>
      <c r="K14" s="53"/>
      <c r="L14" s="53"/>
      <c r="M14" s="53"/>
      <c r="N14" s="53"/>
      <c r="O14" s="53"/>
    </row>
    <row r="15" spans="1:15" ht="24.95" customHeight="1" x14ac:dyDescent="0.2">
      <c r="A15" s="158" t="s">
        <v>210</v>
      </c>
      <c r="B15" s="164" t="s">
        <v>211</v>
      </c>
      <c r="C15" s="78">
        <v>2.512562814070352</v>
      </c>
      <c r="D15" s="80">
        <v>295</v>
      </c>
      <c r="E15" s="79">
        <v>296</v>
      </c>
      <c r="F15" s="79">
        <v>305</v>
      </c>
      <c r="G15" s="79">
        <v>314</v>
      </c>
      <c r="H15" s="105">
        <v>340</v>
      </c>
      <c r="I15" s="80">
        <v>-45</v>
      </c>
      <c r="J15" s="81">
        <v>-13.235294117647058</v>
      </c>
    </row>
    <row r="16" spans="1:15" s="180" customFormat="1" ht="24.95" customHeight="1" x14ac:dyDescent="0.2">
      <c r="A16" s="158" t="s">
        <v>212</v>
      </c>
      <c r="B16" s="164" t="s">
        <v>133</v>
      </c>
      <c r="C16" s="78">
        <v>7.4354824972319227</v>
      </c>
      <c r="D16" s="80">
        <v>873</v>
      </c>
      <c r="E16" s="79">
        <v>907</v>
      </c>
      <c r="F16" s="79">
        <v>941</v>
      </c>
      <c r="G16" s="79">
        <v>943</v>
      </c>
      <c r="H16" s="105">
        <v>987</v>
      </c>
      <c r="I16" s="80">
        <v>-114</v>
      </c>
      <c r="J16" s="81">
        <v>-11.550151975683891</v>
      </c>
      <c r="K16" s="53"/>
      <c r="L16" s="53"/>
      <c r="M16" s="53"/>
      <c r="N16" s="53"/>
      <c r="O16" s="53"/>
    </row>
    <row r="17" spans="1:15" ht="24.95" customHeight="1" x14ac:dyDescent="0.2">
      <c r="A17" s="158" t="s">
        <v>134</v>
      </c>
      <c r="B17" s="164" t="s">
        <v>214</v>
      </c>
      <c r="C17" s="78">
        <v>2.2144621412145473</v>
      </c>
      <c r="D17" s="80">
        <v>260</v>
      </c>
      <c r="E17" s="79">
        <v>254</v>
      </c>
      <c r="F17" s="79">
        <v>269</v>
      </c>
      <c r="G17" s="79">
        <v>287</v>
      </c>
      <c r="H17" s="105">
        <v>273</v>
      </c>
      <c r="I17" s="80">
        <v>-13</v>
      </c>
      <c r="J17" s="81">
        <v>-4.7619047619047619</v>
      </c>
    </row>
    <row r="18" spans="1:15" s="180" customFormat="1" ht="24.95" customHeight="1" x14ac:dyDescent="0.2">
      <c r="A18" s="167" t="s">
        <v>136</v>
      </c>
      <c r="B18" s="168" t="s">
        <v>137</v>
      </c>
      <c r="C18" s="78">
        <v>7.4780683076398944</v>
      </c>
      <c r="D18" s="80">
        <v>878</v>
      </c>
      <c r="E18" s="79">
        <v>889</v>
      </c>
      <c r="F18" s="79">
        <v>887</v>
      </c>
      <c r="G18" s="79">
        <v>876</v>
      </c>
      <c r="H18" s="105">
        <v>862</v>
      </c>
      <c r="I18" s="80">
        <v>16</v>
      </c>
      <c r="J18" s="81">
        <v>1.8561484918793503</v>
      </c>
      <c r="K18" s="53"/>
      <c r="L18" s="53"/>
      <c r="M18" s="53"/>
      <c r="N18" s="53"/>
      <c r="O18" s="53"/>
    </row>
    <row r="19" spans="1:15" ht="24.95" customHeight="1" x14ac:dyDescent="0.2">
      <c r="A19" s="158" t="s">
        <v>138</v>
      </c>
      <c r="B19" s="164" t="s">
        <v>139</v>
      </c>
      <c r="C19" s="78">
        <v>18.609999148283791</v>
      </c>
      <c r="D19" s="80">
        <v>2185</v>
      </c>
      <c r="E19" s="79">
        <v>2199</v>
      </c>
      <c r="F19" s="79">
        <v>2229</v>
      </c>
      <c r="G19" s="79">
        <v>2232</v>
      </c>
      <c r="H19" s="105">
        <v>2255</v>
      </c>
      <c r="I19" s="80">
        <v>-70</v>
      </c>
      <c r="J19" s="81">
        <v>-3.1042128603104211</v>
      </c>
    </row>
    <row r="20" spans="1:15" s="180" customFormat="1" ht="24.95" customHeight="1" x14ac:dyDescent="0.2">
      <c r="A20" s="158" t="s">
        <v>140</v>
      </c>
      <c r="B20" s="164" t="s">
        <v>141</v>
      </c>
      <c r="C20" s="78">
        <v>3.9519632058598075</v>
      </c>
      <c r="D20" s="80">
        <v>464</v>
      </c>
      <c r="E20" s="79">
        <v>464</v>
      </c>
      <c r="F20" s="79">
        <v>472</v>
      </c>
      <c r="G20" s="79">
        <v>482</v>
      </c>
      <c r="H20" s="105">
        <v>472</v>
      </c>
      <c r="I20" s="80">
        <v>-8</v>
      </c>
      <c r="J20" s="81">
        <v>-1.6949152542372881</v>
      </c>
      <c r="K20" s="53"/>
      <c r="L20" s="53"/>
      <c r="M20" s="53"/>
      <c r="N20" s="53"/>
      <c r="O20" s="53"/>
    </row>
    <row r="21" spans="1:15" ht="24.95" customHeight="1" x14ac:dyDescent="0.2">
      <c r="A21" s="167" t="s">
        <v>142</v>
      </c>
      <c r="B21" s="168" t="s">
        <v>143</v>
      </c>
      <c r="C21" s="78">
        <v>10.169491525423728</v>
      </c>
      <c r="D21" s="80">
        <v>1194</v>
      </c>
      <c r="E21" s="79">
        <v>1222</v>
      </c>
      <c r="F21" s="79">
        <v>1216</v>
      </c>
      <c r="G21" s="79">
        <v>1215</v>
      </c>
      <c r="H21" s="105">
        <v>1200</v>
      </c>
      <c r="I21" s="80">
        <v>-6</v>
      </c>
      <c r="J21" s="81">
        <v>-0.5</v>
      </c>
    </row>
    <row r="22" spans="1:15" ht="24.95" customHeight="1" x14ac:dyDescent="0.2">
      <c r="A22" s="167" t="s">
        <v>144</v>
      </c>
      <c r="B22" s="164" t="s">
        <v>145</v>
      </c>
      <c r="C22" s="78">
        <v>0.8431990460778469</v>
      </c>
      <c r="D22" s="80">
        <v>99</v>
      </c>
      <c r="E22" s="79">
        <v>102</v>
      </c>
      <c r="F22" s="79">
        <v>102</v>
      </c>
      <c r="G22" s="79">
        <v>110</v>
      </c>
      <c r="H22" s="105">
        <v>116</v>
      </c>
      <c r="I22" s="80">
        <v>-17</v>
      </c>
      <c r="J22" s="81">
        <v>-14.655172413793103</v>
      </c>
    </row>
    <row r="23" spans="1:15" ht="24.95" customHeight="1" x14ac:dyDescent="0.2">
      <c r="A23" s="158" t="s">
        <v>146</v>
      </c>
      <c r="B23" s="164" t="s">
        <v>147</v>
      </c>
      <c r="C23" s="78">
        <v>1.6778809300740993</v>
      </c>
      <c r="D23" s="80">
        <v>197</v>
      </c>
      <c r="E23" s="79">
        <v>199</v>
      </c>
      <c r="F23" s="79">
        <v>181</v>
      </c>
      <c r="G23" s="79">
        <v>170</v>
      </c>
      <c r="H23" s="105">
        <v>172</v>
      </c>
      <c r="I23" s="80">
        <v>25</v>
      </c>
      <c r="J23" s="81">
        <v>14.534883720930232</v>
      </c>
    </row>
    <row r="24" spans="1:15" ht="24.95" customHeight="1" x14ac:dyDescent="0.2">
      <c r="A24" s="158" t="s">
        <v>148</v>
      </c>
      <c r="B24" s="164" t="s">
        <v>215</v>
      </c>
      <c r="C24" s="78">
        <v>7.4951026318030829</v>
      </c>
      <c r="D24" s="80">
        <v>880</v>
      </c>
      <c r="E24" s="79">
        <v>871</v>
      </c>
      <c r="F24" s="79">
        <v>889</v>
      </c>
      <c r="G24" s="79">
        <v>852</v>
      </c>
      <c r="H24" s="105">
        <v>827</v>
      </c>
      <c r="I24" s="80">
        <v>53</v>
      </c>
      <c r="J24" s="81">
        <v>6.4087061668681979</v>
      </c>
    </row>
    <row r="25" spans="1:15" ht="24.95" customHeight="1" x14ac:dyDescent="0.2">
      <c r="A25" s="158" t="s">
        <v>150</v>
      </c>
      <c r="B25" s="171" t="s">
        <v>151</v>
      </c>
      <c r="C25" s="78">
        <v>7.7421003321693211</v>
      </c>
      <c r="D25" s="80">
        <v>909</v>
      </c>
      <c r="E25" s="79">
        <v>956</v>
      </c>
      <c r="F25" s="79">
        <v>943</v>
      </c>
      <c r="G25" s="79">
        <v>915</v>
      </c>
      <c r="H25" s="105">
        <v>954</v>
      </c>
      <c r="I25" s="80">
        <v>-45</v>
      </c>
      <c r="J25" s="81">
        <v>-4.716981132075472</v>
      </c>
    </row>
    <row r="26" spans="1:15" ht="24.95" customHeight="1" x14ac:dyDescent="0.2">
      <c r="A26" s="158" t="s">
        <v>217</v>
      </c>
      <c r="B26" s="171" t="s">
        <v>153</v>
      </c>
      <c r="C26" s="78">
        <v>6.7626266927859637</v>
      </c>
      <c r="D26" s="80">
        <v>794</v>
      </c>
      <c r="E26" s="79">
        <v>840</v>
      </c>
      <c r="F26" s="79">
        <v>819</v>
      </c>
      <c r="G26" s="79">
        <v>800</v>
      </c>
      <c r="H26" s="105">
        <v>796</v>
      </c>
      <c r="I26" s="80">
        <v>-2</v>
      </c>
      <c r="J26" s="81">
        <v>-0.25125628140703515</v>
      </c>
    </row>
    <row r="27" spans="1:15" ht="24.95" customHeight="1" x14ac:dyDescent="0.2">
      <c r="A27" s="167">
        <v>782.78300000000002</v>
      </c>
      <c r="B27" s="170" t="s">
        <v>154</v>
      </c>
      <c r="C27" s="78">
        <v>0.97947363938335752</v>
      </c>
      <c r="D27" s="80">
        <v>115</v>
      </c>
      <c r="E27" s="79">
        <v>116</v>
      </c>
      <c r="F27" s="79">
        <v>124</v>
      </c>
      <c r="G27" s="79">
        <v>115</v>
      </c>
      <c r="H27" s="105">
        <v>158</v>
      </c>
      <c r="I27" s="80">
        <v>-43</v>
      </c>
      <c r="J27" s="81">
        <v>-27.215189873417721</v>
      </c>
    </row>
    <row r="28" spans="1:15" ht="24.95" customHeight="1" x14ac:dyDescent="0.2">
      <c r="A28" s="158" t="s">
        <v>155</v>
      </c>
      <c r="B28" s="164" t="s">
        <v>156</v>
      </c>
      <c r="C28" s="78">
        <v>3.8753087471254579</v>
      </c>
      <c r="D28" s="80">
        <v>455</v>
      </c>
      <c r="E28" s="79">
        <v>448</v>
      </c>
      <c r="F28" s="79">
        <v>439</v>
      </c>
      <c r="G28" s="79">
        <v>429</v>
      </c>
      <c r="H28" s="105">
        <v>428</v>
      </c>
      <c r="I28" s="80">
        <v>27</v>
      </c>
      <c r="J28" s="81">
        <v>6.3084112149532707</v>
      </c>
    </row>
    <row r="29" spans="1:15" ht="24.95" customHeight="1" x14ac:dyDescent="0.2">
      <c r="A29" s="158" t="s">
        <v>157</v>
      </c>
      <c r="B29" s="164" t="s">
        <v>158</v>
      </c>
      <c r="C29" s="78">
        <v>2.0100502512562812</v>
      </c>
      <c r="D29" s="80">
        <v>236</v>
      </c>
      <c r="E29" s="79">
        <v>231</v>
      </c>
      <c r="F29" s="79">
        <v>230</v>
      </c>
      <c r="G29" s="79">
        <v>237</v>
      </c>
      <c r="H29" s="105">
        <v>228</v>
      </c>
      <c r="I29" s="80">
        <v>8</v>
      </c>
      <c r="J29" s="81">
        <v>3.5087719298245612</v>
      </c>
    </row>
    <row r="30" spans="1:15" ht="24.95" customHeight="1" x14ac:dyDescent="0.2">
      <c r="A30" s="158">
        <v>86</v>
      </c>
      <c r="B30" s="164" t="s">
        <v>159</v>
      </c>
      <c r="C30" s="78">
        <v>6.7626266927859637</v>
      </c>
      <c r="D30" s="80">
        <v>794</v>
      </c>
      <c r="E30" s="79">
        <v>804</v>
      </c>
      <c r="F30" s="79">
        <v>808</v>
      </c>
      <c r="G30" s="79">
        <v>800</v>
      </c>
      <c r="H30" s="105">
        <v>789</v>
      </c>
      <c r="I30" s="80">
        <v>5</v>
      </c>
      <c r="J30" s="81">
        <v>0.63371356147021551</v>
      </c>
    </row>
    <row r="31" spans="1:15" ht="24.95" customHeight="1" x14ac:dyDescent="0.2">
      <c r="A31" s="158">
        <v>87.88</v>
      </c>
      <c r="B31" s="171" t="s">
        <v>160</v>
      </c>
      <c r="C31" s="78">
        <v>4.9229196831615702</v>
      </c>
      <c r="D31" s="80">
        <v>578</v>
      </c>
      <c r="E31" s="79">
        <v>564</v>
      </c>
      <c r="F31" s="79">
        <v>566</v>
      </c>
      <c r="G31" s="79">
        <v>555</v>
      </c>
      <c r="H31" s="105">
        <v>564</v>
      </c>
      <c r="I31" s="80">
        <v>14</v>
      </c>
      <c r="J31" s="81">
        <v>2.4822695035460991</v>
      </c>
    </row>
    <row r="32" spans="1:15" ht="24.95" customHeight="1" x14ac:dyDescent="0.2">
      <c r="A32" s="158" t="s">
        <v>161</v>
      </c>
      <c r="B32" s="164" t="s">
        <v>162</v>
      </c>
      <c r="C32" s="78">
        <v>9.8713908525679237</v>
      </c>
      <c r="D32" s="80">
        <v>1159</v>
      </c>
      <c r="E32" s="79">
        <v>1205</v>
      </c>
      <c r="F32" s="79">
        <v>1209</v>
      </c>
      <c r="G32" s="79">
        <v>1203</v>
      </c>
      <c r="H32" s="105">
        <v>1212</v>
      </c>
      <c r="I32" s="80">
        <v>-53</v>
      </c>
      <c r="J32" s="81">
        <v>-4.3729372937293727</v>
      </c>
    </row>
    <row r="33" spans="1:10" ht="24.95" customHeight="1" x14ac:dyDescent="0.2">
      <c r="A33" s="158"/>
      <c r="B33" s="171"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1.5075376884422111</v>
      </c>
      <c r="D35" s="80">
        <v>177</v>
      </c>
      <c r="E35" s="79">
        <v>173</v>
      </c>
      <c r="F35" s="79">
        <v>183</v>
      </c>
      <c r="G35" s="79">
        <v>195</v>
      </c>
      <c r="H35" s="105">
        <v>182</v>
      </c>
      <c r="I35" s="80">
        <v>-5</v>
      </c>
      <c r="J35" s="81">
        <v>-2.7472527472527473</v>
      </c>
    </row>
    <row r="36" spans="1:10" ht="24.95" customHeight="1" x14ac:dyDescent="0.2">
      <c r="A36" s="239" t="s">
        <v>165</v>
      </c>
      <c r="B36" s="240" t="s">
        <v>166</v>
      </c>
      <c r="C36" s="78">
        <v>20.560429264968914</v>
      </c>
      <c r="D36" s="80">
        <v>2414</v>
      </c>
      <c r="E36" s="79">
        <v>2454</v>
      </c>
      <c r="F36" s="79">
        <v>2521</v>
      </c>
      <c r="G36" s="79">
        <v>2536</v>
      </c>
      <c r="H36" s="105">
        <v>2579</v>
      </c>
      <c r="I36" s="80">
        <v>-165</v>
      </c>
      <c r="J36" s="81">
        <v>-6.3978286157425357</v>
      </c>
    </row>
    <row r="37" spans="1:10" ht="24.95" customHeight="1" x14ac:dyDescent="0.2">
      <c r="A37" s="241" t="s">
        <v>167</v>
      </c>
      <c r="B37" s="242" t="s">
        <v>168</v>
      </c>
      <c r="C37" s="90">
        <v>77.93203304658887</v>
      </c>
      <c r="D37" s="108">
        <v>9150</v>
      </c>
      <c r="E37" s="109">
        <v>9265</v>
      </c>
      <c r="F37" s="109">
        <v>9284</v>
      </c>
      <c r="G37" s="109">
        <v>9200</v>
      </c>
      <c r="H37" s="110">
        <v>9217</v>
      </c>
      <c r="I37" s="108">
        <v>-67</v>
      </c>
      <c r="J37" s="111">
        <v>-0.72691765216447868</v>
      </c>
    </row>
    <row r="38" spans="1:10" s="113" customFormat="1" ht="11.25" customHeight="1" x14ac:dyDescent="0.2">
      <c r="A38" s="287"/>
      <c r="B38" s="288"/>
      <c r="C38" s="288"/>
      <c r="D38" s="289"/>
      <c r="E38" s="289"/>
      <c r="F38" s="289"/>
      <c r="G38" s="289"/>
      <c r="H38" s="289"/>
      <c r="I38" s="289"/>
      <c r="J38" s="290" t="s">
        <v>35</v>
      </c>
    </row>
    <row r="39" spans="1:10" s="113" customFormat="1" ht="12.75" customHeight="1" x14ac:dyDescent="0.15">
      <c r="A39" s="291"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C42" s="292"/>
      <c r="D42" s="293"/>
      <c r="E42" s="293"/>
      <c r="F42" s="293"/>
      <c r="G42" s="293"/>
      <c r="H42" s="293"/>
      <c r="I42" s="293"/>
      <c r="J42" s="294"/>
    </row>
    <row r="43" spans="1:10" ht="12.7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1751B-258A-421A-B0AB-AB257BF33072}">
  <sheetPr codeName="Tabelle16">
    <pageSetUpPr fitToPage="1"/>
  </sheetPr>
  <dimension ref="A1:O99"/>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11.25" customHeight="1" x14ac:dyDescent="0.2">
      <c r="A2" s="35"/>
      <c r="B2" s="36"/>
      <c r="C2" s="36"/>
      <c r="D2" s="36"/>
      <c r="E2" s="36"/>
      <c r="F2" s="36"/>
      <c r="G2" s="36"/>
      <c r="H2" s="36"/>
      <c r="I2" s="36"/>
      <c r="J2" s="36"/>
      <c r="K2" s="36"/>
    </row>
    <row r="3" spans="1:15" s="39" customFormat="1" ht="20.100000000000001" customHeight="1" x14ac:dyDescent="0.2">
      <c r="A3" s="38" t="s">
        <v>331</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40</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12" customHeight="1" x14ac:dyDescent="0.2">
      <c r="A7" s="51" t="s">
        <v>332</v>
      </c>
      <c r="B7" s="46"/>
      <c r="C7" s="46"/>
      <c r="D7" s="47" t="s">
        <v>86</v>
      </c>
      <c r="E7" s="48" t="s">
        <v>325</v>
      </c>
      <c r="F7" s="49"/>
      <c r="G7" s="49"/>
      <c r="H7" s="49"/>
      <c r="I7" s="50"/>
      <c r="J7" s="51" t="s">
        <v>174</v>
      </c>
      <c r="K7" s="52"/>
      <c r="L7" s="53"/>
      <c r="M7" s="53"/>
      <c r="N7" s="53"/>
      <c r="O7" s="53"/>
    </row>
    <row r="8" spans="1:15" ht="21.75" customHeight="1" x14ac:dyDescent="0.2">
      <c r="A8" s="54"/>
      <c r="B8" s="55"/>
      <c r="C8" s="55"/>
      <c r="D8" s="56"/>
      <c r="E8" s="57" t="s">
        <v>89</v>
      </c>
      <c r="F8" s="57" t="s">
        <v>90</v>
      </c>
      <c r="G8" s="57" t="s">
        <v>91</v>
      </c>
      <c r="H8" s="57" t="s">
        <v>92</v>
      </c>
      <c r="I8" s="57" t="s">
        <v>93</v>
      </c>
      <c r="J8" s="58"/>
      <c r="K8" s="59"/>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s="157" customFormat="1" ht="18" customHeight="1" x14ac:dyDescent="0.2">
      <c r="A11" s="243" t="s">
        <v>96</v>
      </c>
      <c r="B11" s="244"/>
      <c r="C11" s="245"/>
      <c r="D11" s="246">
        <v>100</v>
      </c>
      <c r="E11" s="250">
        <v>11741</v>
      </c>
      <c r="F11" s="295">
        <v>11892</v>
      </c>
      <c r="G11" s="295">
        <v>11988</v>
      </c>
      <c r="H11" s="295">
        <v>11931</v>
      </c>
      <c r="I11" s="249">
        <v>11978</v>
      </c>
      <c r="J11" s="250">
        <v>-237</v>
      </c>
      <c r="K11" s="251">
        <v>-1.9786274837201536</v>
      </c>
    </row>
    <row r="12" spans="1:15" s="157" customFormat="1" ht="18" customHeight="1" x14ac:dyDescent="0.2">
      <c r="A12" s="252" t="s">
        <v>222</v>
      </c>
      <c r="B12" s="253"/>
      <c r="C12" s="253"/>
      <c r="D12" s="254"/>
      <c r="E12" s="267"/>
      <c r="F12" s="267"/>
      <c r="G12" s="267"/>
      <c r="H12" s="267"/>
      <c r="I12" s="267"/>
      <c r="J12" s="254"/>
      <c r="K12" s="255"/>
    </row>
    <row r="13" spans="1:15" s="157" customFormat="1" ht="15.95" customHeight="1" x14ac:dyDescent="0.2">
      <c r="A13" s="256" t="s">
        <v>223</v>
      </c>
      <c r="B13" s="257"/>
      <c r="C13" s="258"/>
      <c r="D13" s="259">
        <v>44.62141214547313</v>
      </c>
      <c r="E13" s="260">
        <v>5239</v>
      </c>
      <c r="F13" s="261">
        <v>5315</v>
      </c>
      <c r="G13" s="261">
        <v>5409</v>
      </c>
      <c r="H13" s="261">
        <v>5374</v>
      </c>
      <c r="I13" s="262">
        <v>5366</v>
      </c>
      <c r="J13" s="260">
        <v>-127</v>
      </c>
      <c r="K13" s="263">
        <v>-2.3667536339918001</v>
      </c>
    </row>
    <row r="14" spans="1:15" s="157" customFormat="1" ht="15.95" customHeight="1" x14ac:dyDescent="0.2">
      <c r="A14" s="256" t="s">
        <v>224</v>
      </c>
      <c r="B14" s="257"/>
      <c r="C14" s="258"/>
      <c r="D14" s="259">
        <v>43.19052891576527</v>
      </c>
      <c r="E14" s="260">
        <v>5071</v>
      </c>
      <c r="F14" s="261">
        <v>5115</v>
      </c>
      <c r="G14" s="261">
        <v>5110</v>
      </c>
      <c r="H14" s="261">
        <v>5090</v>
      </c>
      <c r="I14" s="262">
        <v>5151</v>
      </c>
      <c r="J14" s="260">
        <v>-80</v>
      </c>
      <c r="K14" s="263">
        <v>-1.5530964861192003</v>
      </c>
    </row>
    <row r="15" spans="1:15" s="157" customFormat="1" ht="15.95" customHeight="1" x14ac:dyDescent="0.2">
      <c r="A15" s="256" t="s">
        <v>225</v>
      </c>
      <c r="B15" s="257"/>
      <c r="C15" s="258"/>
      <c r="D15" s="259">
        <v>4.9229196831615702</v>
      </c>
      <c r="E15" s="260">
        <v>578</v>
      </c>
      <c r="F15" s="261">
        <v>598</v>
      </c>
      <c r="G15" s="261">
        <v>605</v>
      </c>
      <c r="H15" s="261">
        <v>614</v>
      </c>
      <c r="I15" s="262">
        <v>602</v>
      </c>
      <c r="J15" s="260">
        <v>-24</v>
      </c>
      <c r="K15" s="263">
        <v>-3.9867109634551494</v>
      </c>
    </row>
    <row r="16" spans="1:15" s="157" customFormat="1" ht="15.95" customHeight="1" x14ac:dyDescent="0.2">
      <c r="A16" s="256" t="s">
        <v>226</v>
      </c>
      <c r="B16" s="257"/>
      <c r="C16" s="258"/>
      <c r="D16" s="259">
        <v>3.4409334809641425</v>
      </c>
      <c r="E16" s="260">
        <v>404</v>
      </c>
      <c r="F16" s="261">
        <v>399</v>
      </c>
      <c r="G16" s="261">
        <v>393</v>
      </c>
      <c r="H16" s="261">
        <v>395</v>
      </c>
      <c r="I16" s="262">
        <v>394</v>
      </c>
      <c r="J16" s="260">
        <v>10</v>
      </c>
      <c r="K16" s="263">
        <v>2.5380710659898478</v>
      </c>
    </row>
    <row r="17" spans="1:11" s="157" customFormat="1" ht="18" customHeight="1" x14ac:dyDescent="0.2">
      <c r="A17" s="264" t="s">
        <v>227</v>
      </c>
      <c r="B17" s="265"/>
      <c r="C17" s="265"/>
      <c r="D17" s="265"/>
      <c r="E17" s="266"/>
      <c r="F17" s="266"/>
      <c r="G17" s="266"/>
      <c r="H17" s="266"/>
      <c r="I17" s="266"/>
      <c r="J17" s="266"/>
      <c r="K17" s="266"/>
    </row>
    <row r="18" spans="1:11" s="157" customFormat="1" ht="14.1" customHeight="1" x14ac:dyDescent="0.2">
      <c r="A18" s="256" t="s">
        <v>228</v>
      </c>
      <c r="B18" s="257"/>
      <c r="C18" s="258"/>
      <c r="D18" s="259">
        <v>3.2705902393322543</v>
      </c>
      <c r="E18" s="261">
        <v>384</v>
      </c>
      <c r="F18" s="261">
        <v>394</v>
      </c>
      <c r="G18" s="261">
        <v>403</v>
      </c>
      <c r="H18" s="261">
        <v>385</v>
      </c>
      <c r="I18" s="261">
        <v>380</v>
      </c>
      <c r="J18" s="260">
        <v>4</v>
      </c>
      <c r="K18" s="263">
        <v>1.0526315789473684</v>
      </c>
    </row>
    <row r="19" spans="1:11" s="157" customFormat="1" ht="14.1" customHeight="1" x14ac:dyDescent="0.2">
      <c r="A19" s="256" t="s">
        <v>229</v>
      </c>
      <c r="B19" s="257"/>
      <c r="C19" s="258"/>
      <c r="D19" s="259">
        <v>4.6929563069585214</v>
      </c>
      <c r="E19" s="261">
        <v>551</v>
      </c>
      <c r="F19" s="261">
        <v>569</v>
      </c>
      <c r="G19" s="261">
        <v>565</v>
      </c>
      <c r="H19" s="261">
        <v>575</v>
      </c>
      <c r="I19" s="261">
        <v>589</v>
      </c>
      <c r="J19" s="260">
        <v>-38</v>
      </c>
      <c r="K19" s="263">
        <v>-6.4516129032258061</v>
      </c>
    </row>
    <row r="20" spans="1:11" s="157" customFormat="1" ht="14.1" customHeight="1" x14ac:dyDescent="0.2">
      <c r="A20" s="256" t="s">
        <v>230</v>
      </c>
      <c r="B20" s="257"/>
      <c r="C20" s="258"/>
      <c r="D20" s="259">
        <v>0.2810663486926156</v>
      </c>
      <c r="E20" s="554">
        <v>33</v>
      </c>
      <c r="F20" s="554">
        <v>34</v>
      </c>
      <c r="G20" s="554">
        <v>33</v>
      </c>
      <c r="H20" s="554">
        <v>34</v>
      </c>
      <c r="I20" s="554">
        <v>32</v>
      </c>
      <c r="J20" s="260">
        <v>1</v>
      </c>
      <c r="K20" s="263">
        <v>3.125</v>
      </c>
    </row>
    <row r="21" spans="1:11" s="157" customFormat="1" ht="14.1" customHeight="1" x14ac:dyDescent="0.2">
      <c r="A21" s="256" t="s">
        <v>231</v>
      </c>
      <c r="B21" s="257"/>
      <c r="C21" s="258"/>
      <c r="D21" s="259">
        <v>10.569798143258666</v>
      </c>
      <c r="E21" s="261">
        <v>1241</v>
      </c>
      <c r="F21" s="261">
        <v>1255</v>
      </c>
      <c r="G21" s="261">
        <v>1250</v>
      </c>
      <c r="H21" s="261">
        <v>1233</v>
      </c>
      <c r="I21" s="261">
        <v>1251</v>
      </c>
      <c r="J21" s="260">
        <v>-10</v>
      </c>
      <c r="K21" s="263">
        <v>-0.79936051159072741</v>
      </c>
    </row>
    <row r="22" spans="1:11" s="157" customFormat="1" ht="14.1" customHeight="1" x14ac:dyDescent="0.2">
      <c r="A22" s="256" t="s">
        <v>232</v>
      </c>
      <c r="B22" s="257"/>
      <c r="C22" s="258"/>
      <c r="D22" s="259">
        <v>1.5330891746869943</v>
      </c>
      <c r="E22" s="261">
        <v>180</v>
      </c>
      <c r="F22" s="261">
        <v>179</v>
      </c>
      <c r="G22" s="261">
        <v>184</v>
      </c>
      <c r="H22" s="261">
        <v>185</v>
      </c>
      <c r="I22" s="261">
        <v>180</v>
      </c>
      <c r="J22" s="260">
        <v>0</v>
      </c>
      <c r="K22" s="263">
        <v>0</v>
      </c>
    </row>
    <row r="23" spans="1:11" s="157" customFormat="1" ht="18" customHeight="1" x14ac:dyDescent="0.2">
      <c r="A23" s="252" t="s">
        <v>233</v>
      </c>
      <c r="B23" s="253"/>
      <c r="C23" s="253"/>
      <c r="D23" s="254"/>
      <c r="E23" s="267"/>
      <c r="F23" s="267"/>
      <c r="G23" s="267"/>
      <c r="H23" s="267"/>
      <c r="I23" s="267"/>
      <c r="J23" s="254"/>
      <c r="K23" s="255"/>
    </row>
    <row r="24" spans="1:11" s="157" customFormat="1" ht="13.5" customHeight="1" x14ac:dyDescent="0.2">
      <c r="A24" s="256">
        <v>11</v>
      </c>
      <c r="B24" s="257" t="s">
        <v>234</v>
      </c>
      <c r="C24" s="258"/>
      <c r="D24" s="259">
        <v>1.2775743122391618</v>
      </c>
      <c r="E24" s="260">
        <v>150</v>
      </c>
      <c r="F24" s="261">
        <v>141</v>
      </c>
      <c r="G24" s="261">
        <v>148</v>
      </c>
      <c r="H24" s="261">
        <v>154</v>
      </c>
      <c r="I24" s="262">
        <v>147</v>
      </c>
      <c r="J24" s="260">
        <v>3</v>
      </c>
      <c r="K24" s="263">
        <v>2.0408163265306123</v>
      </c>
    </row>
    <row r="25" spans="1:11" s="157" customFormat="1" ht="13.5" customHeight="1" x14ac:dyDescent="0.2">
      <c r="A25" s="256" t="s">
        <v>235</v>
      </c>
      <c r="B25" s="257" t="s">
        <v>236</v>
      </c>
      <c r="C25" s="258"/>
      <c r="D25" s="259">
        <v>0.66433864236436424</v>
      </c>
      <c r="E25" s="552">
        <v>78</v>
      </c>
      <c r="F25" s="554">
        <v>74</v>
      </c>
      <c r="G25" s="554">
        <v>81</v>
      </c>
      <c r="H25" s="554">
        <v>88</v>
      </c>
      <c r="I25" s="556">
        <v>85</v>
      </c>
      <c r="J25" s="260">
        <v>-7</v>
      </c>
      <c r="K25" s="263">
        <v>-8.235294117647058</v>
      </c>
    </row>
    <row r="26" spans="1:11" s="157" customFormat="1" ht="13.5" customHeight="1" x14ac:dyDescent="0.2">
      <c r="A26" s="256">
        <v>12</v>
      </c>
      <c r="B26" s="257" t="s">
        <v>237</v>
      </c>
      <c r="C26" s="258"/>
      <c r="D26" s="259">
        <v>1.2605399880759731</v>
      </c>
      <c r="E26" s="260">
        <v>148</v>
      </c>
      <c r="F26" s="261">
        <v>154</v>
      </c>
      <c r="G26" s="261">
        <v>153</v>
      </c>
      <c r="H26" s="261">
        <v>146</v>
      </c>
      <c r="I26" s="262">
        <v>150</v>
      </c>
      <c r="J26" s="260">
        <v>-2</v>
      </c>
      <c r="K26" s="263">
        <v>-1.3333333333333333</v>
      </c>
    </row>
    <row r="27" spans="1:11" s="157" customFormat="1" ht="13.5" customHeight="1" x14ac:dyDescent="0.2">
      <c r="A27" s="256">
        <v>21</v>
      </c>
      <c r="B27" s="257" t="s">
        <v>238</v>
      </c>
      <c r="C27" s="258"/>
      <c r="D27" s="259">
        <v>0.16182607955029385</v>
      </c>
      <c r="E27" s="552">
        <v>19</v>
      </c>
      <c r="F27" s="554">
        <v>22</v>
      </c>
      <c r="G27" s="554">
        <v>21</v>
      </c>
      <c r="H27" s="554">
        <v>21</v>
      </c>
      <c r="I27" s="556">
        <v>20</v>
      </c>
      <c r="J27" s="260">
        <v>-1</v>
      </c>
      <c r="K27" s="263">
        <v>-5</v>
      </c>
    </row>
    <row r="28" spans="1:11" s="157" customFormat="1" ht="13.5" customHeight="1" x14ac:dyDescent="0.2">
      <c r="A28" s="256">
        <v>22</v>
      </c>
      <c r="B28" s="257" t="s">
        <v>239</v>
      </c>
      <c r="C28" s="258"/>
      <c r="D28" s="259">
        <v>1.9674644408483093</v>
      </c>
      <c r="E28" s="260">
        <v>231</v>
      </c>
      <c r="F28" s="261">
        <v>220</v>
      </c>
      <c r="G28" s="261">
        <v>232</v>
      </c>
      <c r="H28" s="261">
        <v>230</v>
      </c>
      <c r="I28" s="262">
        <v>212</v>
      </c>
      <c r="J28" s="260">
        <v>19</v>
      </c>
      <c r="K28" s="263">
        <v>8.9622641509433958</v>
      </c>
    </row>
    <row r="29" spans="1:11" s="157" customFormat="1" ht="13.5" customHeight="1" x14ac:dyDescent="0.2">
      <c r="A29" s="256">
        <v>23</v>
      </c>
      <c r="B29" s="257" t="s">
        <v>240</v>
      </c>
      <c r="C29" s="258"/>
      <c r="D29" s="259">
        <v>0.82616472191465806</v>
      </c>
      <c r="E29" s="552">
        <v>97</v>
      </c>
      <c r="F29" s="261">
        <v>100</v>
      </c>
      <c r="G29" s="261">
        <v>105</v>
      </c>
      <c r="H29" s="261">
        <v>112</v>
      </c>
      <c r="I29" s="262">
        <v>116</v>
      </c>
      <c r="J29" s="260">
        <v>-19</v>
      </c>
      <c r="K29" s="263">
        <v>-16.379310344827587</v>
      </c>
    </row>
    <row r="30" spans="1:11" s="157" customFormat="1" ht="13.5" customHeight="1" x14ac:dyDescent="0.2">
      <c r="A30" s="256">
        <v>24</v>
      </c>
      <c r="B30" s="257" t="s">
        <v>241</v>
      </c>
      <c r="C30" s="258"/>
      <c r="D30" s="259">
        <v>2.8106634869261562</v>
      </c>
      <c r="E30" s="260">
        <v>330</v>
      </c>
      <c r="F30" s="261">
        <v>325</v>
      </c>
      <c r="G30" s="261">
        <v>338</v>
      </c>
      <c r="H30" s="261">
        <v>328</v>
      </c>
      <c r="I30" s="262">
        <v>330</v>
      </c>
      <c r="J30" s="260">
        <v>0</v>
      </c>
      <c r="K30" s="263">
        <v>0</v>
      </c>
    </row>
    <row r="31" spans="1:11" s="157" customFormat="1" ht="13.5" customHeight="1" x14ac:dyDescent="0.2">
      <c r="A31" s="256">
        <v>25</v>
      </c>
      <c r="B31" s="257" t="s">
        <v>242</v>
      </c>
      <c r="C31" s="258"/>
      <c r="D31" s="259">
        <v>2.5636657865599184</v>
      </c>
      <c r="E31" s="260">
        <v>301</v>
      </c>
      <c r="F31" s="261">
        <v>315</v>
      </c>
      <c r="G31" s="261">
        <v>320</v>
      </c>
      <c r="H31" s="261">
        <v>307</v>
      </c>
      <c r="I31" s="262">
        <v>310</v>
      </c>
      <c r="J31" s="260">
        <v>-9</v>
      </c>
      <c r="K31" s="263">
        <v>-2.903225806451613</v>
      </c>
    </row>
    <row r="32" spans="1:11" s="157" customFormat="1" ht="13.5" customHeight="1" x14ac:dyDescent="0.2">
      <c r="A32" s="256">
        <v>26</v>
      </c>
      <c r="B32" s="257" t="s">
        <v>243</v>
      </c>
      <c r="C32" s="258"/>
      <c r="D32" s="259">
        <v>1.2690571501575676</v>
      </c>
      <c r="E32" s="260">
        <v>149</v>
      </c>
      <c r="F32" s="261">
        <v>157</v>
      </c>
      <c r="G32" s="261">
        <v>159</v>
      </c>
      <c r="H32" s="261">
        <v>160</v>
      </c>
      <c r="I32" s="262">
        <v>170</v>
      </c>
      <c r="J32" s="260">
        <v>-21</v>
      </c>
      <c r="K32" s="263">
        <v>-12.352941176470589</v>
      </c>
    </row>
    <row r="33" spans="1:11" s="157" customFormat="1" ht="13.5" customHeight="1" x14ac:dyDescent="0.2">
      <c r="A33" s="256">
        <v>27</v>
      </c>
      <c r="B33" s="257" t="s">
        <v>244</v>
      </c>
      <c r="C33" s="258"/>
      <c r="D33" s="259">
        <v>0.82616472191465806</v>
      </c>
      <c r="E33" s="552">
        <v>97</v>
      </c>
      <c r="F33" s="261">
        <v>100</v>
      </c>
      <c r="G33" s="554">
        <v>96</v>
      </c>
      <c r="H33" s="261">
        <v>100</v>
      </c>
      <c r="I33" s="262">
        <v>109</v>
      </c>
      <c r="J33" s="260">
        <v>-12</v>
      </c>
      <c r="K33" s="263">
        <v>-11.009174311926605</v>
      </c>
    </row>
    <row r="34" spans="1:11" s="157" customFormat="1" ht="13.5" customHeight="1" x14ac:dyDescent="0.2">
      <c r="A34" s="256">
        <v>28</v>
      </c>
      <c r="B34" s="257" t="s">
        <v>245</v>
      </c>
      <c r="C34" s="258"/>
      <c r="D34" s="259">
        <v>0.2810663486926156</v>
      </c>
      <c r="E34" s="552">
        <v>33</v>
      </c>
      <c r="F34" s="554">
        <v>31</v>
      </c>
      <c r="G34" s="554">
        <v>36</v>
      </c>
      <c r="H34" s="554">
        <v>34</v>
      </c>
      <c r="I34" s="556">
        <v>32</v>
      </c>
      <c r="J34" s="260">
        <v>1</v>
      </c>
      <c r="K34" s="263">
        <v>3.125</v>
      </c>
    </row>
    <row r="35" spans="1:11" s="157" customFormat="1" ht="13.5" customHeight="1" x14ac:dyDescent="0.2">
      <c r="A35" s="256">
        <v>29</v>
      </c>
      <c r="B35" s="257" t="s">
        <v>246</v>
      </c>
      <c r="C35" s="258"/>
      <c r="D35" s="259">
        <v>2.657354569457457</v>
      </c>
      <c r="E35" s="260">
        <v>312</v>
      </c>
      <c r="F35" s="261">
        <v>319</v>
      </c>
      <c r="G35" s="261">
        <v>328</v>
      </c>
      <c r="H35" s="261">
        <v>362</v>
      </c>
      <c r="I35" s="262">
        <v>384</v>
      </c>
      <c r="J35" s="260">
        <v>-72</v>
      </c>
      <c r="K35" s="263">
        <v>-18.75</v>
      </c>
    </row>
    <row r="36" spans="1:11" s="157" customFormat="1" ht="13.5" customHeight="1" x14ac:dyDescent="0.2">
      <c r="A36" s="256" t="s">
        <v>247</v>
      </c>
      <c r="B36" s="257" t="s">
        <v>248</v>
      </c>
      <c r="C36" s="258"/>
      <c r="D36" s="259" t="s">
        <v>546</v>
      </c>
      <c r="E36" s="260" t="s">
        <v>546</v>
      </c>
      <c r="F36" s="261" t="s">
        <v>546</v>
      </c>
      <c r="G36" s="554">
        <v>61</v>
      </c>
      <c r="H36" s="554">
        <v>65</v>
      </c>
      <c r="I36" s="556">
        <v>77</v>
      </c>
      <c r="J36" s="260" t="s">
        <v>546</v>
      </c>
      <c r="K36" s="263" t="s">
        <v>546</v>
      </c>
    </row>
    <row r="37" spans="1:11" s="157" customFormat="1" ht="13.5" customHeight="1" x14ac:dyDescent="0.2">
      <c r="A37" s="256" t="s">
        <v>249</v>
      </c>
      <c r="B37" s="257" t="s">
        <v>250</v>
      </c>
      <c r="C37" s="258"/>
      <c r="D37" s="259">
        <v>2.1718763308065752</v>
      </c>
      <c r="E37" s="260">
        <v>255</v>
      </c>
      <c r="F37" s="261">
        <v>260</v>
      </c>
      <c r="G37" s="261">
        <v>264</v>
      </c>
      <c r="H37" s="261">
        <v>294</v>
      </c>
      <c r="I37" s="262">
        <v>302</v>
      </c>
      <c r="J37" s="260">
        <v>-47</v>
      </c>
      <c r="K37" s="263">
        <v>-15.562913907284768</v>
      </c>
    </row>
    <row r="38" spans="1:11" s="157" customFormat="1" ht="13.5" customHeight="1" x14ac:dyDescent="0.2">
      <c r="A38" s="256">
        <v>31</v>
      </c>
      <c r="B38" s="257" t="s">
        <v>251</v>
      </c>
      <c r="C38" s="258"/>
      <c r="D38" s="259">
        <v>0.17886040371348266</v>
      </c>
      <c r="E38" s="552">
        <v>21</v>
      </c>
      <c r="F38" s="554">
        <v>23</v>
      </c>
      <c r="G38" s="554">
        <v>23</v>
      </c>
      <c r="H38" s="554">
        <v>22</v>
      </c>
      <c r="I38" s="556">
        <v>21</v>
      </c>
      <c r="J38" s="260">
        <v>0</v>
      </c>
      <c r="K38" s="263">
        <v>0</v>
      </c>
    </row>
    <row r="39" spans="1:11" s="157" customFormat="1" ht="13.5" customHeight="1" x14ac:dyDescent="0.2">
      <c r="A39" s="256">
        <v>32</v>
      </c>
      <c r="B39" s="257" t="s">
        <v>252</v>
      </c>
      <c r="C39" s="258"/>
      <c r="D39" s="259">
        <v>1.464951878034239</v>
      </c>
      <c r="E39" s="260">
        <v>172</v>
      </c>
      <c r="F39" s="261">
        <v>176</v>
      </c>
      <c r="G39" s="261">
        <v>171</v>
      </c>
      <c r="H39" s="261">
        <v>157</v>
      </c>
      <c r="I39" s="262">
        <v>158</v>
      </c>
      <c r="J39" s="260">
        <v>14</v>
      </c>
      <c r="K39" s="263">
        <v>8.8607594936708853</v>
      </c>
    </row>
    <row r="40" spans="1:11" s="157" customFormat="1" ht="13.5" customHeight="1" x14ac:dyDescent="0.2">
      <c r="A40" s="256">
        <v>33</v>
      </c>
      <c r="B40" s="257" t="s">
        <v>253</v>
      </c>
      <c r="C40" s="258"/>
      <c r="D40" s="259">
        <v>0.86875053232263011</v>
      </c>
      <c r="E40" s="260">
        <v>102</v>
      </c>
      <c r="F40" s="261">
        <v>106</v>
      </c>
      <c r="G40" s="261">
        <v>111</v>
      </c>
      <c r="H40" s="261">
        <v>109</v>
      </c>
      <c r="I40" s="262">
        <v>104</v>
      </c>
      <c r="J40" s="260">
        <v>-2</v>
      </c>
      <c r="K40" s="263">
        <v>-1.9230769230769231</v>
      </c>
    </row>
    <row r="41" spans="1:11" s="157" customFormat="1" ht="13.5" customHeight="1" x14ac:dyDescent="0.2">
      <c r="A41" s="256">
        <v>34</v>
      </c>
      <c r="B41" s="257" t="s">
        <v>254</v>
      </c>
      <c r="C41" s="258"/>
      <c r="D41" s="259">
        <v>5.5446725151179628</v>
      </c>
      <c r="E41" s="260">
        <v>651</v>
      </c>
      <c r="F41" s="261">
        <v>658</v>
      </c>
      <c r="G41" s="261">
        <v>650</v>
      </c>
      <c r="H41" s="261">
        <v>639</v>
      </c>
      <c r="I41" s="262">
        <v>639</v>
      </c>
      <c r="J41" s="260">
        <v>12</v>
      </c>
      <c r="K41" s="263">
        <v>1.8779342723004695</v>
      </c>
    </row>
    <row r="42" spans="1:11" s="157" customFormat="1" ht="13.5" customHeight="1" x14ac:dyDescent="0.2">
      <c r="A42" s="256">
        <v>41</v>
      </c>
      <c r="B42" s="257" t="s">
        <v>255</v>
      </c>
      <c r="C42" s="258"/>
      <c r="D42" s="259">
        <v>0.1277574312239162</v>
      </c>
      <c r="E42" s="552">
        <v>15</v>
      </c>
      <c r="F42" s="554">
        <v>14</v>
      </c>
      <c r="G42" s="554">
        <v>13</v>
      </c>
      <c r="H42" s="554">
        <v>13</v>
      </c>
      <c r="I42" s="556">
        <v>14</v>
      </c>
      <c r="J42" s="260">
        <v>1</v>
      </c>
      <c r="K42" s="263">
        <v>7.1428571428571432</v>
      </c>
    </row>
    <row r="43" spans="1:11" s="157" customFormat="1" ht="13.5" customHeight="1" x14ac:dyDescent="0.2">
      <c r="A43" s="256">
        <v>42</v>
      </c>
      <c r="B43" s="257" t="s">
        <v>256</v>
      </c>
      <c r="C43" s="258"/>
      <c r="D43" s="259">
        <v>2.5551486244783237E-2</v>
      </c>
      <c r="E43" s="552">
        <v>3</v>
      </c>
      <c r="F43" s="554">
        <v>4</v>
      </c>
      <c r="G43" s="554">
        <v>4</v>
      </c>
      <c r="H43" s="554">
        <v>5</v>
      </c>
      <c r="I43" s="556">
        <v>5</v>
      </c>
      <c r="J43" s="260">
        <v>-2</v>
      </c>
      <c r="K43" s="263">
        <v>-40</v>
      </c>
    </row>
    <row r="44" spans="1:11" s="157" customFormat="1" ht="13.5" customHeight="1" x14ac:dyDescent="0.2">
      <c r="A44" s="256">
        <v>43</v>
      </c>
      <c r="B44" s="257" t="s">
        <v>257</v>
      </c>
      <c r="C44" s="258"/>
      <c r="D44" s="259">
        <v>0.51954688697725915</v>
      </c>
      <c r="E44" s="552">
        <v>61</v>
      </c>
      <c r="F44" s="554">
        <v>61</v>
      </c>
      <c r="G44" s="554">
        <v>58</v>
      </c>
      <c r="H44" s="554">
        <v>63</v>
      </c>
      <c r="I44" s="556">
        <v>63</v>
      </c>
      <c r="J44" s="260">
        <v>-2</v>
      </c>
      <c r="K44" s="263">
        <v>-3.1746031746031744</v>
      </c>
    </row>
    <row r="45" spans="1:11" s="157" customFormat="1" ht="13.5" customHeight="1" x14ac:dyDescent="0.2">
      <c r="A45" s="256">
        <v>51</v>
      </c>
      <c r="B45" s="257" t="s">
        <v>258</v>
      </c>
      <c r="C45" s="258"/>
      <c r="D45" s="259">
        <v>4.7014734690401161</v>
      </c>
      <c r="E45" s="260">
        <v>552</v>
      </c>
      <c r="F45" s="261">
        <v>567</v>
      </c>
      <c r="G45" s="261">
        <v>596</v>
      </c>
      <c r="H45" s="261">
        <v>613</v>
      </c>
      <c r="I45" s="262">
        <v>636</v>
      </c>
      <c r="J45" s="260">
        <v>-84</v>
      </c>
      <c r="K45" s="263">
        <v>-13.20754716981132</v>
      </c>
    </row>
    <row r="46" spans="1:11" s="157" customFormat="1" ht="13.5" customHeight="1" x14ac:dyDescent="0.2">
      <c r="A46" s="256" t="s">
        <v>259</v>
      </c>
      <c r="B46" s="257" t="s">
        <v>260</v>
      </c>
      <c r="C46" s="258"/>
      <c r="D46" s="259">
        <v>4.4800272549186611</v>
      </c>
      <c r="E46" s="260">
        <v>526</v>
      </c>
      <c r="F46" s="261">
        <v>543</v>
      </c>
      <c r="G46" s="261">
        <v>571</v>
      </c>
      <c r="H46" s="261">
        <v>589</v>
      </c>
      <c r="I46" s="262">
        <v>615</v>
      </c>
      <c r="J46" s="260">
        <v>-89</v>
      </c>
      <c r="K46" s="263">
        <v>-14.471544715447154</v>
      </c>
    </row>
    <row r="47" spans="1:11" s="157" customFormat="1" ht="13.5" customHeight="1" x14ac:dyDescent="0.2">
      <c r="A47" s="256"/>
      <c r="B47" s="257" t="s">
        <v>261</v>
      </c>
      <c r="C47" s="258"/>
      <c r="D47" s="259">
        <v>3.9434460437782133</v>
      </c>
      <c r="E47" s="260">
        <v>463</v>
      </c>
      <c r="F47" s="261">
        <v>474</v>
      </c>
      <c r="G47" s="261">
        <v>500</v>
      </c>
      <c r="H47" s="261">
        <v>516</v>
      </c>
      <c r="I47" s="262">
        <v>543</v>
      </c>
      <c r="J47" s="260">
        <v>-80</v>
      </c>
      <c r="K47" s="263">
        <v>-14.732965009208103</v>
      </c>
    </row>
    <row r="48" spans="1:11" s="157" customFormat="1" ht="13.5" customHeight="1" x14ac:dyDescent="0.2">
      <c r="A48" s="256">
        <v>52</v>
      </c>
      <c r="B48" s="257" t="s">
        <v>262</v>
      </c>
      <c r="C48" s="258"/>
      <c r="D48" s="259">
        <v>6.6178349373988583</v>
      </c>
      <c r="E48" s="260">
        <v>777</v>
      </c>
      <c r="F48" s="261">
        <v>773</v>
      </c>
      <c r="G48" s="261">
        <v>762</v>
      </c>
      <c r="H48" s="261">
        <v>751</v>
      </c>
      <c r="I48" s="262">
        <v>739</v>
      </c>
      <c r="J48" s="260">
        <v>38</v>
      </c>
      <c r="K48" s="263">
        <v>5.1420838971583223</v>
      </c>
    </row>
    <row r="49" spans="1:11" s="157" customFormat="1" ht="13.5" customHeight="1" x14ac:dyDescent="0.2">
      <c r="A49" s="256" t="s">
        <v>263</v>
      </c>
      <c r="B49" s="257" t="s">
        <v>264</v>
      </c>
      <c r="C49" s="258"/>
      <c r="D49" s="259">
        <v>6.4815603440933485</v>
      </c>
      <c r="E49" s="260">
        <v>761</v>
      </c>
      <c r="F49" s="261">
        <v>755</v>
      </c>
      <c r="G49" s="261">
        <v>744</v>
      </c>
      <c r="H49" s="261">
        <v>734</v>
      </c>
      <c r="I49" s="262">
        <v>721</v>
      </c>
      <c r="J49" s="260">
        <v>40</v>
      </c>
      <c r="K49" s="263">
        <v>5.547850208044383</v>
      </c>
    </row>
    <row r="50" spans="1:11" s="157" customFormat="1" ht="13.5" customHeight="1" x14ac:dyDescent="0.2">
      <c r="A50" s="256">
        <v>53</v>
      </c>
      <c r="B50" s="257" t="s">
        <v>265</v>
      </c>
      <c r="C50" s="258"/>
      <c r="D50" s="259">
        <v>0.66433864236436424</v>
      </c>
      <c r="E50" s="552">
        <v>78</v>
      </c>
      <c r="F50" s="554">
        <v>78</v>
      </c>
      <c r="G50" s="554">
        <v>65</v>
      </c>
      <c r="H50" s="554">
        <v>68</v>
      </c>
      <c r="I50" s="556">
        <v>72</v>
      </c>
      <c r="J50" s="260">
        <v>6</v>
      </c>
      <c r="K50" s="263">
        <v>8.3333333333333339</v>
      </c>
    </row>
    <row r="51" spans="1:11" s="157" customFormat="1" ht="13.5" customHeight="1" x14ac:dyDescent="0.2">
      <c r="A51" s="256" t="s">
        <v>266</v>
      </c>
      <c r="B51" s="257" t="s">
        <v>267</v>
      </c>
      <c r="C51" s="258"/>
      <c r="D51" s="259">
        <v>0.63878715611958092</v>
      </c>
      <c r="E51" s="552">
        <v>75</v>
      </c>
      <c r="F51" s="554">
        <v>75</v>
      </c>
      <c r="G51" s="554">
        <v>62</v>
      </c>
      <c r="H51" s="554">
        <v>67</v>
      </c>
      <c r="I51" s="556">
        <v>71</v>
      </c>
      <c r="J51" s="260">
        <v>4</v>
      </c>
      <c r="K51" s="263">
        <v>5.6338028169014081</v>
      </c>
    </row>
    <row r="52" spans="1:11" s="157" customFormat="1" ht="13.5" customHeight="1" x14ac:dyDescent="0.2">
      <c r="A52" s="256">
        <v>54</v>
      </c>
      <c r="B52" s="257" t="s">
        <v>268</v>
      </c>
      <c r="C52" s="258"/>
      <c r="D52" s="259">
        <v>11.932544076313773</v>
      </c>
      <c r="E52" s="260">
        <v>1401</v>
      </c>
      <c r="F52" s="261">
        <v>1433</v>
      </c>
      <c r="G52" s="261">
        <v>1450</v>
      </c>
      <c r="H52" s="261">
        <v>1452</v>
      </c>
      <c r="I52" s="262">
        <v>1445</v>
      </c>
      <c r="J52" s="260">
        <v>-44</v>
      </c>
      <c r="K52" s="263">
        <v>-3.0449826989619377</v>
      </c>
    </row>
    <row r="53" spans="1:11" s="157" customFormat="1" ht="13.5" customHeight="1" x14ac:dyDescent="0.2">
      <c r="A53" s="256">
        <v>61</v>
      </c>
      <c r="B53" s="257" t="s">
        <v>269</v>
      </c>
      <c r="C53" s="258"/>
      <c r="D53" s="259">
        <v>0.7580274252619027</v>
      </c>
      <c r="E53" s="552">
        <v>89</v>
      </c>
      <c r="F53" s="554">
        <v>95</v>
      </c>
      <c r="G53" s="554">
        <v>93</v>
      </c>
      <c r="H53" s="554">
        <v>90</v>
      </c>
      <c r="I53" s="556">
        <v>94</v>
      </c>
      <c r="J53" s="260">
        <v>-5</v>
      </c>
      <c r="K53" s="263">
        <v>-5.3191489361702127</v>
      </c>
    </row>
    <row r="54" spans="1:11" s="157" customFormat="1" ht="13.5" customHeight="1" x14ac:dyDescent="0.2">
      <c r="A54" s="256">
        <v>62</v>
      </c>
      <c r="B54" s="257" t="s">
        <v>270</v>
      </c>
      <c r="C54" s="258"/>
      <c r="D54" s="259">
        <v>10.407972063708373</v>
      </c>
      <c r="E54" s="260">
        <v>1222</v>
      </c>
      <c r="F54" s="261">
        <v>1242</v>
      </c>
      <c r="G54" s="261">
        <v>1279</v>
      </c>
      <c r="H54" s="261">
        <v>1260</v>
      </c>
      <c r="I54" s="262">
        <v>1301</v>
      </c>
      <c r="J54" s="260">
        <v>-79</v>
      </c>
      <c r="K54" s="263">
        <v>-6.0722521137586476</v>
      </c>
    </row>
    <row r="55" spans="1:11" s="157" customFormat="1" ht="13.5" customHeight="1" x14ac:dyDescent="0.2">
      <c r="A55" s="256">
        <v>63</v>
      </c>
      <c r="B55" s="257" t="s">
        <v>271</v>
      </c>
      <c r="C55" s="258"/>
      <c r="D55" s="259">
        <v>8.1679584362490409</v>
      </c>
      <c r="E55" s="260">
        <v>959</v>
      </c>
      <c r="F55" s="261">
        <v>984</v>
      </c>
      <c r="G55" s="261">
        <v>958</v>
      </c>
      <c r="H55" s="261">
        <v>948</v>
      </c>
      <c r="I55" s="262">
        <v>928</v>
      </c>
      <c r="J55" s="260">
        <v>31</v>
      </c>
      <c r="K55" s="263">
        <v>3.3405172413793105</v>
      </c>
    </row>
    <row r="56" spans="1:11" s="157" customFormat="1" ht="13.5" customHeight="1" x14ac:dyDescent="0.2">
      <c r="A56" s="256" t="s">
        <v>272</v>
      </c>
      <c r="B56" s="257" t="s">
        <v>273</v>
      </c>
      <c r="C56" s="258"/>
      <c r="D56" s="259">
        <v>0.43437526616131505</v>
      </c>
      <c r="E56" s="552">
        <v>51</v>
      </c>
      <c r="F56" s="554">
        <v>47</v>
      </c>
      <c r="G56" s="554">
        <v>50</v>
      </c>
      <c r="H56" s="554">
        <v>52</v>
      </c>
      <c r="I56" s="556">
        <v>53</v>
      </c>
      <c r="J56" s="260">
        <v>-2</v>
      </c>
      <c r="K56" s="263">
        <v>-3.7735849056603774</v>
      </c>
    </row>
    <row r="57" spans="1:11" s="157" customFormat="1" ht="13.5" customHeight="1" x14ac:dyDescent="0.2">
      <c r="A57" s="256" t="s">
        <v>274</v>
      </c>
      <c r="B57" s="257" t="s">
        <v>275</v>
      </c>
      <c r="C57" s="258"/>
      <c r="D57" s="259">
        <v>7.5376884422110555</v>
      </c>
      <c r="E57" s="260">
        <v>885</v>
      </c>
      <c r="F57" s="261">
        <v>913</v>
      </c>
      <c r="G57" s="261">
        <v>890</v>
      </c>
      <c r="H57" s="261">
        <v>878</v>
      </c>
      <c r="I57" s="262">
        <v>858</v>
      </c>
      <c r="J57" s="260">
        <v>27</v>
      </c>
      <c r="K57" s="263">
        <v>3.1468531468531467</v>
      </c>
    </row>
    <row r="58" spans="1:11" s="157" customFormat="1" ht="13.5" customHeight="1" x14ac:dyDescent="0.2">
      <c r="A58" s="256">
        <v>71</v>
      </c>
      <c r="B58" s="257" t="s">
        <v>276</v>
      </c>
      <c r="C58" s="258"/>
      <c r="D58" s="259">
        <v>13.848905544672515</v>
      </c>
      <c r="E58" s="260">
        <v>1626</v>
      </c>
      <c r="F58" s="261">
        <v>1639</v>
      </c>
      <c r="G58" s="261">
        <v>1629</v>
      </c>
      <c r="H58" s="261">
        <v>1621</v>
      </c>
      <c r="I58" s="262">
        <v>1623</v>
      </c>
      <c r="J58" s="260">
        <v>3</v>
      </c>
      <c r="K58" s="263">
        <v>0.18484288354898337</v>
      </c>
    </row>
    <row r="59" spans="1:11" s="157" customFormat="1" ht="13.5" customHeight="1" x14ac:dyDescent="0.2">
      <c r="A59" s="256" t="s">
        <v>277</v>
      </c>
      <c r="B59" s="257" t="s">
        <v>278</v>
      </c>
      <c r="C59" s="258"/>
      <c r="D59" s="259">
        <v>0.89430201856741331</v>
      </c>
      <c r="E59" s="260">
        <v>105</v>
      </c>
      <c r="F59" s="261">
        <v>105</v>
      </c>
      <c r="G59" s="261">
        <v>106</v>
      </c>
      <c r="H59" s="261">
        <v>105</v>
      </c>
      <c r="I59" s="262">
        <v>113</v>
      </c>
      <c r="J59" s="260">
        <v>-8</v>
      </c>
      <c r="K59" s="263">
        <v>-7.0796460176991154</v>
      </c>
    </row>
    <row r="60" spans="1:11" s="157" customFormat="1" ht="13.5" customHeight="1" x14ac:dyDescent="0.2">
      <c r="A60" s="256" t="s">
        <v>279</v>
      </c>
      <c r="B60" s="257" t="s">
        <v>280</v>
      </c>
      <c r="C60" s="258"/>
      <c r="D60" s="259">
        <v>12.0432671833745</v>
      </c>
      <c r="E60" s="260">
        <v>1414</v>
      </c>
      <c r="F60" s="261">
        <v>1426</v>
      </c>
      <c r="G60" s="261">
        <v>1418</v>
      </c>
      <c r="H60" s="261">
        <v>1413</v>
      </c>
      <c r="I60" s="262">
        <v>1408</v>
      </c>
      <c r="J60" s="260">
        <v>6</v>
      </c>
      <c r="K60" s="263">
        <v>0.42613636363636365</v>
      </c>
    </row>
    <row r="61" spans="1:11" s="157" customFormat="1" ht="13.5" customHeight="1" x14ac:dyDescent="0.2">
      <c r="A61" s="256">
        <v>72</v>
      </c>
      <c r="B61" s="257" t="s">
        <v>281</v>
      </c>
      <c r="C61" s="258"/>
      <c r="D61" s="259">
        <v>1.2775743122391618</v>
      </c>
      <c r="E61" s="260">
        <v>150</v>
      </c>
      <c r="F61" s="261">
        <v>147</v>
      </c>
      <c r="G61" s="261">
        <v>143</v>
      </c>
      <c r="H61" s="261">
        <v>147</v>
      </c>
      <c r="I61" s="262">
        <v>149</v>
      </c>
      <c r="J61" s="260">
        <v>1</v>
      </c>
      <c r="K61" s="263">
        <v>0.67114093959731547</v>
      </c>
    </row>
    <row r="62" spans="1:11" s="157" customFormat="1" ht="13.5" customHeight="1" x14ac:dyDescent="0.2">
      <c r="A62" s="256" t="s">
        <v>282</v>
      </c>
      <c r="B62" s="257" t="s">
        <v>283</v>
      </c>
      <c r="C62" s="258"/>
      <c r="D62" s="259">
        <v>0.2044118899582659</v>
      </c>
      <c r="E62" s="552">
        <v>24</v>
      </c>
      <c r="F62" s="554">
        <v>24</v>
      </c>
      <c r="G62" s="554">
        <v>22</v>
      </c>
      <c r="H62" s="554">
        <v>23</v>
      </c>
      <c r="I62" s="556">
        <v>23</v>
      </c>
      <c r="J62" s="260">
        <v>1</v>
      </c>
      <c r="K62" s="263">
        <v>4.3478260869565215</v>
      </c>
    </row>
    <row r="63" spans="1:11" s="157" customFormat="1" ht="13.5" customHeight="1" x14ac:dyDescent="0.2">
      <c r="A63" s="256" t="s">
        <v>284</v>
      </c>
      <c r="B63" s="257" t="s">
        <v>285</v>
      </c>
      <c r="C63" s="258"/>
      <c r="D63" s="259">
        <v>0.81764755983306359</v>
      </c>
      <c r="E63" s="552">
        <v>96</v>
      </c>
      <c r="F63" s="554">
        <v>91</v>
      </c>
      <c r="G63" s="554">
        <v>89</v>
      </c>
      <c r="H63" s="554">
        <v>93</v>
      </c>
      <c r="I63" s="556">
        <v>94</v>
      </c>
      <c r="J63" s="260">
        <v>2</v>
      </c>
      <c r="K63" s="263">
        <v>2.1276595744680851</v>
      </c>
    </row>
    <row r="64" spans="1:11" s="157" customFormat="1" ht="13.5" customHeight="1" x14ac:dyDescent="0.2">
      <c r="A64" s="256">
        <v>73</v>
      </c>
      <c r="B64" s="257" t="s">
        <v>286</v>
      </c>
      <c r="C64" s="258"/>
      <c r="D64" s="259">
        <v>0.91133634273060216</v>
      </c>
      <c r="E64" s="260">
        <v>107</v>
      </c>
      <c r="F64" s="261">
        <v>108</v>
      </c>
      <c r="G64" s="261">
        <v>106</v>
      </c>
      <c r="H64" s="261">
        <v>105</v>
      </c>
      <c r="I64" s="556">
        <v>99</v>
      </c>
      <c r="J64" s="260">
        <v>8</v>
      </c>
      <c r="K64" s="263">
        <v>8.0808080808080813</v>
      </c>
    </row>
    <row r="65" spans="1:11" s="157" customFormat="1" ht="13.5" customHeight="1" x14ac:dyDescent="0.2">
      <c r="A65" s="256" t="s">
        <v>287</v>
      </c>
      <c r="B65" s="257" t="s">
        <v>288</v>
      </c>
      <c r="C65" s="258"/>
      <c r="D65" s="259">
        <v>0.74099310109871386</v>
      </c>
      <c r="E65" s="552">
        <v>87</v>
      </c>
      <c r="F65" s="554">
        <v>89</v>
      </c>
      <c r="G65" s="554">
        <v>85</v>
      </c>
      <c r="H65" s="554">
        <v>85</v>
      </c>
      <c r="I65" s="556">
        <v>77</v>
      </c>
      <c r="J65" s="260">
        <v>10</v>
      </c>
      <c r="K65" s="263">
        <v>12.987012987012987</v>
      </c>
    </row>
    <row r="66" spans="1:11" s="157" customFormat="1" ht="13.5" customHeight="1" x14ac:dyDescent="0.2">
      <c r="A66" s="256">
        <v>81</v>
      </c>
      <c r="B66" s="257" t="s">
        <v>289</v>
      </c>
      <c r="C66" s="258"/>
      <c r="D66" s="259">
        <v>3.568690912188059</v>
      </c>
      <c r="E66" s="260">
        <v>419</v>
      </c>
      <c r="F66" s="261">
        <v>420</v>
      </c>
      <c r="G66" s="261">
        <v>445</v>
      </c>
      <c r="H66" s="261">
        <v>440</v>
      </c>
      <c r="I66" s="262">
        <v>418</v>
      </c>
      <c r="J66" s="260">
        <v>1</v>
      </c>
      <c r="K66" s="263">
        <v>0.23923444976076555</v>
      </c>
    </row>
    <row r="67" spans="1:11" s="157" customFormat="1" ht="13.5" customHeight="1" x14ac:dyDescent="0.2">
      <c r="A67" s="256" t="s">
        <v>290</v>
      </c>
      <c r="B67" s="257" t="s">
        <v>291</v>
      </c>
      <c r="C67" s="258"/>
      <c r="D67" s="259">
        <v>1.4053317434630781</v>
      </c>
      <c r="E67" s="260">
        <v>165</v>
      </c>
      <c r="F67" s="261">
        <v>169</v>
      </c>
      <c r="G67" s="261">
        <v>184</v>
      </c>
      <c r="H67" s="261">
        <v>179</v>
      </c>
      <c r="I67" s="262">
        <v>171</v>
      </c>
      <c r="J67" s="260">
        <v>-6</v>
      </c>
      <c r="K67" s="263">
        <v>-3.5087719298245612</v>
      </c>
    </row>
    <row r="68" spans="1:11" s="157" customFormat="1" ht="13.5" customHeight="1" x14ac:dyDescent="0.2">
      <c r="A68" s="256" t="s">
        <v>292</v>
      </c>
      <c r="B68" s="257" t="s">
        <v>293</v>
      </c>
      <c r="C68" s="258"/>
      <c r="D68" s="259">
        <v>1.3882974192998894</v>
      </c>
      <c r="E68" s="260">
        <v>163</v>
      </c>
      <c r="F68" s="261">
        <v>159</v>
      </c>
      <c r="G68" s="261">
        <v>168</v>
      </c>
      <c r="H68" s="261">
        <v>162</v>
      </c>
      <c r="I68" s="262">
        <v>142</v>
      </c>
      <c r="J68" s="260">
        <v>21</v>
      </c>
      <c r="K68" s="263">
        <v>14.788732394366198</v>
      </c>
    </row>
    <row r="69" spans="1:11" s="157" customFormat="1" ht="13.5" customHeight="1" x14ac:dyDescent="0.2">
      <c r="A69" s="256" t="s">
        <v>294</v>
      </c>
      <c r="B69" s="257" t="s">
        <v>295</v>
      </c>
      <c r="C69" s="258"/>
      <c r="D69" s="259">
        <v>5.1102972489566474E-2</v>
      </c>
      <c r="E69" s="552">
        <v>6</v>
      </c>
      <c r="F69" s="554">
        <v>6</v>
      </c>
      <c r="G69" s="554">
        <v>4</v>
      </c>
      <c r="H69" s="554">
        <v>5</v>
      </c>
      <c r="I69" s="556">
        <v>5</v>
      </c>
      <c r="J69" s="260">
        <v>1</v>
      </c>
      <c r="K69" s="263">
        <v>20</v>
      </c>
    </row>
    <row r="70" spans="1:11" s="157" customFormat="1" ht="13.5" customHeight="1" x14ac:dyDescent="0.2">
      <c r="A70" s="256" t="s">
        <v>296</v>
      </c>
      <c r="B70" s="257" t="s">
        <v>297</v>
      </c>
      <c r="C70" s="258"/>
      <c r="D70" s="259">
        <v>0.46844391448769268</v>
      </c>
      <c r="E70" s="552">
        <v>55</v>
      </c>
      <c r="F70" s="554">
        <v>57</v>
      </c>
      <c r="G70" s="554">
        <v>59</v>
      </c>
      <c r="H70" s="554">
        <v>62</v>
      </c>
      <c r="I70" s="556">
        <v>66</v>
      </c>
      <c r="J70" s="260">
        <v>-11</v>
      </c>
      <c r="K70" s="263">
        <v>-16.666666666666668</v>
      </c>
    </row>
    <row r="71" spans="1:11" s="157" customFormat="1" ht="13.5" customHeight="1" x14ac:dyDescent="0.2">
      <c r="A71" s="256">
        <v>82</v>
      </c>
      <c r="B71" s="257" t="s">
        <v>298</v>
      </c>
      <c r="C71" s="258"/>
      <c r="D71" s="259">
        <v>1.856741333787582</v>
      </c>
      <c r="E71" s="260">
        <v>218</v>
      </c>
      <c r="F71" s="261">
        <v>211</v>
      </c>
      <c r="G71" s="261">
        <v>210</v>
      </c>
      <c r="H71" s="261">
        <v>218</v>
      </c>
      <c r="I71" s="262">
        <v>229</v>
      </c>
      <c r="J71" s="260">
        <v>-11</v>
      </c>
      <c r="K71" s="263">
        <v>-4.8034934497816595</v>
      </c>
    </row>
    <row r="72" spans="1:11" s="157" customFormat="1" ht="13.5" customHeight="1" x14ac:dyDescent="0.2">
      <c r="A72" s="256" t="s">
        <v>299</v>
      </c>
      <c r="B72" s="257" t="s">
        <v>547</v>
      </c>
      <c r="C72" s="258"/>
      <c r="D72" s="259">
        <v>0.79209607358828038</v>
      </c>
      <c r="E72" s="552">
        <v>93</v>
      </c>
      <c r="F72" s="554">
        <v>88</v>
      </c>
      <c r="G72" s="554">
        <v>89</v>
      </c>
      <c r="H72" s="554">
        <v>90</v>
      </c>
      <c r="I72" s="556">
        <v>91</v>
      </c>
      <c r="J72" s="260">
        <v>2</v>
      </c>
      <c r="K72" s="263">
        <v>2.197802197802198</v>
      </c>
    </row>
    <row r="73" spans="1:11" s="157" customFormat="1" ht="13.5" customHeight="1" x14ac:dyDescent="0.2">
      <c r="A73" s="256" t="s">
        <v>300</v>
      </c>
      <c r="B73" s="257" t="s">
        <v>301</v>
      </c>
      <c r="C73" s="258"/>
      <c r="D73" s="259">
        <v>0.66433864236436424</v>
      </c>
      <c r="E73" s="552">
        <v>78</v>
      </c>
      <c r="F73" s="554">
        <v>74</v>
      </c>
      <c r="G73" s="554">
        <v>75</v>
      </c>
      <c r="H73" s="554">
        <v>81</v>
      </c>
      <c r="I73" s="556">
        <v>86</v>
      </c>
      <c r="J73" s="260">
        <v>-8</v>
      </c>
      <c r="K73" s="263">
        <v>-9.3023255813953494</v>
      </c>
    </row>
    <row r="74" spans="1:11" s="157" customFormat="1" ht="13.5" customHeight="1" x14ac:dyDescent="0.2">
      <c r="A74" s="256">
        <v>83</v>
      </c>
      <c r="B74" s="257" t="s">
        <v>302</v>
      </c>
      <c r="C74" s="258"/>
      <c r="D74" s="259">
        <v>4.1819265820628564</v>
      </c>
      <c r="E74" s="260">
        <v>491</v>
      </c>
      <c r="F74" s="261">
        <v>479</v>
      </c>
      <c r="G74" s="261">
        <v>484</v>
      </c>
      <c r="H74" s="261">
        <v>461</v>
      </c>
      <c r="I74" s="262">
        <v>474</v>
      </c>
      <c r="J74" s="260">
        <v>17</v>
      </c>
      <c r="K74" s="263">
        <v>3.5864978902953588</v>
      </c>
    </row>
    <row r="75" spans="1:11" s="157" customFormat="1" ht="13.5" customHeight="1" x14ac:dyDescent="0.2">
      <c r="A75" s="256" t="s">
        <v>303</v>
      </c>
      <c r="B75" s="257" t="s">
        <v>304</v>
      </c>
      <c r="C75" s="258"/>
      <c r="D75" s="259">
        <v>1.9419129546035261</v>
      </c>
      <c r="E75" s="260">
        <v>228</v>
      </c>
      <c r="F75" s="261">
        <v>213</v>
      </c>
      <c r="G75" s="261">
        <v>213</v>
      </c>
      <c r="H75" s="261">
        <v>212</v>
      </c>
      <c r="I75" s="262">
        <v>219</v>
      </c>
      <c r="J75" s="260">
        <v>9</v>
      </c>
      <c r="K75" s="263">
        <v>4.1095890410958908</v>
      </c>
    </row>
    <row r="76" spans="1:11" s="157" customFormat="1" ht="13.5" customHeight="1" x14ac:dyDescent="0.2">
      <c r="A76" s="256"/>
      <c r="B76" s="257" t="s">
        <v>305</v>
      </c>
      <c r="C76" s="258"/>
      <c r="D76" s="259">
        <v>0.96243931522016868</v>
      </c>
      <c r="E76" s="260">
        <v>113</v>
      </c>
      <c r="F76" s="261">
        <v>107</v>
      </c>
      <c r="G76" s="261">
        <v>112</v>
      </c>
      <c r="H76" s="261">
        <v>111</v>
      </c>
      <c r="I76" s="262">
        <v>112</v>
      </c>
      <c r="J76" s="260">
        <v>1</v>
      </c>
      <c r="K76" s="263">
        <v>0.8928571428571429</v>
      </c>
    </row>
    <row r="77" spans="1:11" s="157" customFormat="1" ht="13.5" customHeight="1" x14ac:dyDescent="0.2">
      <c r="A77" s="256">
        <v>84</v>
      </c>
      <c r="B77" s="257" t="s">
        <v>306</v>
      </c>
      <c r="C77" s="258"/>
      <c r="D77" s="259">
        <v>1.6012264713397495</v>
      </c>
      <c r="E77" s="260">
        <v>188</v>
      </c>
      <c r="F77" s="261">
        <v>205</v>
      </c>
      <c r="G77" s="261">
        <v>210</v>
      </c>
      <c r="H77" s="261">
        <v>215</v>
      </c>
      <c r="I77" s="262">
        <v>203</v>
      </c>
      <c r="J77" s="260">
        <v>-15</v>
      </c>
      <c r="K77" s="263">
        <v>-7.389162561576355</v>
      </c>
    </row>
    <row r="78" spans="1:11" s="157" customFormat="1" ht="13.5" customHeight="1" x14ac:dyDescent="0.2">
      <c r="A78" s="256" t="s">
        <v>307</v>
      </c>
      <c r="B78" s="257" t="s">
        <v>308</v>
      </c>
      <c r="C78" s="258"/>
      <c r="D78" s="259">
        <v>0.30661783493739886</v>
      </c>
      <c r="E78" s="552">
        <v>36</v>
      </c>
      <c r="F78" s="554">
        <v>38</v>
      </c>
      <c r="G78" s="554">
        <v>36</v>
      </c>
      <c r="H78" s="554">
        <v>38</v>
      </c>
      <c r="I78" s="556">
        <v>39</v>
      </c>
      <c r="J78" s="260">
        <v>-3</v>
      </c>
      <c r="K78" s="263">
        <v>-7.6923076923076925</v>
      </c>
    </row>
    <row r="79" spans="1:11" s="157" customFormat="1" ht="13.5" customHeight="1" x14ac:dyDescent="0.2">
      <c r="A79" s="256" t="s">
        <v>309</v>
      </c>
      <c r="B79" s="257" t="s">
        <v>310</v>
      </c>
      <c r="C79" s="258"/>
      <c r="D79" s="259" t="s">
        <v>546</v>
      </c>
      <c r="E79" s="260" t="s">
        <v>546</v>
      </c>
      <c r="F79" s="261" t="s">
        <v>546</v>
      </c>
      <c r="G79" s="554">
        <v>3</v>
      </c>
      <c r="H79" s="261" t="s">
        <v>546</v>
      </c>
      <c r="I79" s="556">
        <v>3</v>
      </c>
      <c r="J79" s="260" t="s">
        <v>546</v>
      </c>
      <c r="K79" s="263" t="s">
        <v>546</v>
      </c>
    </row>
    <row r="80" spans="1:11" s="296" customFormat="1" ht="13.5" customHeight="1" x14ac:dyDescent="0.2">
      <c r="A80" s="256" t="s">
        <v>311</v>
      </c>
      <c r="B80" s="257" t="s">
        <v>312</v>
      </c>
      <c r="C80" s="258"/>
      <c r="D80" s="259" t="s">
        <v>546</v>
      </c>
      <c r="E80" s="260" t="s">
        <v>546</v>
      </c>
      <c r="F80" s="261" t="s">
        <v>546</v>
      </c>
      <c r="G80" s="554">
        <v>3</v>
      </c>
      <c r="H80" s="554">
        <v>3</v>
      </c>
      <c r="I80" s="262" t="s">
        <v>546</v>
      </c>
      <c r="J80" s="260" t="s">
        <v>546</v>
      </c>
      <c r="K80" s="263" t="s">
        <v>546</v>
      </c>
    </row>
    <row r="81" spans="1:11" s="296" customFormat="1" ht="13.5" customHeight="1" x14ac:dyDescent="0.2">
      <c r="A81" s="256">
        <v>91</v>
      </c>
      <c r="B81" s="257" t="s">
        <v>313</v>
      </c>
      <c r="C81" s="258"/>
      <c r="D81" s="259">
        <v>0.13627459330551062</v>
      </c>
      <c r="E81" s="552">
        <v>16</v>
      </c>
      <c r="F81" s="554">
        <v>17</v>
      </c>
      <c r="G81" s="554">
        <v>15</v>
      </c>
      <c r="H81" s="554">
        <v>15</v>
      </c>
      <c r="I81" s="556">
        <v>18</v>
      </c>
      <c r="J81" s="260">
        <v>-2</v>
      </c>
      <c r="K81" s="263">
        <v>-11.111111111111111</v>
      </c>
    </row>
    <row r="82" spans="1:11" s="257" customFormat="1" ht="13.5" customHeight="1" x14ac:dyDescent="0.2">
      <c r="A82" s="256">
        <v>92</v>
      </c>
      <c r="B82" s="257" t="s">
        <v>314</v>
      </c>
      <c r="C82" s="258"/>
      <c r="D82" s="259">
        <v>0.39178945575334301</v>
      </c>
      <c r="E82" s="552">
        <v>46</v>
      </c>
      <c r="F82" s="554">
        <v>45</v>
      </c>
      <c r="G82" s="554">
        <v>47</v>
      </c>
      <c r="H82" s="554">
        <v>51</v>
      </c>
      <c r="I82" s="556">
        <v>51</v>
      </c>
      <c r="J82" s="260">
        <v>-5</v>
      </c>
      <c r="K82" s="263">
        <v>-9.8039215686274517</v>
      </c>
    </row>
    <row r="83" spans="1:11" s="257" customFormat="1" ht="13.5" customHeight="1" x14ac:dyDescent="0.2">
      <c r="A83" s="256">
        <v>93</v>
      </c>
      <c r="B83" s="257" t="s">
        <v>315</v>
      </c>
      <c r="C83" s="258"/>
      <c r="D83" s="259">
        <v>7.6654458734349715E-2</v>
      </c>
      <c r="E83" s="552">
        <v>9</v>
      </c>
      <c r="F83" s="554">
        <v>8</v>
      </c>
      <c r="G83" s="554">
        <v>9</v>
      </c>
      <c r="H83" s="554">
        <v>10</v>
      </c>
      <c r="I83" s="556">
        <v>9</v>
      </c>
      <c r="J83" s="260">
        <v>0</v>
      </c>
      <c r="K83" s="263">
        <v>0</v>
      </c>
    </row>
    <row r="84" spans="1:11" s="257" customFormat="1" ht="13.5" customHeight="1" x14ac:dyDescent="0.2">
      <c r="A84" s="256">
        <v>94</v>
      </c>
      <c r="B84" s="257" t="s">
        <v>316</v>
      </c>
      <c r="C84" s="258"/>
      <c r="D84" s="259">
        <v>0.44289242824290947</v>
      </c>
      <c r="E84" s="552">
        <v>52</v>
      </c>
      <c r="F84" s="554">
        <v>50</v>
      </c>
      <c r="G84" s="554">
        <v>50</v>
      </c>
      <c r="H84" s="554">
        <v>46</v>
      </c>
      <c r="I84" s="556">
        <v>41</v>
      </c>
      <c r="J84" s="260">
        <v>11</v>
      </c>
      <c r="K84" s="263">
        <v>26.829268292682926</v>
      </c>
    </row>
    <row r="85" spans="1:11" s="257" customFormat="1" ht="13.5" customHeight="1" x14ac:dyDescent="0.2">
      <c r="A85" s="270" t="s">
        <v>317</v>
      </c>
      <c r="B85" s="271" t="s">
        <v>318</v>
      </c>
      <c r="C85" s="272"/>
      <c r="D85" s="273">
        <v>3.8242057746358915</v>
      </c>
      <c r="E85" s="274">
        <v>449</v>
      </c>
      <c r="F85" s="275">
        <v>465</v>
      </c>
      <c r="G85" s="275">
        <v>471</v>
      </c>
      <c r="H85" s="275">
        <v>458</v>
      </c>
      <c r="I85" s="276">
        <v>465</v>
      </c>
      <c r="J85" s="274">
        <v>-16</v>
      </c>
      <c r="K85" s="551">
        <v>-3.4408602150537635</v>
      </c>
    </row>
    <row r="86" spans="1:11" ht="12.75" customHeight="1" x14ac:dyDescent="0.2">
      <c r="A86" s="113"/>
      <c r="B86" s="288"/>
      <c r="C86" s="288"/>
      <c r="D86" s="289"/>
      <c r="E86" s="289"/>
      <c r="F86" s="289"/>
      <c r="G86" s="289"/>
      <c r="H86" s="289"/>
      <c r="I86" s="289"/>
      <c r="J86" s="297"/>
      <c r="K86" s="114" t="s">
        <v>35</v>
      </c>
    </row>
    <row r="87" spans="1:11" ht="15.75" customHeight="1" x14ac:dyDescent="0.2">
      <c r="A87" s="291" t="s">
        <v>114</v>
      </c>
      <c r="B87" s="113"/>
      <c r="C87" s="113"/>
      <c r="D87" s="113"/>
      <c r="E87" s="113"/>
      <c r="F87" s="113"/>
      <c r="G87" s="113"/>
      <c r="H87" s="113"/>
      <c r="I87" s="113"/>
      <c r="J87" s="113"/>
      <c r="K87" s="113"/>
    </row>
    <row r="88" spans="1:11" ht="15.75" customHeight="1" x14ac:dyDescent="0.2">
      <c r="A88" s="277" t="s">
        <v>319</v>
      </c>
      <c r="B88" s="113"/>
      <c r="C88" s="113"/>
      <c r="D88" s="113"/>
      <c r="E88" s="113"/>
      <c r="F88" s="113"/>
      <c r="G88" s="113"/>
      <c r="H88" s="113"/>
      <c r="I88" s="113"/>
      <c r="J88" s="113"/>
      <c r="K88" s="113"/>
    </row>
    <row r="89" spans="1:11" ht="49.5" customHeight="1" x14ac:dyDescent="0.2">
      <c r="A89" s="116" t="s">
        <v>320</v>
      </c>
      <c r="B89" s="116"/>
      <c r="C89" s="116"/>
      <c r="D89" s="116"/>
      <c r="E89" s="116"/>
      <c r="F89" s="116"/>
      <c r="G89" s="116"/>
      <c r="H89" s="116"/>
      <c r="I89" s="116"/>
      <c r="J89" s="116"/>
      <c r="K89" s="116"/>
    </row>
    <row r="90" spans="1:11" ht="21"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86"/>
      <c r="B92" s="86"/>
      <c r="C92" s="86"/>
      <c r="D92" s="292"/>
      <c r="E92" s="293"/>
      <c r="F92" s="293"/>
      <c r="G92" s="293"/>
      <c r="H92" s="293"/>
      <c r="I92" s="293"/>
      <c r="J92" s="293"/>
      <c r="K92" s="294"/>
    </row>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sheetData>
  <mergeCells count="15">
    <mergeCell ref="H8:H9"/>
    <mergeCell ref="I8:I9"/>
    <mergeCell ref="A89:K89"/>
    <mergeCell ref="A90:K90"/>
    <mergeCell ref="A91:K91"/>
    <mergeCell ref="A3:K3"/>
    <mergeCell ref="A4:K4"/>
    <mergeCell ref="A5:E5"/>
    <mergeCell ref="A7:C10"/>
    <mergeCell ref="D7:D10"/>
    <mergeCell ref="E7:I7"/>
    <mergeCell ref="J7:K8"/>
    <mergeCell ref="E8:E9"/>
    <mergeCell ref="F8:F9"/>
    <mergeCell ref="G8:G9"/>
  </mergeCells>
  <printOptions horizontalCentered="1"/>
  <pageMargins left="0.70866141732283461" right="0.31496062992125984" top="0.74803149606299213" bottom="0.74803149606299213" header="0.31496062992125984" footer="0.31496062992125984"/>
  <pageSetup paperSize="9" scale="77" fitToHeight="0" orientation="portrait" r:id="rId1"/>
  <headerFooter alignWithMargins="0"/>
  <rowBreaks count="1" manualBreakCount="1">
    <brk id="57" max="1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92168-E0AB-4C87-BF54-B0CBCEBD3F22}">
  <sheetPr codeName="Tabelle17">
    <pageSetUpPr fitToPage="1"/>
  </sheetPr>
  <dimension ref="A1:Q200"/>
  <sheetViews>
    <sheetView showGridLines="0" zoomScaleNormal="100" workbookViewId="0"/>
  </sheetViews>
  <sheetFormatPr baseColWidth="10" defaultColWidth="8.85546875" defaultRowHeight="15.95" customHeight="1" x14ac:dyDescent="0.2"/>
  <cols>
    <col min="1" max="1" width="4.140625" style="53" customWidth="1"/>
    <col min="2" max="2" width="3.5703125" style="87" customWidth="1"/>
    <col min="3" max="3" width="3.7109375" style="53" customWidth="1"/>
    <col min="4" max="4" width="6.42578125" style="87" customWidth="1"/>
    <col min="5" max="5" width="17.7109375" style="87" customWidth="1"/>
    <col min="6" max="11" width="9.7109375" style="120" customWidth="1"/>
    <col min="12" max="12" width="8.7109375" style="121" customWidth="1"/>
    <col min="13" max="13" width="9.7109375" style="53" customWidth="1"/>
    <col min="14" max="16384" width="8.85546875" style="53"/>
  </cols>
  <sheetData>
    <row r="1" spans="1:17" customFormat="1" ht="36.75" customHeight="1" x14ac:dyDescent="0.2">
      <c r="A1" s="298"/>
      <c r="B1" s="299"/>
      <c r="C1" s="299"/>
      <c r="D1" s="300"/>
      <c r="E1" s="300"/>
      <c r="F1" s="300"/>
      <c r="G1" s="300"/>
      <c r="H1" s="300"/>
      <c r="I1" s="299"/>
      <c r="J1" s="299"/>
      <c r="K1" s="301"/>
      <c r="L1" s="34" t="s">
        <v>38</v>
      </c>
    </row>
    <row r="2" spans="1:17" customFormat="1" ht="11.25" customHeight="1" x14ac:dyDescent="0.2">
      <c r="A2" s="35"/>
      <c r="B2" s="36"/>
      <c r="C2" s="36"/>
      <c r="D2" s="36"/>
      <c r="E2" s="36"/>
      <c r="F2" s="36"/>
      <c r="G2" s="36"/>
      <c r="H2" s="36"/>
      <c r="I2" s="36"/>
      <c r="J2" s="36"/>
    </row>
    <row r="3" spans="1:17" s="39" customFormat="1" ht="24.95" customHeight="1" x14ac:dyDescent="0.2">
      <c r="A3" s="37" t="s">
        <v>333</v>
      </c>
      <c r="B3" s="37"/>
      <c r="C3" s="37"/>
      <c r="D3" s="37"/>
      <c r="E3" s="37"/>
      <c r="F3" s="37"/>
      <c r="G3" s="37"/>
      <c r="H3" s="37"/>
      <c r="I3" s="37"/>
      <c r="J3" s="37"/>
      <c r="K3" s="37"/>
      <c r="L3" s="37"/>
    </row>
    <row r="4" spans="1:17" s="39" customFormat="1" ht="12" customHeight="1" x14ac:dyDescent="0.2">
      <c r="A4" s="53" t="s">
        <v>84</v>
      </c>
      <c r="B4" s="53"/>
      <c r="C4" s="53"/>
      <c r="D4" s="53"/>
      <c r="E4" s="53"/>
      <c r="F4" s="53"/>
      <c r="G4" s="53"/>
      <c r="H4" s="53"/>
      <c r="I4" s="53"/>
      <c r="J4" s="53"/>
      <c r="K4" s="53"/>
      <c r="L4" s="53"/>
    </row>
    <row r="5" spans="1:17" s="39" customFormat="1" ht="12" customHeight="1" x14ac:dyDescent="0.2">
      <c r="A5" s="302" t="s">
        <v>334</v>
      </c>
      <c r="B5" s="302"/>
      <c r="C5" s="302"/>
      <c r="D5" s="302"/>
      <c r="E5" s="77"/>
      <c r="F5" s="77"/>
      <c r="G5" s="77"/>
      <c r="H5" s="77"/>
      <c r="I5" s="77"/>
      <c r="J5" s="77"/>
      <c r="K5" s="77"/>
      <c r="L5" s="77"/>
    </row>
    <row r="6" spans="1:17" s="39" customFormat="1" ht="11.25" customHeight="1" x14ac:dyDescent="0.2">
      <c r="A6" s="86"/>
      <c r="B6" s="86"/>
      <c r="C6" s="86"/>
      <c r="D6" s="86"/>
      <c r="E6" s="77"/>
      <c r="F6" s="77"/>
      <c r="G6" s="77"/>
      <c r="H6" s="77"/>
      <c r="I6" s="77"/>
      <c r="J6" s="77"/>
      <c r="K6" s="77"/>
      <c r="L6" s="77"/>
    </row>
    <row r="7" spans="1:17" customFormat="1" ht="12" customHeight="1" x14ac:dyDescent="0.2">
      <c r="A7" s="303" t="s">
        <v>335</v>
      </c>
      <c r="B7" s="303"/>
      <c r="C7" s="303"/>
      <c r="D7" s="303"/>
      <c r="E7" s="303"/>
      <c r="F7" s="304" t="s">
        <v>96</v>
      </c>
      <c r="G7" s="305"/>
      <c r="H7" s="305"/>
      <c r="I7" s="305"/>
      <c r="J7" s="305"/>
      <c r="K7" s="305"/>
      <c r="L7" s="306"/>
      <c r="M7" s="53"/>
      <c r="N7" s="53"/>
      <c r="O7" s="53"/>
      <c r="P7" s="53"/>
      <c r="Q7" s="53"/>
    </row>
    <row r="8" spans="1:17" ht="42" customHeight="1" x14ac:dyDescent="0.2">
      <c r="A8" s="303"/>
      <c r="B8" s="303"/>
      <c r="C8" s="303"/>
      <c r="D8" s="303"/>
      <c r="E8" s="303"/>
      <c r="F8" s="307" t="s">
        <v>334</v>
      </c>
      <c r="G8" s="307" t="s">
        <v>336</v>
      </c>
      <c r="H8" s="307" t="s">
        <v>337</v>
      </c>
      <c r="I8" s="307" t="s">
        <v>338</v>
      </c>
      <c r="J8" s="307" t="s">
        <v>339</v>
      </c>
      <c r="K8" s="308" t="s">
        <v>340</v>
      </c>
      <c r="L8" s="309"/>
    </row>
    <row r="9" spans="1:17" ht="12" customHeight="1" x14ac:dyDescent="0.2">
      <c r="A9" s="303"/>
      <c r="B9" s="303"/>
      <c r="C9" s="303"/>
      <c r="D9" s="303"/>
      <c r="E9" s="303"/>
      <c r="F9" s="310"/>
      <c r="G9" s="310"/>
      <c r="H9" s="310"/>
      <c r="I9" s="310"/>
      <c r="J9" s="310"/>
      <c r="K9" s="311" t="s">
        <v>94</v>
      </c>
      <c r="L9" s="312" t="s">
        <v>341</v>
      </c>
    </row>
    <row r="10" spans="1:17" ht="12" customHeight="1" x14ac:dyDescent="0.2">
      <c r="A10" s="313"/>
      <c r="B10" s="313"/>
      <c r="C10" s="313"/>
      <c r="D10" s="313"/>
      <c r="E10" s="314"/>
      <c r="F10" s="315">
        <v>1</v>
      </c>
      <c r="G10" s="316">
        <v>2</v>
      </c>
      <c r="H10" s="316">
        <v>3</v>
      </c>
      <c r="I10" s="316">
        <v>4</v>
      </c>
      <c r="J10" s="316">
        <v>5</v>
      </c>
      <c r="K10" s="316">
        <v>6</v>
      </c>
      <c r="L10" s="316">
        <v>7</v>
      </c>
      <c r="M10" s="67"/>
    </row>
    <row r="11" spans="1:17" ht="27.75" customHeight="1" x14ac:dyDescent="0.2">
      <c r="A11" s="317" t="s">
        <v>342</v>
      </c>
      <c r="B11" s="318"/>
      <c r="C11" s="318"/>
      <c r="D11" s="318"/>
      <c r="E11" s="319"/>
      <c r="F11" s="320"/>
      <c r="G11" s="320"/>
      <c r="H11" s="320"/>
      <c r="I11" s="320"/>
      <c r="J11" s="321"/>
      <c r="K11" s="320"/>
      <c r="L11" s="321"/>
    </row>
    <row r="12" spans="1:17" ht="15.75" customHeight="1" x14ac:dyDescent="0.2">
      <c r="A12" s="322" t="s">
        <v>96</v>
      </c>
      <c r="B12" s="323"/>
      <c r="C12" s="324"/>
      <c r="D12" s="324"/>
      <c r="E12" s="325"/>
      <c r="F12" s="79">
        <v>1914</v>
      </c>
      <c r="G12" s="79">
        <v>3799</v>
      </c>
      <c r="H12" s="79">
        <v>2209</v>
      </c>
      <c r="I12" s="79">
        <v>3349</v>
      </c>
      <c r="J12" s="537">
        <v>1809</v>
      </c>
      <c r="K12" s="538">
        <v>105</v>
      </c>
      <c r="L12" s="326">
        <v>5.804311774461028</v>
      </c>
    </row>
    <row r="13" spans="1:17" ht="15" customHeight="1" x14ac:dyDescent="0.2">
      <c r="A13" s="327" t="s">
        <v>343</v>
      </c>
      <c r="B13" s="86" t="s">
        <v>344</v>
      </c>
      <c r="C13" s="324"/>
      <c r="D13" s="324"/>
      <c r="E13" s="325"/>
      <c r="F13" s="79">
        <v>1056</v>
      </c>
      <c r="G13" s="79">
        <v>1886</v>
      </c>
      <c r="H13" s="79">
        <v>1383</v>
      </c>
      <c r="I13" s="79">
        <v>1768</v>
      </c>
      <c r="J13" s="537">
        <v>1012</v>
      </c>
      <c r="K13" s="538">
        <v>44</v>
      </c>
      <c r="L13" s="326">
        <v>4.3478260869565215</v>
      </c>
    </row>
    <row r="14" spans="1:17" ht="22.5" customHeight="1" x14ac:dyDescent="0.2">
      <c r="A14" s="327"/>
      <c r="B14" s="86" t="s">
        <v>345</v>
      </c>
      <c r="C14" s="324"/>
      <c r="D14" s="324"/>
      <c r="E14" s="325"/>
      <c r="F14" s="79">
        <v>858</v>
      </c>
      <c r="G14" s="79">
        <v>1913</v>
      </c>
      <c r="H14" s="79">
        <v>826</v>
      </c>
      <c r="I14" s="79">
        <v>1581</v>
      </c>
      <c r="J14" s="537">
        <v>797</v>
      </c>
      <c r="K14" s="538">
        <v>61</v>
      </c>
      <c r="L14" s="326">
        <v>7.6537013801756588</v>
      </c>
    </row>
    <row r="15" spans="1:17" ht="15" customHeight="1" x14ac:dyDescent="0.2">
      <c r="A15" s="327" t="s">
        <v>346</v>
      </c>
      <c r="B15" s="86" t="s">
        <v>100</v>
      </c>
      <c r="C15" s="324"/>
      <c r="D15" s="324"/>
      <c r="E15" s="325"/>
      <c r="F15" s="79">
        <v>475</v>
      </c>
      <c r="G15" s="79">
        <v>1316</v>
      </c>
      <c r="H15" s="79">
        <v>527</v>
      </c>
      <c r="I15" s="79">
        <v>620</v>
      </c>
      <c r="J15" s="537">
        <v>374</v>
      </c>
      <c r="K15" s="538">
        <v>101</v>
      </c>
      <c r="L15" s="326">
        <v>27.005347593582886</v>
      </c>
    </row>
    <row r="16" spans="1:17" ht="15" customHeight="1" x14ac:dyDescent="0.2">
      <c r="A16" s="327"/>
      <c r="B16" s="86" t="s">
        <v>101</v>
      </c>
      <c r="C16" s="324"/>
      <c r="D16" s="324"/>
      <c r="E16" s="325"/>
      <c r="F16" s="79">
        <v>1192</v>
      </c>
      <c r="G16" s="79">
        <v>1981</v>
      </c>
      <c r="H16" s="79">
        <v>1415</v>
      </c>
      <c r="I16" s="79">
        <v>2114</v>
      </c>
      <c r="J16" s="537">
        <v>1189</v>
      </c>
      <c r="K16" s="538">
        <v>3</v>
      </c>
      <c r="L16" s="326">
        <v>0.25231286795626579</v>
      </c>
    </row>
    <row r="17" spans="1:12" ht="15" customHeight="1" x14ac:dyDescent="0.2">
      <c r="A17" s="327"/>
      <c r="B17" s="86" t="s">
        <v>102</v>
      </c>
      <c r="C17" s="324"/>
      <c r="D17" s="324"/>
      <c r="E17" s="325"/>
      <c r="F17" s="79">
        <v>214</v>
      </c>
      <c r="G17" s="79">
        <v>436</v>
      </c>
      <c r="H17" s="79">
        <v>222</v>
      </c>
      <c r="I17" s="79">
        <v>550</v>
      </c>
      <c r="J17" s="537">
        <v>207</v>
      </c>
      <c r="K17" s="538">
        <v>7</v>
      </c>
      <c r="L17" s="326">
        <v>3.3816425120772946</v>
      </c>
    </row>
    <row r="18" spans="1:12" ht="15" customHeight="1" x14ac:dyDescent="0.2">
      <c r="A18" s="327"/>
      <c r="B18" s="86" t="s">
        <v>103</v>
      </c>
      <c r="C18" s="324"/>
      <c r="D18" s="324"/>
      <c r="E18" s="325"/>
      <c r="F18" s="79">
        <v>33</v>
      </c>
      <c r="G18" s="79">
        <v>66</v>
      </c>
      <c r="H18" s="79">
        <v>45</v>
      </c>
      <c r="I18" s="79">
        <v>65</v>
      </c>
      <c r="J18" s="537">
        <v>39</v>
      </c>
      <c r="K18" s="538">
        <v>-6</v>
      </c>
      <c r="L18" s="326">
        <v>-15.384615384615385</v>
      </c>
    </row>
    <row r="19" spans="1:12" ht="15" customHeight="1" x14ac:dyDescent="0.2">
      <c r="A19" s="83" t="s">
        <v>105</v>
      </c>
      <c r="B19" s="84" t="s">
        <v>175</v>
      </c>
      <c r="C19" s="324"/>
      <c r="D19" s="324"/>
      <c r="E19" s="325"/>
      <c r="F19" s="79">
        <v>1226</v>
      </c>
      <c r="G19" s="79">
        <v>2559</v>
      </c>
      <c r="H19" s="79">
        <v>1500</v>
      </c>
      <c r="I19" s="79">
        <v>2210</v>
      </c>
      <c r="J19" s="537">
        <v>1151</v>
      </c>
      <c r="K19" s="538">
        <v>75</v>
      </c>
      <c r="L19" s="326">
        <v>6.516072980017376</v>
      </c>
    </row>
    <row r="20" spans="1:12" ht="15" customHeight="1" x14ac:dyDescent="0.2">
      <c r="A20" s="83"/>
      <c r="B20" s="84" t="s">
        <v>176</v>
      </c>
      <c r="C20" s="324"/>
      <c r="D20" s="324"/>
      <c r="E20" s="325"/>
      <c r="F20" s="79">
        <v>688</v>
      </c>
      <c r="G20" s="79">
        <v>1240</v>
      </c>
      <c r="H20" s="79">
        <v>709</v>
      </c>
      <c r="I20" s="79">
        <v>1139</v>
      </c>
      <c r="J20" s="537">
        <v>658</v>
      </c>
      <c r="K20" s="538">
        <v>30</v>
      </c>
      <c r="L20" s="326">
        <v>4.5592705167173255</v>
      </c>
    </row>
    <row r="21" spans="1:12" ht="15" customHeight="1" x14ac:dyDescent="0.2">
      <c r="A21" s="83" t="s">
        <v>105</v>
      </c>
      <c r="B21" s="84" t="s">
        <v>108</v>
      </c>
      <c r="C21" s="324"/>
      <c r="D21" s="324"/>
      <c r="E21" s="325"/>
      <c r="F21" s="79">
        <v>1519</v>
      </c>
      <c r="G21" s="79">
        <v>3141</v>
      </c>
      <c r="H21" s="79">
        <v>1696</v>
      </c>
      <c r="I21" s="79">
        <v>2776</v>
      </c>
      <c r="J21" s="537">
        <v>1416</v>
      </c>
      <c r="K21" s="538">
        <v>103</v>
      </c>
      <c r="L21" s="326">
        <v>7.2740112994350286</v>
      </c>
    </row>
    <row r="22" spans="1:12" ht="15" customHeight="1" x14ac:dyDescent="0.2">
      <c r="A22" s="83"/>
      <c r="B22" s="84" t="s">
        <v>109</v>
      </c>
      <c r="C22" s="324"/>
      <c r="D22" s="324"/>
      <c r="E22" s="325"/>
      <c r="F22" s="79">
        <v>395</v>
      </c>
      <c r="G22" s="79">
        <v>658</v>
      </c>
      <c r="H22" s="79">
        <v>513</v>
      </c>
      <c r="I22" s="79">
        <v>573</v>
      </c>
      <c r="J22" s="537">
        <v>393</v>
      </c>
      <c r="K22" s="538">
        <v>2</v>
      </c>
      <c r="L22" s="326">
        <v>0.5089058524173028</v>
      </c>
    </row>
    <row r="23" spans="1:12" ht="15" customHeight="1" x14ac:dyDescent="0.2">
      <c r="A23" s="328" t="s">
        <v>346</v>
      </c>
      <c r="B23" s="329" t="s">
        <v>188</v>
      </c>
      <c r="C23" s="330"/>
      <c r="D23" s="330"/>
      <c r="E23" s="331"/>
      <c r="F23" s="539">
        <v>120</v>
      </c>
      <c r="G23" s="539">
        <v>731</v>
      </c>
      <c r="H23" s="539">
        <v>40</v>
      </c>
      <c r="I23" s="539">
        <v>67</v>
      </c>
      <c r="J23" s="540">
        <v>57</v>
      </c>
      <c r="K23" s="541">
        <v>63</v>
      </c>
      <c r="L23" s="332">
        <v>110.52631578947368</v>
      </c>
    </row>
    <row r="24" spans="1:12" ht="15" customHeight="1" x14ac:dyDescent="0.2">
      <c r="A24" s="333" t="s">
        <v>347</v>
      </c>
      <c r="B24" s="334"/>
      <c r="C24" s="334"/>
      <c r="D24" s="334"/>
      <c r="E24" s="335"/>
      <c r="F24" s="336"/>
      <c r="G24" s="336"/>
      <c r="H24" s="336"/>
      <c r="I24" s="336"/>
      <c r="J24" s="336"/>
      <c r="K24" s="337"/>
      <c r="L24" s="338"/>
    </row>
    <row r="25" spans="1:12" ht="15" customHeight="1" x14ac:dyDescent="0.2">
      <c r="A25" s="339" t="s">
        <v>96</v>
      </c>
      <c r="B25" s="340"/>
      <c r="C25" s="341"/>
      <c r="D25" s="341"/>
      <c r="E25" s="342"/>
      <c r="F25" s="542">
        <v>28.7</v>
      </c>
      <c r="G25" s="542">
        <v>25.4</v>
      </c>
      <c r="H25" s="542">
        <v>23.4</v>
      </c>
      <c r="I25" s="542">
        <v>21.2</v>
      </c>
      <c r="J25" s="542">
        <v>26.6</v>
      </c>
      <c r="K25" s="543" t="s">
        <v>348</v>
      </c>
      <c r="L25" s="344">
        <v>2.0999999999999979</v>
      </c>
    </row>
    <row r="26" spans="1:12" ht="15" customHeight="1" x14ac:dyDescent="0.2">
      <c r="A26" s="345" t="s">
        <v>97</v>
      </c>
      <c r="B26" s="346" t="s">
        <v>344</v>
      </c>
      <c r="C26" s="341"/>
      <c r="D26" s="341"/>
      <c r="E26" s="342"/>
      <c r="F26" s="542">
        <v>23.1</v>
      </c>
      <c r="G26" s="542">
        <v>23.1</v>
      </c>
      <c r="H26" s="542">
        <v>20</v>
      </c>
      <c r="I26" s="542">
        <v>21.7</v>
      </c>
      <c r="J26" s="344">
        <v>22.9</v>
      </c>
      <c r="K26" s="543" t="s">
        <v>348</v>
      </c>
      <c r="L26" s="344">
        <v>0.20000000000000284</v>
      </c>
    </row>
    <row r="27" spans="1:12" ht="15" customHeight="1" x14ac:dyDescent="0.2">
      <c r="A27" s="345"/>
      <c r="B27" s="346" t="s">
        <v>345</v>
      </c>
      <c r="C27" s="341"/>
      <c r="D27" s="341"/>
      <c r="E27" s="342"/>
      <c r="F27" s="542">
        <v>36</v>
      </c>
      <c r="G27" s="542">
        <v>27.5</v>
      </c>
      <c r="H27" s="542">
        <v>29.3</v>
      </c>
      <c r="I27" s="542">
        <v>20.7</v>
      </c>
      <c r="J27" s="542">
        <v>31.2</v>
      </c>
      <c r="K27" s="543" t="s">
        <v>348</v>
      </c>
      <c r="L27" s="344">
        <v>4.8000000000000007</v>
      </c>
    </row>
    <row r="28" spans="1:12" ht="15" customHeight="1" x14ac:dyDescent="0.2">
      <c r="A28" s="345" t="s">
        <v>105</v>
      </c>
      <c r="B28" s="346" t="s">
        <v>100</v>
      </c>
      <c r="C28" s="341"/>
      <c r="D28" s="341"/>
      <c r="E28" s="342"/>
      <c r="F28" s="542">
        <v>34.9</v>
      </c>
      <c r="G28" s="542">
        <v>37.9</v>
      </c>
      <c r="H28" s="542">
        <v>36.9</v>
      </c>
      <c r="I28" s="542">
        <v>32.6</v>
      </c>
      <c r="J28" s="542">
        <v>39.4</v>
      </c>
      <c r="K28" s="543" t="s">
        <v>348</v>
      </c>
      <c r="L28" s="344">
        <v>-4.5</v>
      </c>
    </row>
    <row r="29" spans="1:12" ht="11.25" x14ac:dyDescent="0.2">
      <c r="A29" s="345"/>
      <c r="B29" s="346" t="s">
        <v>101</v>
      </c>
      <c r="C29" s="341"/>
      <c r="D29" s="341"/>
      <c r="E29" s="342"/>
      <c r="F29" s="542">
        <v>27.8</v>
      </c>
      <c r="G29" s="542">
        <v>24</v>
      </c>
      <c r="H29" s="542">
        <v>20</v>
      </c>
      <c r="I29" s="542">
        <v>20.8</v>
      </c>
      <c r="J29" s="344">
        <v>24.1</v>
      </c>
      <c r="K29" s="543" t="s">
        <v>348</v>
      </c>
      <c r="L29" s="344">
        <v>3.6999999999999993</v>
      </c>
    </row>
    <row r="30" spans="1:12" ht="15" customHeight="1" x14ac:dyDescent="0.2">
      <c r="A30" s="345"/>
      <c r="B30" s="346" t="s">
        <v>102</v>
      </c>
      <c r="C30" s="341"/>
      <c r="D30" s="341"/>
      <c r="E30" s="342"/>
      <c r="F30" s="542">
        <v>23.4</v>
      </c>
      <c r="G30" s="542">
        <v>11.5</v>
      </c>
      <c r="H30" s="542">
        <v>15.8</v>
      </c>
      <c r="I30" s="542">
        <v>9.8000000000000007</v>
      </c>
      <c r="J30" s="542">
        <v>22.2</v>
      </c>
      <c r="K30" s="543" t="s">
        <v>348</v>
      </c>
      <c r="L30" s="344">
        <v>1.1999999999999993</v>
      </c>
    </row>
    <row r="31" spans="1:12" ht="15" customHeight="1" x14ac:dyDescent="0.2">
      <c r="A31" s="345"/>
      <c r="B31" s="346" t="s">
        <v>103</v>
      </c>
      <c r="C31" s="341"/>
      <c r="D31" s="341"/>
      <c r="E31" s="342"/>
      <c r="F31" s="542">
        <v>27.3</v>
      </c>
      <c r="G31" s="542">
        <v>40.9</v>
      </c>
      <c r="H31" s="542">
        <v>20</v>
      </c>
      <c r="I31" s="542">
        <v>33.799999999999997</v>
      </c>
      <c r="J31" s="542">
        <v>17.899999999999999</v>
      </c>
      <c r="K31" s="543" t="s">
        <v>348</v>
      </c>
      <c r="L31" s="344">
        <v>9.4000000000000021</v>
      </c>
    </row>
    <row r="32" spans="1:12" ht="15" customHeight="1" x14ac:dyDescent="0.2">
      <c r="A32" s="347" t="s">
        <v>105</v>
      </c>
      <c r="B32" s="348" t="s">
        <v>175</v>
      </c>
      <c r="C32" s="341"/>
      <c r="D32" s="341"/>
      <c r="E32" s="342"/>
      <c r="F32" s="542">
        <v>23.9</v>
      </c>
      <c r="G32" s="542">
        <v>21.1</v>
      </c>
      <c r="H32" s="542">
        <v>20.100000000000001</v>
      </c>
      <c r="I32" s="542">
        <v>19.2</v>
      </c>
      <c r="J32" s="344">
        <v>23.5</v>
      </c>
      <c r="K32" s="543" t="s">
        <v>348</v>
      </c>
      <c r="L32" s="344">
        <v>0.39999999999999858</v>
      </c>
    </row>
    <row r="33" spans="1:12" ht="15" customHeight="1" x14ac:dyDescent="0.2">
      <c r="A33" s="347"/>
      <c r="B33" s="348" t="s">
        <v>176</v>
      </c>
      <c r="C33" s="341"/>
      <c r="D33" s="341"/>
      <c r="E33" s="342"/>
      <c r="F33" s="542">
        <v>36.200000000000003</v>
      </c>
      <c r="G33" s="542">
        <v>31.7</v>
      </c>
      <c r="H33" s="542">
        <v>30.3</v>
      </c>
      <c r="I33" s="542">
        <v>25.1</v>
      </c>
      <c r="J33" s="542">
        <v>31.7</v>
      </c>
      <c r="K33" s="543" t="s">
        <v>348</v>
      </c>
      <c r="L33" s="344">
        <v>4.5000000000000036</v>
      </c>
    </row>
    <row r="34" spans="1:12" s="349" customFormat="1" ht="15" customHeight="1" x14ac:dyDescent="0.2">
      <c r="A34" s="347" t="s">
        <v>105</v>
      </c>
      <c r="B34" s="348" t="s">
        <v>108</v>
      </c>
      <c r="C34" s="341"/>
      <c r="D34" s="341"/>
      <c r="E34" s="342"/>
      <c r="F34" s="542">
        <v>27.5</v>
      </c>
      <c r="G34" s="542">
        <v>24</v>
      </c>
      <c r="H34" s="542">
        <v>23.7</v>
      </c>
      <c r="I34" s="542">
        <v>19</v>
      </c>
      <c r="J34" s="542">
        <v>26</v>
      </c>
      <c r="K34" s="543" t="s">
        <v>348</v>
      </c>
      <c r="L34" s="344">
        <v>1.5</v>
      </c>
    </row>
    <row r="35" spans="1:12" s="349" customFormat="1" ht="11.25" x14ac:dyDescent="0.2">
      <c r="A35" s="350"/>
      <c r="B35" s="351" t="s">
        <v>109</v>
      </c>
      <c r="C35" s="352"/>
      <c r="D35" s="352"/>
      <c r="E35" s="353"/>
      <c r="F35" s="544">
        <v>33.1</v>
      </c>
      <c r="G35" s="544">
        <v>31.1</v>
      </c>
      <c r="H35" s="544">
        <v>22.5</v>
      </c>
      <c r="I35" s="544">
        <v>31.8</v>
      </c>
      <c r="J35" s="545">
        <v>28.6</v>
      </c>
      <c r="K35" s="546" t="s">
        <v>348</v>
      </c>
      <c r="L35" s="354">
        <v>4.5</v>
      </c>
    </row>
    <row r="36" spans="1:12" s="349" customFormat="1" ht="15.95" customHeight="1" x14ac:dyDescent="0.2">
      <c r="A36" s="355" t="s">
        <v>349</v>
      </c>
      <c r="B36" s="356"/>
      <c r="C36" s="357"/>
      <c r="D36" s="356"/>
      <c r="E36" s="358"/>
      <c r="F36" s="547">
        <v>1778</v>
      </c>
      <c r="G36" s="547">
        <v>3007</v>
      </c>
      <c r="H36" s="547">
        <v>2159</v>
      </c>
      <c r="I36" s="547">
        <v>3271</v>
      </c>
      <c r="J36" s="547">
        <v>1739</v>
      </c>
      <c r="K36" s="343">
        <v>39</v>
      </c>
      <c r="L36" s="359">
        <v>2.2426682001150087</v>
      </c>
    </row>
    <row r="37" spans="1:12" s="349" customFormat="1" ht="15.95" customHeight="1" x14ac:dyDescent="0.2">
      <c r="A37" s="360"/>
      <c r="B37" s="361" t="s">
        <v>105</v>
      </c>
      <c r="C37" s="361" t="s">
        <v>350</v>
      </c>
      <c r="D37" s="361"/>
      <c r="E37" s="362"/>
      <c r="F37" s="547">
        <v>510</v>
      </c>
      <c r="G37" s="547">
        <v>763</v>
      </c>
      <c r="H37" s="547">
        <v>506</v>
      </c>
      <c r="I37" s="547">
        <v>694</v>
      </c>
      <c r="J37" s="547">
        <v>462</v>
      </c>
      <c r="K37" s="343">
        <v>48</v>
      </c>
      <c r="L37" s="359">
        <v>10.38961038961039</v>
      </c>
    </row>
    <row r="38" spans="1:12" s="349" customFormat="1" ht="15.95" customHeight="1" x14ac:dyDescent="0.2">
      <c r="A38" s="360"/>
      <c r="B38" s="348" t="s">
        <v>97</v>
      </c>
      <c r="C38" s="348" t="s">
        <v>98</v>
      </c>
      <c r="D38" s="363"/>
      <c r="E38" s="362"/>
      <c r="F38" s="547">
        <v>1005</v>
      </c>
      <c r="G38" s="547">
        <v>1440</v>
      </c>
      <c r="H38" s="547">
        <v>1356</v>
      </c>
      <c r="I38" s="547">
        <v>1720</v>
      </c>
      <c r="J38" s="548">
        <v>977</v>
      </c>
      <c r="K38" s="343">
        <v>28</v>
      </c>
      <c r="L38" s="359">
        <v>2.8659160696008188</v>
      </c>
    </row>
    <row r="39" spans="1:12" s="349" customFormat="1" ht="15.95" customHeight="1" x14ac:dyDescent="0.2">
      <c r="A39" s="360"/>
      <c r="B39" s="363"/>
      <c r="C39" s="361" t="s">
        <v>351</v>
      </c>
      <c r="D39" s="363"/>
      <c r="E39" s="362"/>
      <c r="F39" s="547">
        <v>232</v>
      </c>
      <c r="G39" s="547">
        <v>332</v>
      </c>
      <c r="H39" s="547">
        <v>271</v>
      </c>
      <c r="I39" s="547">
        <v>373</v>
      </c>
      <c r="J39" s="547">
        <v>224</v>
      </c>
      <c r="K39" s="343">
        <v>8</v>
      </c>
      <c r="L39" s="359">
        <v>3.5714285714285716</v>
      </c>
    </row>
    <row r="40" spans="1:12" s="349" customFormat="1" ht="15.95" customHeight="1" x14ac:dyDescent="0.2">
      <c r="A40" s="360"/>
      <c r="B40" s="348"/>
      <c r="C40" s="348" t="s">
        <v>99</v>
      </c>
      <c r="D40" s="363"/>
      <c r="E40" s="362"/>
      <c r="F40" s="547">
        <v>773</v>
      </c>
      <c r="G40" s="547">
        <v>1567</v>
      </c>
      <c r="H40" s="547">
        <v>803</v>
      </c>
      <c r="I40" s="547">
        <v>1551</v>
      </c>
      <c r="J40" s="547">
        <v>762</v>
      </c>
      <c r="K40" s="343">
        <v>11</v>
      </c>
      <c r="L40" s="359">
        <v>1.4435695538057742</v>
      </c>
    </row>
    <row r="41" spans="1:12" s="349" customFormat="1" ht="24" customHeight="1" x14ac:dyDescent="0.2">
      <c r="A41" s="360"/>
      <c r="B41" s="363"/>
      <c r="C41" s="361" t="s">
        <v>351</v>
      </c>
      <c r="D41" s="363"/>
      <c r="E41" s="362"/>
      <c r="F41" s="547">
        <v>278</v>
      </c>
      <c r="G41" s="547">
        <v>431</v>
      </c>
      <c r="H41" s="547">
        <v>235</v>
      </c>
      <c r="I41" s="547">
        <v>321</v>
      </c>
      <c r="J41" s="548">
        <v>238</v>
      </c>
      <c r="K41" s="343">
        <v>40</v>
      </c>
      <c r="L41" s="359">
        <v>16.806722689075631</v>
      </c>
    </row>
    <row r="42" spans="1:12" ht="15" customHeight="1" x14ac:dyDescent="0.2">
      <c r="A42" s="360"/>
      <c r="B42" s="348" t="s">
        <v>105</v>
      </c>
      <c r="C42" s="348" t="s">
        <v>352</v>
      </c>
      <c r="D42" s="363"/>
      <c r="E42" s="362"/>
      <c r="F42" s="547">
        <v>358</v>
      </c>
      <c r="G42" s="547">
        <v>607</v>
      </c>
      <c r="H42" s="547">
        <v>490</v>
      </c>
      <c r="I42" s="547">
        <v>555</v>
      </c>
      <c r="J42" s="547">
        <v>317</v>
      </c>
      <c r="K42" s="343">
        <v>41</v>
      </c>
      <c r="L42" s="359">
        <v>12.933753943217665</v>
      </c>
    </row>
    <row r="43" spans="1:12" ht="15" customHeight="1" x14ac:dyDescent="0.2">
      <c r="A43" s="360"/>
      <c r="B43" s="363"/>
      <c r="C43" s="361" t="s">
        <v>351</v>
      </c>
      <c r="D43" s="363"/>
      <c r="E43" s="362"/>
      <c r="F43" s="547">
        <v>125</v>
      </c>
      <c r="G43" s="547">
        <v>230</v>
      </c>
      <c r="H43" s="547">
        <v>181</v>
      </c>
      <c r="I43" s="547">
        <v>181</v>
      </c>
      <c r="J43" s="547">
        <v>125</v>
      </c>
      <c r="K43" s="343">
        <v>0</v>
      </c>
      <c r="L43" s="359">
        <v>0</v>
      </c>
    </row>
    <row r="44" spans="1:12" ht="15" customHeight="1" x14ac:dyDescent="0.2">
      <c r="A44" s="360"/>
      <c r="B44" s="348"/>
      <c r="C44" s="346" t="s">
        <v>101</v>
      </c>
      <c r="D44" s="363"/>
      <c r="E44" s="362"/>
      <c r="F44" s="547">
        <v>1173</v>
      </c>
      <c r="G44" s="547">
        <v>1898</v>
      </c>
      <c r="H44" s="547">
        <v>1402</v>
      </c>
      <c r="I44" s="547">
        <v>2101</v>
      </c>
      <c r="J44" s="548">
        <v>1176</v>
      </c>
      <c r="K44" s="343">
        <v>-3</v>
      </c>
      <c r="L44" s="359">
        <v>-0.25510204081632654</v>
      </c>
    </row>
    <row r="45" spans="1:12" ht="15" customHeight="1" x14ac:dyDescent="0.2">
      <c r="A45" s="360"/>
      <c r="B45" s="363"/>
      <c r="C45" s="361" t="s">
        <v>351</v>
      </c>
      <c r="D45" s="363"/>
      <c r="E45" s="362"/>
      <c r="F45" s="547">
        <v>326</v>
      </c>
      <c r="G45" s="547">
        <v>456</v>
      </c>
      <c r="H45" s="547">
        <v>281</v>
      </c>
      <c r="I45" s="547">
        <v>437</v>
      </c>
      <c r="J45" s="547">
        <v>284</v>
      </c>
      <c r="K45" s="343">
        <v>42</v>
      </c>
      <c r="L45" s="359">
        <v>14.788732394366198</v>
      </c>
    </row>
    <row r="46" spans="1:12" ht="15" customHeight="1" x14ac:dyDescent="0.2">
      <c r="A46" s="360"/>
      <c r="B46" s="348"/>
      <c r="C46" s="346" t="s">
        <v>102</v>
      </c>
      <c r="D46" s="363"/>
      <c r="E46" s="362"/>
      <c r="F46" s="547">
        <v>214</v>
      </c>
      <c r="G46" s="547">
        <v>436</v>
      </c>
      <c r="H46" s="547">
        <v>222</v>
      </c>
      <c r="I46" s="547">
        <v>550</v>
      </c>
      <c r="J46" s="547">
        <v>207</v>
      </c>
      <c r="K46" s="343">
        <v>7</v>
      </c>
      <c r="L46" s="359">
        <v>3.3816425120772946</v>
      </c>
    </row>
    <row r="47" spans="1:12" ht="15" customHeight="1" x14ac:dyDescent="0.2">
      <c r="A47" s="360"/>
      <c r="B47" s="363"/>
      <c r="C47" s="361" t="s">
        <v>351</v>
      </c>
      <c r="D47" s="363"/>
      <c r="E47" s="362"/>
      <c r="F47" s="547">
        <v>50</v>
      </c>
      <c r="G47" s="547">
        <v>50</v>
      </c>
      <c r="H47" s="547">
        <v>35</v>
      </c>
      <c r="I47" s="547">
        <v>54</v>
      </c>
      <c r="J47" s="548">
        <v>46</v>
      </c>
      <c r="K47" s="343">
        <v>4</v>
      </c>
      <c r="L47" s="359">
        <v>8.695652173913043</v>
      </c>
    </row>
    <row r="48" spans="1:12" ht="15" customHeight="1" x14ac:dyDescent="0.2">
      <c r="A48" s="360"/>
      <c r="B48" s="363"/>
      <c r="C48" s="346" t="s">
        <v>103</v>
      </c>
      <c r="D48" s="364"/>
      <c r="E48" s="365"/>
      <c r="F48" s="547">
        <v>33</v>
      </c>
      <c r="G48" s="547">
        <v>66</v>
      </c>
      <c r="H48" s="547">
        <v>45</v>
      </c>
      <c r="I48" s="547">
        <v>65</v>
      </c>
      <c r="J48" s="547">
        <v>39</v>
      </c>
      <c r="K48" s="343">
        <v>-6</v>
      </c>
      <c r="L48" s="359">
        <v>-15.384615384615385</v>
      </c>
    </row>
    <row r="49" spans="1:12" ht="15" customHeight="1" x14ac:dyDescent="0.2">
      <c r="A49" s="360"/>
      <c r="B49" s="363"/>
      <c r="C49" s="361" t="s">
        <v>351</v>
      </c>
      <c r="D49" s="363"/>
      <c r="E49" s="362"/>
      <c r="F49" s="547">
        <v>9</v>
      </c>
      <c r="G49" s="547">
        <v>27</v>
      </c>
      <c r="H49" s="547">
        <v>9</v>
      </c>
      <c r="I49" s="547">
        <v>22</v>
      </c>
      <c r="J49" s="547">
        <v>7</v>
      </c>
      <c r="K49" s="343">
        <v>2</v>
      </c>
      <c r="L49" s="359">
        <v>28.571428571428573</v>
      </c>
    </row>
    <row r="50" spans="1:12" ht="15" customHeight="1" x14ac:dyDescent="0.2">
      <c r="A50" s="360"/>
      <c r="B50" s="348" t="s">
        <v>105</v>
      </c>
      <c r="C50" s="361" t="s">
        <v>175</v>
      </c>
      <c r="D50" s="363"/>
      <c r="E50" s="362"/>
      <c r="F50" s="547">
        <v>1091</v>
      </c>
      <c r="G50" s="547">
        <v>1796</v>
      </c>
      <c r="H50" s="547">
        <v>1453</v>
      </c>
      <c r="I50" s="547">
        <v>2134</v>
      </c>
      <c r="J50" s="548">
        <v>1083</v>
      </c>
      <c r="K50" s="343">
        <v>8</v>
      </c>
      <c r="L50" s="359">
        <v>0.73868882733148666</v>
      </c>
    </row>
    <row r="51" spans="1:12" ht="15" customHeight="1" x14ac:dyDescent="0.2">
      <c r="A51" s="360"/>
      <c r="B51" s="363"/>
      <c r="C51" s="361" t="s">
        <v>351</v>
      </c>
      <c r="D51" s="363"/>
      <c r="E51" s="362"/>
      <c r="F51" s="547">
        <v>261</v>
      </c>
      <c r="G51" s="547">
        <v>379</v>
      </c>
      <c r="H51" s="547">
        <v>292</v>
      </c>
      <c r="I51" s="547">
        <v>409</v>
      </c>
      <c r="J51" s="547">
        <v>254</v>
      </c>
      <c r="K51" s="343">
        <v>7</v>
      </c>
      <c r="L51" s="359">
        <v>2.7559055118110236</v>
      </c>
    </row>
    <row r="52" spans="1:12" ht="15" customHeight="1" x14ac:dyDescent="0.2">
      <c r="A52" s="360"/>
      <c r="B52" s="348"/>
      <c r="C52" s="361" t="s">
        <v>176</v>
      </c>
      <c r="D52" s="363"/>
      <c r="E52" s="362"/>
      <c r="F52" s="547">
        <v>687</v>
      </c>
      <c r="G52" s="547">
        <v>1211</v>
      </c>
      <c r="H52" s="547">
        <v>706</v>
      </c>
      <c r="I52" s="547">
        <v>1137</v>
      </c>
      <c r="J52" s="547">
        <v>656</v>
      </c>
      <c r="K52" s="343">
        <v>31</v>
      </c>
      <c r="L52" s="359">
        <v>4.725609756097561</v>
      </c>
    </row>
    <row r="53" spans="1:12" s="114" customFormat="1" ht="11.25" customHeight="1" x14ac:dyDescent="0.2">
      <c r="A53" s="360"/>
      <c r="B53" s="363"/>
      <c r="C53" s="361" t="s">
        <v>351</v>
      </c>
      <c r="D53" s="363"/>
      <c r="E53" s="362"/>
      <c r="F53" s="547">
        <v>249</v>
      </c>
      <c r="G53" s="547">
        <v>384</v>
      </c>
      <c r="H53" s="547">
        <v>214</v>
      </c>
      <c r="I53" s="547">
        <v>285</v>
      </c>
      <c r="J53" s="548">
        <v>208</v>
      </c>
      <c r="K53" s="343">
        <v>41</v>
      </c>
      <c r="L53" s="359">
        <v>19.71153846153846</v>
      </c>
    </row>
    <row r="54" spans="1:12" s="180" customFormat="1" ht="12.75" customHeight="1" x14ac:dyDescent="0.2">
      <c r="A54" s="360"/>
      <c r="B54" s="348" t="s">
        <v>105</v>
      </c>
      <c r="C54" s="348" t="s">
        <v>108</v>
      </c>
      <c r="D54" s="363"/>
      <c r="E54" s="362"/>
      <c r="F54" s="547">
        <v>1403</v>
      </c>
      <c r="G54" s="547">
        <v>2428</v>
      </c>
      <c r="H54" s="547">
        <v>1657</v>
      </c>
      <c r="I54" s="547">
        <v>2714</v>
      </c>
      <c r="J54" s="547">
        <v>1362</v>
      </c>
      <c r="K54" s="343">
        <v>41</v>
      </c>
      <c r="L54" s="359">
        <v>3.0102790014684286</v>
      </c>
    </row>
    <row r="55" spans="1:12" ht="11.25" x14ac:dyDescent="0.2">
      <c r="A55" s="360"/>
      <c r="B55" s="363"/>
      <c r="C55" s="361" t="s">
        <v>351</v>
      </c>
      <c r="D55" s="363"/>
      <c r="E55" s="362"/>
      <c r="F55" s="547">
        <v>386</v>
      </c>
      <c r="G55" s="547">
        <v>583</v>
      </c>
      <c r="H55" s="547">
        <v>393</v>
      </c>
      <c r="I55" s="547">
        <v>517</v>
      </c>
      <c r="J55" s="547">
        <v>354</v>
      </c>
      <c r="K55" s="343">
        <v>32</v>
      </c>
      <c r="L55" s="359">
        <v>9.0395480225988702</v>
      </c>
    </row>
    <row r="56" spans="1:12" ht="14.25" customHeight="1" x14ac:dyDescent="0.2">
      <c r="A56" s="360"/>
      <c r="B56" s="363"/>
      <c r="C56" s="348" t="s">
        <v>109</v>
      </c>
      <c r="D56" s="363"/>
      <c r="E56" s="362"/>
      <c r="F56" s="547">
        <v>375</v>
      </c>
      <c r="G56" s="547">
        <v>579</v>
      </c>
      <c r="H56" s="547">
        <v>502</v>
      </c>
      <c r="I56" s="547">
        <v>557</v>
      </c>
      <c r="J56" s="547">
        <v>377</v>
      </c>
      <c r="K56" s="343">
        <v>-2</v>
      </c>
      <c r="L56" s="359">
        <v>-0.5305039787798409</v>
      </c>
    </row>
    <row r="57" spans="1:12" ht="18.75" customHeight="1" x14ac:dyDescent="0.2">
      <c r="A57" s="366"/>
      <c r="B57" s="367"/>
      <c r="C57" s="368" t="s">
        <v>351</v>
      </c>
      <c r="D57" s="367"/>
      <c r="E57" s="369"/>
      <c r="F57" s="408">
        <v>124</v>
      </c>
      <c r="G57" s="549">
        <v>180</v>
      </c>
      <c r="H57" s="549">
        <v>113</v>
      </c>
      <c r="I57" s="549">
        <v>177</v>
      </c>
      <c r="J57" s="549">
        <v>108</v>
      </c>
      <c r="K57" s="550">
        <v>16</v>
      </c>
      <c r="L57" s="370">
        <v>14.814814814814815</v>
      </c>
    </row>
    <row r="58" spans="1:12" s="86" customFormat="1" ht="11.25" x14ac:dyDescent="0.2">
      <c r="A58" s="346"/>
      <c r="B58" s="346"/>
      <c r="C58" s="346"/>
      <c r="D58" s="346"/>
      <c r="E58" s="346"/>
      <c r="F58" s="346"/>
      <c r="G58" s="346"/>
      <c r="H58" s="346"/>
      <c r="I58" s="346"/>
      <c r="J58" s="346"/>
      <c r="K58" s="278"/>
      <c r="L58" s="114" t="s">
        <v>35</v>
      </c>
    </row>
    <row r="59" spans="1:12" s="86" customFormat="1" ht="21" customHeight="1" x14ac:dyDescent="0.2">
      <c r="A59" s="371" t="s">
        <v>353</v>
      </c>
      <c r="B59" s="116"/>
      <c r="C59" s="116"/>
      <c r="D59" s="371"/>
      <c r="E59" s="116"/>
      <c r="F59" s="116"/>
      <c r="G59" s="116"/>
      <c r="H59" s="116"/>
      <c r="I59" s="116"/>
      <c r="J59" s="116"/>
      <c r="K59" s="116"/>
      <c r="L59" s="116"/>
    </row>
    <row r="60" spans="1:12" s="86" customFormat="1" ht="12.75" customHeight="1" x14ac:dyDescent="0.2">
      <c r="A60" s="372" t="s">
        <v>354</v>
      </c>
      <c r="B60" s="117"/>
      <c r="C60" s="117"/>
      <c r="D60" s="117"/>
      <c r="E60" s="117"/>
      <c r="F60" s="117"/>
      <c r="G60" s="117"/>
      <c r="H60" s="117"/>
      <c r="I60" s="117"/>
      <c r="J60" s="117"/>
      <c r="K60" s="117"/>
      <c r="L60" s="117"/>
    </row>
    <row r="61" spans="1:12" s="86" customFormat="1" ht="12.75" customHeight="1" x14ac:dyDescent="0.2">
      <c r="A61" s="373" t="s">
        <v>355</v>
      </c>
      <c r="B61" s="374"/>
      <c r="C61" s="374"/>
      <c r="D61" s="374"/>
      <c r="E61" s="374"/>
      <c r="F61" s="374"/>
      <c r="G61" s="374"/>
      <c r="H61" s="374"/>
      <c r="I61" s="374"/>
      <c r="J61" s="374"/>
      <c r="K61" s="374"/>
      <c r="L61" s="374"/>
    </row>
    <row r="62" spans="1:12" s="86" customFormat="1" ht="12.75" customHeight="1" x14ac:dyDescent="0.2">
      <c r="A62" s="113"/>
      <c r="B62" s="113"/>
      <c r="C62" s="113"/>
      <c r="D62" s="113"/>
      <c r="E62" s="113"/>
      <c r="F62" s="113"/>
      <c r="G62" s="113"/>
      <c r="H62" s="113"/>
      <c r="I62" s="113"/>
    </row>
    <row r="63" spans="1:12" s="86" customFormat="1" ht="12.75" customHeight="1" x14ac:dyDescent="0.2"/>
    <row r="64" spans="1:12" ht="15.95" customHeight="1" x14ac:dyDescent="0.2">
      <c r="B64" s="53"/>
      <c r="D64" s="53"/>
      <c r="E64" s="53"/>
      <c r="F64" s="53"/>
      <c r="G64" s="53"/>
      <c r="H64" s="53"/>
      <c r="I64" s="53"/>
      <c r="J64" s="53"/>
      <c r="K64" s="53"/>
      <c r="L64" s="53"/>
    </row>
    <row r="65" spans="2:12" ht="15.95" customHeight="1" x14ac:dyDescent="0.2">
      <c r="B65" s="53"/>
      <c r="D65" s="53"/>
      <c r="E65" s="53"/>
      <c r="F65" s="53"/>
      <c r="G65" s="53"/>
      <c r="H65" s="53"/>
      <c r="I65" s="53"/>
      <c r="J65" s="53"/>
      <c r="K65" s="53"/>
      <c r="L65" s="227"/>
    </row>
    <row r="66" spans="2:12" ht="15.95" customHeight="1" x14ac:dyDescent="0.2">
      <c r="B66" s="53"/>
      <c r="D66" s="53"/>
      <c r="E66" s="53"/>
      <c r="F66" s="53"/>
      <c r="G66" s="53"/>
      <c r="H66" s="53"/>
      <c r="I66" s="53"/>
      <c r="J66" s="53"/>
      <c r="K66" s="53"/>
      <c r="L66" s="53"/>
    </row>
    <row r="67" spans="2:12" ht="15.95" customHeight="1" x14ac:dyDescent="0.2">
      <c r="B67" s="53"/>
      <c r="D67" s="53"/>
      <c r="E67" s="53"/>
      <c r="F67" s="53"/>
      <c r="G67" s="53"/>
      <c r="H67" s="53"/>
      <c r="I67" s="53"/>
      <c r="J67" s="53"/>
      <c r="K67" s="53"/>
      <c r="L67" s="53"/>
    </row>
    <row r="68" spans="2:12" ht="15.95" customHeight="1" x14ac:dyDescent="0.2">
      <c r="B68" s="53"/>
      <c r="D68" s="53"/>
      <c r="E68" s="53"/>
      <c r="F68" s="53"/>
      <c r="G68" s="53"/>
      <c r="H68" s="53"/>
      <c r="I68" s="53"/>
      <c r="J68" s="53"/>
      <c r="K68" s="53"/>
      <c r="L68" s="53"/>
    </row>
    <row r="69" spans="2:12" ht="15.95" customHeight="1" x14ac:dyDescent="0.2">
      <c r="B69" s="53"/>
      <c r="D69" s="53"/>
      <c r="E69" s="53"/>
      <c r="F69" s="53"/>
      <c r="G69" s="53"/>
      <c r="H69" s="53"/>
      <c r="I69" s="53"/>
      <c r="J69" s="53"/>
      <c r="K69" s="53"/>
      <c r="L69" s="53"/>
    </row>
    <row r="70" spans="2:12" ht="15.95" customHeight="1" x14ac:dyDescent="0.2">
      <c r="B70" s="53"/>
      <c r="D70" s="53"/>
      <c r="E70" s="53"/>
      <c r="F70" s="53"/>
      <c r="G70" s="53"/>
      <c r="H70" s="53"/>
      <c r="I70" s="53"/>
      <c r="J70" s="53"/>
      <c r="K70" s="53"/>
      <c r="L70" s="53"/>
    </row>
    <row r="71" spans="2:12" ht="15.95" customHeight="1" x14ac:dyDescent="0.2">
      <c r="B71" s="53"/>
      <c r="D71" s="53"/>
      <c r="E71" s="53"/>
      <c r="F71" s="53"/>
      <c r="G71" s="53"/>
      <c r="H71" s="53"/>
      <c r="I71" s="53"/>
      <c r="J71" s="53"/>
      <c r="K71" s="53"/>
      <c r="L71" s="53"/>
    </row>
    <row r="72" spans="2:12" ht="15.95" customHeight="1" x14ac:dyDescent="0.2">
      <c r="B72" s="53"/>
      <c r="D72" s="53"/>
      <c r="E72" s="53"/>
      <c r="F72" s="53"/>
      <c r="G72" s="53"/>
      <c r="H72" s="53"/>
      <c r="I72" s="53"/>
      <c r="J72" s="53"/>
      <c r="K72" s="53"/>
      <c r="L72" s="53"/>
    </row>
    <row r="73" spans="2:12" ht="15.95" customHeight="1" x14ac:dyDescent="0.2">
      <c r="B73" s="53"/>
      <c r="D73" s="53"/>
      <c r="E73" s="53"/>
      <c r="F73" s="53"/>
      <c r="G73" s="53"/>
      <c r="H73" s="53"/>
      <c r="I73" s="53"/>
      <c r="J73" s="53"/>
      <c r="K73" s="53"/>
      <c r="L73" s="53"/>
    </row>
    <row r="74" spans="2:12" ht="15.95" customHeight="1" x14ac:dyDescent="0.2">
      <c r="B74" s="53"/>
      <c r="D74" s="53"/>
      <c r="E74" s="53"/>
      <c r="F74" s="53"/>
      <c r="G74" s="53"/>
      <c r="H74" s="53"/>
      <c r="I74" s="53"/>
      <c r="J74" s="53"/>
      <c r="K74" s="53"/>
      <c r="L74" s="53"/>
    </row>
    <row r="75" spans="2:12" ht="15.95" customHeight="1" x14ac:dyDescent="0.2">
      <c r="B75" s="53"/>
      <c r="D75" s="53"/>
      <c r="E75" s="53"/>
      <c r="F75" s="53"/>
      <c r="G75" s="53"/>
      <c r="H75" s="53"/>
      <c r="I75" s="53"/>
      <c r="J75" s="53"/>
      <c r="K75" s="53"/>
      <c r="L75" s="53"/>
    </row>
    <row r="76" spans="2:12" ht="15.95" customHeight="1" x14ac:dyDescent="0.2">
      <c r="B76" s="53"/>
      <c r="D76" s="53"/>
      <c r="E76" s="53"/>
      <c r="F76" s="53"/>
      <c r="G76" s="53"/>
      <c r="H76" s="53"/>
      <c r="I76" s="53"/>
      <c r="J76" s="53"/>
      <c r="K76" s="53"/>
      <c r="L76" s="53"/>
    </row>
    <row r="77" spans="2:12" ht="15.95" customHeight="1" x14ac:dyDescent="0.2">
      <c r="B77" s="53"/>
      <c r="D77" s="53"/>
      <c r="E77" s="53"/>
      <c r="F77" s="53"/>
      <c r="G77" s="53"/>
      <c r="H77" s="53"/>
      <c r="I77" s="53"/>
      <c r="J77" s="53"/>
      <c r="K77" s="53"/>
      <c r="L77" s="53"/>
    </row>
    <row r="78" spans="2:12" ht="15.95" customHeight="1" x14ac:dyDescent="0.2">
      <c r="B78" s="53"/>
      <c r="D78" s="53"/>
      <c r="E78" s="53"/>
      <c r="F78" s="53"/>
      <c r="G78" s="53"/>
      <c r="H78" s="53"/>
      <c r="I78" s="53"/>
      <c r="J78" s="53"/>
      <c r="K78" s="53"/>
      <c r="L78" s="53"/>
    </row>
    <row r="79" spans="2:12" ht="15.95" customHeight="1" x14ac:dyDescent="0.2">
      <c r="B79" s="53"/>
      <c r="D79" s="53"/>
      <c r="E79" s="53"/>
      <c r="F79" s="53"/>
      <c r="G79" s="53"/>
      <c r="H79" s="53"/>
      <c r="I79" s="53"/>
      <c r="J79" s="53"/>
      <c r="K79" s="53"/>
      <c r="L79" s="53"/>
    </row>
    <row r="80" spans="2:12" ht="15.95" customHeight="1" x14ac:dyDescent="0.2">
      <c r="B80" s="53"/>
      <c r="D80" s="53"/>
      <c r="E80" s="53"/>
      <c r="F80" s="53"/>
      <c r="G80" s="53"/>
      <c r="H80" s="53"/>
      <c r="I80" s="53"/>
      <c r="J80" s="53"/>
      <c r="K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A11:E11"/>
    <mergeCell ref="A24:E24"/>
    <mergeCell ref="A59:L59"/>
    <mergeCell ref="A60:L60"/>
    <mergeCell ref="A61:L61"/>
    <mergeCell ref="A3:L3"/>
    <mergeCell ref="A5:D5"/>
    <mergeCell ref="A7:E10"/>
    <mergeCell ref="F7:L7"/>
    <mergeCell ref="F8:F9"/>
    <mergeCell ref="G8:G9"/>
    <mergeCell ref="H8:H9"/>
    <mergeCell ref="I8:I9"/>
    <mergeCell ref="J8:J9"/>
    <mergeCell ref="K8:L8"/>
  </mergeCells>
  <printOptions horizontalCentered="1"/>
  <pageMargins left="0.7" right="0.7" top="0.75" bottom="0.75" header="0.3" footer="0.3"/>
  <pageSetup paperSize="9" scale="7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F82F1-DF98-45E9-997D-66BEECD599D2}">
  <sheetPr codeName="Tabelle23">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11.25" customHeight="1" x14ac:dyDescent="0.2">
      <c r="A2" s="35"/>
      <c r="B2" s="36"/>
      <c r="C2" s="204"/>
      <c r="D2" s="36"/>
      <c r="E2" s="36"/>
      <c r="F2" s="36"/>
      <c r="G2" s="36"/>
      <c r="H2" s="36"/>
      <c r="I2" s="36"/>
      <c r="J2" s="36"/>
    </row>
    <row r="3" spans="1:15" s="39" customFormat="1" ht="24.95" customHeight="1" x14ac:dyDescent="0.2">
      <c r="A3" s="37" t="s">
        <v>356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334</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75" t="s">
        <v>357</v>
      </c>
      <c r="E7" s="376"/>
      <c r="F7" s="376"/>
      <c r="G7" s="376"/>
      <c r="H7" s="377"/>
      <c r="I7" s="378" t="s">
        <v>358</v>
      </c>
      <c r="J7" s="379"/>
      <c r="K7" s="53"/>
      <c r="L7" s="53"/>
      <c r="M7" s="53"/>
      <c r="N7" s="53"/>
      <c r="O7" s="53"/>
    </row>
    <row r="8" spans="1:15" ht="21.75" customHeight="1" x14ac:dyDescent="0.2">
      <c r="A8" s="229"/>
      <c r="B8" s="230"/>
      <c r="C8" s="56"/>
      <c r="D8" s="57" t="s">
        <v>334</v>
      </c>
      <c r="E8" s="57" t="s">
        <v>336</v>
      </c>
      <c r="F8" s="57" t="s">
        <v>337</v>
      </c>
      <c r="G8" s="57" t="s">
        <v>338</v>
      </c>
      <c r="H8" s="57" t="s">
        <v>339</v>
      </c>
      <c r="I8" s="380"/>
      <c r="J8" s="381"/>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1914</v>
      </c>
      <c r="E11" s="79">
        <v>3799</v>
      </c>
      <c r="F11" s="79">
        <v>2209</v>
      </c>
      <c r="G11" s="79">
        <v>3349</v>
      </c>
      <c r="H11" s="105">
        <v>1809</v>
      </c>
      <c r="I11" s="80">
        <v>105</v>
      </c>
      <c r="J11" s="81">
        <v>5.804311774461028</v>
      </c>
    </row>
    <row r="12" spans="1:15" ht="24.95" customHeight="1" x14ac:dyDescent="0.2">
      <c r="A12" s="158" t="s">
        <v>124</v>
      </c>
      <c r="B12" s="159" t="s">
        <v>125</v>
      </c>
      <c r="C12" s="78">
        <v>0.67920585161964475</v>
      </c>
      <c r="D12" s="80">
        <v>13</v>
      </c>
      <c r="E12" s="79">
        <v>39</v>
      </c>
      <c r="F12" s="79">
        <v>16</v>
      </c>
      <c r="G12" s="79">
        <v>21</v>
      </c>
      <c r="H12" s="105">
        <v>20</v>
      </c>
      <c r="I12" s="80">
        <v>-7</v>
      </c>
      <c r="J12" s="81">
        <v>-35</v>
      </c>
    </row>
    <row r="13" spans="1:15" ht="24.95" customHeight="1" x14ac:dyDescent="0.2">
      <c r="A13" s="158" t="s">
        <v>126</v>
      </c>
      <c r="B13" s="164" t="s">
        <v>208</v>
      </c>
      <c r="C13" s="78">
        <v>0.57471264367816088</v>
      </c>
      <c r="D13" s="80">
        <v>11</v>
      </c>
      <c r="E13" s="79">
        <v>27</v>
      </c>
      <c r="F13" s="79">
        <v>35</v>
      </c>
      <c r="G13" s="79">
        <v>56</v>
      </c>
      <c r="H13" s="105">
        <v>29</v>
      </c>
      <c r="I13" s="80">
        <v>-18</v>
      </c>
      <c r="J13" s="81">
        <v>-62.068965517241381</v>
      </c>
    </row>
    <row r="14" spans="1:15" s="180" customFormat="1" ht="24.95" customHeight="1" x14ac:dyDescent="0.2">
      <c r="A14" s="158" t="s">
        <v>209</v>
      </c>
      <c r="B14" s="164" t="s">
        <v>129</v>
      </c>
      <c r="C14" s="78">
        <v>23.040752351097179</v>
      </c>
      <c r="D14" s="80">
        <v>441</v>
      </c>
      <c r="E14" s="79">
        <v>581</v>
      </c>
      <c r="F14" s="79">
        <v>500</v>
      </c>
      <c r="G14" s="79">
        <v>591</v>
      </c>
      <c r="H14" s="105">
        <v>395</v>
      </c>
      <c r="I14" s="80">
        <v>46</v>
      </c>
      <c r="J14" s="81">
        <v>11.645569620253164</v>
      </c>
      <c r="K14" s="53"/>
      <c r="L14" s="53"/>
      <c r="M14" s="53"/>
      <c r="N14" s="53"/>
      <c r="O14" s="53"/>
    </row>
    <row r="15" spans="1:15" ht="24.95" customHeight="1" x14ac:dyDescent="0.2">
      <c r="A15" s="158" t="s">
        <v>210</v>
      </c>
      <c r="B15" s="164" t="s">
        <v>211</v>
      </c>
      <c r="C15" s="78">
        <v>1.1494252873563218</v>
      </c>
      <c r="D15" s="80">
        <v>22</v>
      </c>
      <c r="E15" s="79">
        <v>38</v>
      </c>
      <c r="F15" s="79">
        <v>35</v>
      </c>
      <c r="G15" s="79">
        <v>35</v>
      </c>
      <c r="H15" s="105">
        <v>29</v>
      </c>
      <c r="I15" s="80">
        <v>-7</v>
      </c>
      <c r="J15" s="81">
        <v>-24.137931034482758</v>
      </c>
    </row>
    <row r="16" spans="1:15" s="180" customFormat="1" ht="24.95" customHeight="1" x14ac:dyDescent="0.2">
      <c r="A16" s="158" t="s">
        <v>212</v>
      </c>
      <c r="B16" s="164" t="s">
        <v>133</v>
      </c>
      <c r="C16" s="78">
        <v>13.636363636363637</v>
      </c>
      <c r="D16" s="80">
        <v>261</v>
      </c>
      <c r="E16" s="79">
        <v>438</v>
      </c>
      <c r="F16" s="79">
        <v>393</v>
      </c>
      <c r="G16" s="79">
        <v>490</v>
      </c>
      <c r="H16" s="105">
        <v>305</v>
      </c>
      <c r="I16" s="80">
        <v>-44</v>
      </c>
      <c r="J16" s="81">
        <v>-14.426229508196721</v>
      </c>
      <c r="K16" s="53"/>
      <c r="L16" s="53"/>
      <c r="M16" s="53"/>
      <c r="N16" s="53"/>
      <c r="O16" s="53"/>
    </row>
    <row r="17" spans="1:15" ht="24.95" customHeight="1" x14ac:dyDescent="0.2">
      <c r="A17" s="158" t="s">
        <v>134</v>
      </c>
      <c r="B17" s="164" t="s">
        <v>214</v>
      </c>
      <c r="C17" s="78">
        <v>8.2549634273772199</v>
      </c>
      <c r="D17" s="80">
        <v>158</v>
      </c>
      <c r="E17" s="79">
        <v>105</v>
      </c>
      <c r="F17" s="79">
        <v>72</v>
      </c>
      <c r="G17" s="79">
        <v>66</v>
      </c>
      <c r="H17" s="105">
        <v>61</v>
      </c>
      <c r="I17" s="80">
        <v>97</v>
      </c>
      <c r="J17" s="81">
        <v>159.01639344262296</v>
      </c>
    </row>
    <row r="18" spans="1:15" s="180" customFormat="1" ht="24.95" customHeight="1" x14ac:dyDescent="0.2">
      <c r="A18" s="167" t="s">
        <v>136</v>
      </c>
      <c r="B18" s="168" t="s">
        <v>137</v>
      </c>
      <c r="C18" s="78">
        <v>7.9937304075235112</v>
      </c>
      <c r="D18" s="80">
        <v>153</v>
      </c>
      <c r="E18" s="79">
        <v>372</v>
      </c>
      <c r="F18" s="79">
        <v>253</v>
      </c>
      <c r="G18" s="79">
        <v>304</v>
      </c>
      <c r="H18" s="105">
        <v>183</v>
      </c>
      <c r="I18" s="80">
        <v>-30</v>
      </c>
      <c r="J18" s="81">
        <v>-16.393442622950818</v>
      </c>
      <c r="K18" s="53"/>
      <c r="L18" s="53"/>
      <c r="M18" s="53"/>
      <c r="N18" s="53"/>
      <c r="O18" s="53"/>
    </row>
    <row r="19" spans="1:15" ht="24.95" customHeight="1" x14ac:dyDescent="0.2">
      <c r="A19" s="158" t="s">
        <v>138</v>
      </c>
      <c r="B19" s="164" t="s">
        <v>139</v>
      </c>
      <c r="C19" s="78">
        <v>14.8380355276907</v>
      </c>
      <c r="D19" s="80">
        <v>284</v>
      </c>
      <c r="E19" s="79">
        <v>430</v>
      </c>
      <c r="F19" s="79">
        <v>291</v>
      </c>
      <c r="G19" s="79">
        <v>365</v>
      </c>
      <c r="H19" s="105">
        <v>274</v>
      </c>
      <c r="I19" s="80">
        <v>10</v>
      </c>
      <c r="J19" s="81">
        <v>3.6496350364963503</v>
      </c>
    </row>
    <row r="20" spans="1:15" s="180" customFormat="1" ht="24.95" customHeight="1" x14ac:dyDescent="0.2">
      <c r="A20" s="158" t="s">
        <v>140</v>
      </c>
      <c r="B20" s="164" t="s">
        <v>141</v>
      </c>
      <c r="C20" s="78">
        <v>5.3291536050156738</v>
      </c>
      <c r="D20" s="80">
        <v>102</v>
      </c>
      <c r="E20" s="79">
        <v>108</v>
      </c>
      <c r="F20" s="79">
        <v>93</v>
      </c>
      <c r="G20" s="79">
        <v>93</v>
      </c>
      <c r="H20" s="105">
        <v>88</v>
      </c>
      <c r="I20" s="80">
        <v>14</v>
      </c>
      <c r="J20" s="81">
        <v>15.909090909090908</v>
      </c>
      <c r="K20" s="53"/>
      <c r="L20" s="53"/>
      <c r="M20" s="53"/>
      <c r="N20" s="53"/>
      <c r="O20" s="53"/>
    </row>
    <row r="21" spans="1:15" ht="24.95" customHeight="1" x14ac:dyDescent="0.2">
      <c r="A21" s="167" t="s">
        <v>142</v>
      </c>
      <c r="B21" s="168" t="s">
        <v>143</v>
      </c>
      <c r="C21" s="78">
        <v>3.3437826541274815</v>
      </c>
      <c r="D21" s="80">
        <v>64</v>
      </c>
      <c r="E21" s="79">
        <v>87</v>
      </c>
      <c r="F21" s="79">
        <v>89</v>
      </c>
      <c r="G21" s="79">
        <v>81</v>
      </c>
      <c r="H21" s="105">
        <v>77</v>
      </c>
      <c r="I21" s="80">
        <v>-13</v>
      </c>
      <c r="J21" s="81">
        <v>-16.883116883116884</v>
      </c>
    </row>
    <row r="22" spans="1:15" ht="24.95" customHeight="1" x14ac:dyDescent="0.2">
      <c r="A22" s="167" t="s">
        <v>144</v>
      </c>
      <c r="B22" s="164" t="s">
        <v>145</v>
      </c>
      <c r="C22" s="78">
        <v>0.47021943573667713</v>
      </c>
      <c r="D22" s="80">
        <v>9</v>
      </c>
      <c r="E22" s="79">
        <v>27</v>
      </c>
      <c r="F22" s="79">
        <v>24</v>
      </c>
      <c r="G22" s="79">
        <v>17</v>
      </c>
      <c r="H22" s="105">
        <v>9</v>
      </c>
      <c r="I22" s="80">
        <v>0</v>
      </c>
      <c r="J22" s="81">
        <v>0</v>
      </c>
    </row>
    <row r="23" spans="1:15" ht="24.95" customHeight="1" x14ac:dyDescent="0.2">
      <c r="A23" s="158" t="s">
        <v>146</v>
      </c>
      <c r="B23" s="164" t="s">
        <v>147</v>
      </c>
      <c r="C23" s="78">
        <v>0.94043887147335425</v>
      </c>
      <c r="D23" s="80">
        <v>18</v>
      </c>
      <c r="E23" s="79">
        <v>29</v>
      </c>
      <c r="F23" s="79">
        <v>23</v>
      </c>
      <c r="G23" s="79">
        <v>21</v>
      </c>
      <c r="H23" s="105">
        <v>16</v>
      </c>
      <c r="I23" s="80">
        <v>2</v>
      </c>
      <c r="J23" s="81">
        <v>12.5</v>
      </c>
    </row>
    <row r="24" spans="1:15" ht="24.95" customHeight="1" x14ac:dyDescent="0.2">
      <c r="A24" s="158" t="s">
        <v>148</v>
      </c>
      <c r="B24" s="164" t="s">
        <v>215</v>
      </c>
      <c r="C24" s="78">
        <v>4.7021943573667713</v>
      </c>
      <c r="D24" s="80">
        <v>90</v>
      </c>
      <c r="E24" s="79">
        <v>131</v>
      </c>
      <c r="F24" s="79">
        <v>109</v>
      </c>
      <c r="G24" s="79">
        <v>210</v>
      </c>
      <c r="H24" s="105">
        <v>73</v>
      </c>
      <c r="I24" s="80">
        <v>17</v>
      </c>
      <c r="J24" s="81">
        <v>23.287671232876711</v>
      </c>
    </row>
    <row r="25" spans="1:15" ht="24.95" customHeight="1" x14ac:dyDescent="0.2">
      <c r="A25" s="158" t="s">
        <v>150</v>
      </c>
      <c r="B25" s="171" t="s">
        <v>151</v>
      </c>
      <c r="C25" s="78">
        <v>10.344827586206897</v>
      </c>
      <c r="D25" s="80">
        <v>198</v>
      </c>
      <c r="E25" s="79">
        <v>394</v>
      </c>
      <c r="F25" s="79">
        <v>330</v>
      </c>
      <c r="G25" s="79">
        <v>292</v>
      </c>
      <c r="H25" s="105">
        <v>161</v>
      </c>
      <c r="I25" s="80">
        <v>37</v>
      </c>
      <c r="J25" s="81">
        <v>22.981366459627328</v>
      </c>
    </row>
    <row r="26" spans="1:15" ht="24.95" customHeight="1" x14ac:dyDescent="0.2">
      <c r="A26" s="158" t="s">
        <v>217</v>
      </c>
      <c r="B26" s="171" t="s">
        <v>153</v>
      </c>
      <c r="C26" s="78">
        <v>4.1274817136886099</v>
      </c>
      <c r="D26" s="80">
        <v>79</v>
      </c>
      <c r="E26" s="79">
        <v>174</v>
      </c>
      <c r="F26" s="79">
        <v>119</v>
      </c>
      <c r="G26" s="79">
        <v>126</v>
      </c>
      <c r="H26" s="105">
        <v>92</v>
      </c>
      <c r="I26" s="80">
        <v>-13</v>
      </c>
      <c r="J26" s="81">
        <v>-14.130434782608695</v>
      </c>
    </row>
    <row r="27" spans="1:15" ht="24.95" customHeight="1" x14ac:dyDescent="0.2">
      <c r="A27" s="167">
        <v>782.78300000000002</v>
      </c>
      <c r="B27" s="170" t="s">
        <v>154</v>
      </c>
      <c r="C27" s="78">
        <v>6.217345872518286</v>
      </c>
      <c r="D27" s="80">
        <v>119</v>
      </c>
      <c r="E27" s="79">
        <v>220</v>
      </c>
      <c r="F27" s="79">
        <v>211</v>
      </c>
      <c r="G27" s="79">
        <v>166</v>
      </c>
      <c r="H27" s="105">
        <v>69</v>
      </c>
      <c r="I27" s="80">
        <v>50</v>
      </c>
      <c r="J27" s="81">
        <v>72.463768115942031</v>
      </c>
    </row>
    <row r="28" spans="1:15" ht="24.95" customHeight="1" x14ac:dyDescent="0.2">
      <c r="A28" s="158" t="s">
        <v>155</v>
      </c>
      <c r="B28" s="164" t="s">
        <v>156</v>
      </c>
      <c r="C28" s="78">
        <v>4.179728317659352</v>
      </c>
      <c r="D28" s="80">
        <v>80</v>
      </c>
      <c r="E28" s="79">
        <v>156</v>
      </c>
      <c r="F28" s="79">
        <v>77</v>
      </c>
      <c r="G28" s="79">
        <v>96</v>
      </c>
      <c r="H28" s="105">
        <v>66</v>
      </c>
      <c r="I28" s="80">
        <v>14</v>
      </c>
      <c r="J28" s="81">
        <v>21.212121212121211</v>
      </c>
    </row>
    <row r="29" spans="1:15" ht="24.95" customHeight="1" x14ac:dyDescent="0.2">
      <c r="A29" s="158" t="s">
        <v>157</v>
      </c>
      <c r="B29" s="164" t="s">
        <v>158</v>
      </c>
      <c r="C29" s="78">
        <v>2.8735632183908044</v>
      </c>
      <c r="D29" s="80">
        <v>55</v>
      </c>
      <c r="E29" s="79">
        <v>187</v>
      </c>
      <c r="F29" s="79">
        <v>57</v>
      </c>
      <c r="G29" s="79">
        <v>87</v>
      </c>
      <c r="H29" s="105">
        <v>62</v>
      </c>
      <c r="I29" s="80">
        <v>-7</v>
      </c>
      <c r="J29" s="81">
        <v>-11.290322580645162</v>
      </c>
    </row>
    <row r="30" spans="1:15" ht="24.95" customHeight="1" x14ac:dyDescent="0.2">
      <c r="A30" s="158">
        <v>86</v>
      </c>
      <c r="B30" s="164" t="s">
        <v>159</v>
      </c>
      <c r="C30" s="78">
        <v>8.4117032392894462</v>
      </c>
      <c r="D30" s="80">
        <v>161</v>
      </c>
      <c r="E30" s="79">
        <v>814</v>
      </c>
      <c r="F30" s="79">
        <v>95</v>
      </c>
      <c r="G30" s="79">
        <v>878</v>
      </c>
      <c r="H30" s="105">
        <v>124</v>
      </c>
      <c r="I30" s="80">
        <v>37</v>
      </c>
      <c r="J30" s="81">
        <v>29.838709677419356</v>
      </c>
    </row>
    <row r="31" spans="1:15" ht="24.95" customHeight="1" x14ac:dyDescent="0.2">
      <c r="A31" s="158">
        <v>87.88</v>
      </c>
      <c r="B31" s="171" t="s">
        <v>160</v>
      </c>
      <c r="C31" s="78">
        <v>9.3521421107628004</v>
      </c>
      <c r="D31" s="80">
        <v>179</v>
      </c>
      <c r="E31" s="79">
        <v>324</v>
      </c>
      <c r="F31" s="79">
        <v>154</v>
      </c>
      <c r="G31" s="79">
        <v>160</v>
      </c>
      <c r="H31" s="105">
        <v>183</v>
      </c>
      <c r="I31" s="80">
        <v>-4</v>
      </c>
      <c r="J31" s="81">
        <v>-2.1857923497267762</v>
      </c>
    </row>
    <row r="32" spans="1:15" ht="24.95" customHeight="1" x14ac:dyDescent="0.2">
      <c r="A32" s="158" t="s">
        <v>161</v>
      </c>
      <c r="B32" s="164" t="s">
        <v>162</v>
      </c>
      <c r="C32" s="78">
        <v>2.9258098223615465</v>
      </c>
      <c r="D32" s="80">
        <v>56</v>
      </c>
      <c r="E32" s="79">
        <v>93</v>
      </c>
      <c r="F32" s="79">
        <v>63</v>
      </c>
      <c r="G32" s="79">
        <v>76</v>
      </c>
      <c r="H32" s="105">
        <v>49</v>
      </c>
      <c r="I32" s="80">
        <v>7</v>
      </c>
      <c r="J32" s="81">
        <v>14.285714285714286</v>
      </c>
    </row>
    <row r="33" spans="1:10" ht="24.95" customHeight="1" x14ac:dyDescent="0.2">
      <c r="A33" s="158"/>
      <c r="B33" s="171" t="s">
        <v>163</v>
      </c>
      <c r="C33" s="78">
        <v>0</v>
      </c>
      <c r="D33" s="80">
        <v>0</v>
      </c>
      <c r="E33" s="79">
        <v>0</v>
      </c>
      <c r="F33" s="79">
        <v>0</v>
      </c>
      <c r="G33" s="79" t="s">
        <v>546</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0.67920585161964475</v>
      </c>
      <c r="D35" s="80">
        <v>13</v>
      </c>
      <c r="E35" s="79">
        <v>39</v>
      </c>
      <c r="F35" s="79">
        <v>16</v>
      </c>
      <c r="G35" s="79">
        <v>21</v>
      </c>
      <c r="H35" s="105">
        <v>20</v>
      </c>
      <c r="I35" s="80">
        <v>-7</v>
      </c>
      <c r="J35" s="81">
        <v>-35</v>
      </c>
    </row>
    <row r="36" spans="1:10" ht="24.95" customHeight="1" x14ac:dyDescent="0.2">
      <c r="A36" s="239" t="s">
        <v>165</v>
      </c>
      <c r="B36" s="240" t="s">
        <v>166</v>
      </c>
      <c r="C36" s="78">
        <v>31.609195402298852</v>
      </c>
      <c r="D36" s="80">
        <v>605</v>
      </c>
      <c r="E36" s="79">
        <v>980</v>
      </c>
      <c r="F36" s="79">
        <v>788</v>
      </c>
      <c r="G36" s="79">
        <v>951</v>
      </c>
      <c r="H36" s="105">
        <v>607</v>
      </c>
      <c r="I36" s="80">
        <v>-2</v>
      </c>
      <c r="J36" s="81">
        <v>-0.32948929159802304</v>
      </c>
    </row>
    <row r="37" spans="1:10" ht="24.95" customHeight="1" x14ac:dyDescent="0.2">
      <c r="A37" s="241" t="s">
        <v>167</v>
      </c>
      <c r="B37" s="242" t="s">
        <v>168</v>
      </c>
      <c r="C37" s="90">
        <v>67.711598746081506</v>
      </c>
      <c r="D37" s="108">
        <v>1296</v>
      </c>
      <c r="E37" s="109">
        <v>2780</v>
      </c>
      <c r="F37" s="109">
        <v>1405</v>
      </c>
      <c r="G37" s="109">
        <v>2376</v>
      </c>
      <c r="H37" s="110">
        <v>1182</v>
      </c>
      <c r="I37" s="108">
        <v>114</v>
      </c>
      <c r="J37" s="111">
        <v>9.6446700507614214</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359</v>
      </c>
      <c r="B40" s="279"/>
      <c r="C40" s="279"/>
      <c r="D40" s="279"/>
      <c r="E40" s="279"/>
      <c r="F40" s="279"/>
      <c r="G40" s="279"/>
      <c r="H40" s="279"/>
      <c r="I40" s="279"/>
      <c r="J40" s="279"/>
    </row>
    <row r="41" spans="1:10" s="86" customFormat="1" ht="30.6" customHeight="1" x14ac:dyDescent="0.2">
      <c r="A41" s="279" t="s">
        <v>360</v>
      </c>
      <c r="B41" s="279"/>
      <c r="C41" s="279"/>
      <c r="D41" s="279"/>
      <c r="E41" s="279"/>
      <c r="F41" s="279"/>
      <c r="G41" s="279"/>
      <c r="H41" s="279"/>
      <c r="I41" s="279"/>
      <c r="J41" s="279"/>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AAB82-C795-435E-9221-C37A8659B15B}">
  <sheetPr codeName="Tabelle29">
    <pageSetUpPr fitToPage="1"/>
  </sheetPr>
  <dimension ref="A1:O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5" customFormat="1" ht="36.75" customHeight="1" x14ac:dyDescent="0.2">
      <c r="A1" s="32"/>
      <c r="B1" s="33"/>
      <c r="C1" s="33"/>
      <c r="D1" s="33"/>
      <c r="E1" s="33"/>
      <c r="F1" s="33"/>
      <c r="G1" s="33"/>
      <c r="H1" s="33"/>
      <c r="I1" s="33"/>
      <c r="J1" s="33"/>
      <c r="K1" s="34" t="s">
        <v>38</v>
      </c>
    </row>
    <row r="2" spans="1:15" customFormat="1" ht="6.2" customHeight="1" x14ac:dyDescent="0.2">
      <c r="A2" s="35"/>
      <c r="B2" s="36"/>
      <c r="C2" s="36"/>
      <c r="D2" s="36"/>
      <c r="E2" s="36"/>
      <c r="F2" s="36"/>
      <c r="G2" s="36"/>
      <c r="H2" s="36"/>
      <c r="I2" s="36"/>
      <c r="J2" s="36"/>
      <c r="K2" s="36"/>
    </row>
    <row r="3" spans="1:15" s="39" customFormat="1" ht="24.95" customHeight="1" x14ac:dyDescent="0.2">
      <c r="A3" s="37" t="s">
        <v>361</v>
      </c>
      <c r="B3" s="38"/>
      <c r="C3" s="38"/>
      <c r="D3" s="38"/>
      <c r="E3" s="38"/>
      <c r="F3" s="38"/>
      <c r="G3" s="38"/>
      <c r="H3" s="38"/>
      <c r="I3" s="38"/>
      <c r="J3" s="38"/>
      <c r="K3" s="38"/>
    </row>
    <row r="4" spans="1:15" s="39" customFormat="1" ht="12" customHeight="1" x14ac:dyDescent="0.2">
      <c r="A4" s="40" t="s">
        <v>84</v>
      </c>
      <c r="B4" s="40"/>
      <c r="C4" s="40"/>
      <c r="D4" s="40"/>
      <c r="E4" s="40"/>
      <c r="F4" s="40"/>
      <c r="G4" s="40"/>
      <c r="H4" s="40"/>
      <c r="I4" s="40"/>
      <c r="J4" s="40"/>
      <c r="K4" s="40"/>
    </row>
    <row r="5" spans="1:15" s="39" customFormat="1" ht="12" customHeight="1" x14ac:dyDescent="0.2">
      <c r="A5" s="41" t="s">
        <v>334</v>
      </c>
      <c r="B5" s="41"/>
      <c r="C5" s="41"/>
      <c r="D5" s="41"/>
      <c r="E5" s="41"/>
      <c r="F5" s="206"/>
      <c r="G5" s="206"/>
      <c r="H5" s="206"/>
      <c r="I5" s="206"/>
      <c r="J5" s="206"/>
      <c r="K5" s="206"/>
    </row>
    <row r="6" spans="1:15" s="39" customFormat="1" ht="11.25" customHeight="1" x14ac:dyDescent="0.2">
      <c r="A6" s="186"/>
      <c r="B6" s="187"/>
      <c r="C6" s="187"/>
      <c r="D6" s="187"/>
      <c r="E6" s="187"/>
      <c r="F6" s="187"/>
      <c r="G6" s="187"/>
      <c r="H6" s="187"/>
      <c r="I6" s="187"/>
      <c r="J6" s="187"/>
    </row>
    <row r="7" spans="1:15" customFormat="1" ht="24.95" customHeight="1" x14ac:dyDescent="0.2">
      <c r="A7" s="51" t="s">
        <v>332</v>
      </c>
      <c r="B7" s="46"/>
      <c r="C7" s="46"/>
      <c r="D7" s="47" t="s">
        <v>86</v>
      </c>
      <c r="E7" s="383" t="s">
        <v>362</v>
      </c>
      <c r="F7" s="49"/>
      <c r="G7" s="49"/>
      <c r="H7" s="49"/>
      <c r="I7" s="50"/>
      <c r="J7" s="378" t="s">
        <v>358</v>
      </c>
      <c r="K7" s="379"/>
      <c r="L7" s="53"/>
      <c r="M7" s="53"/>
      <c r="N7" s="53"/>
      <c r="O7" s="53"/>
    </row>
    <row r="8" spans="1:15" ht="21.75" customHeight="1" x14ac:dyDescent="0.2">
      <c r="A8" s="54"/>
      <c r="B8" s="55"/>
      <c r="C8" s="55"/>
      <c r="D8" s="56"/>
      <c r="E8" s="57" t="s">
        <v>334</v>
      </c>
      <c r="F8" s="57" t="s">
        <v>336</v>
      </c>
      <c r="G8" s="57" t="s">
        <v>337</v>
      </c>
      <c r="H8" s="57" t="s">
        <v>338</v>
      </c>
      <c r="I8" s="57" t="s">
        <v>339</v>
      </c>
      <c r="J8" s="380"/>
      <c r="K8" s="381"/>
    </row>
    <row r="9" spans="1:15" ht="12" customHeight="1" x14ac:dyDescent="0.2">
      <c r="A9" s="54"/>
      <c r="B9" s="55"/>
      <c r="C9" s="55"/>
      <c r="D9" s="56"/>
      <c r="E9" s="60"/>
      <c r="F9" s="60"/>
      <c r="G9" s="60"/>
      <c r="H9" s="60"/>
      <c r="I9" s="60"/>
      <c r="J9" s="61" t="s">
        <v>94</v>
      </c>
      <c r="K9" s="62" t="s">
        <v>95</v>
      </c>
    </row>
    <row r="10" spans="1:15" ht="12" customHeight="1" x14ac:dyDescent="0.2">
      <c r="A10" s="63"/>
      <c r="B10" s="64"/>
      <c r="C10" s="64"/>
      <c r="D10" s="65"/>
      <c r="E10" s="66">
        <v>1</v>
      </c>
      <c r="F10" s="66">
        <v>2</v>
      </c>
      <c r="G10" s="66">
        <v>3</v>
      </c>
      <c r="H10" s="66">
        <v>4</v>
      </c>
      <c r="I10" s="66">
        <v>5</v>
      </c>
      <c r="J10" s="66">
        <v>6</v>
      </c>
      <c r="K10" s="66">
        <v>7</v>
      </c>
    </row>
    <row r="11" spans="1:15" ht="18" customHeight="1" x14ac:dyDescent="0.2">
      <c r="A11" s="243" t="s">
        <v>96</v>
      </c>
      <c r="B11" s="244"/>
      <c r="C11" s="245"/>
      <c r="D11" s="246">
        <v>100</v>
      </c>
      <c r="E11" s="250">
        <v>1914</v>
      </c>
      <c r="F11" s="295">
        <v>3799</v>
      </c>
      <c r="G11" s="295">
        <v>2209</v>
      </c>
      <c r="H11" s="295">
        <v>3349</v>
      </c>
      <c r="I11" s="249">
        <v>1809</v>
      </c>
      <c r="J11" s="250">
        <v>105</v>
      </c>
      <c r="K11" s="251">
        <v>5.804311774461028</v>
      </c>
    </row>
    <row r="12" spans="1:15" ht="18" customHeight="1" x14ac:dyDescent="0.2">
      <c r="A12" s="252" t="s">
        <v>222</v>
      </c>
      <c r="B12" s="253"/>
      <c r="C12" s="253"/>
      <c r="D12" s="254"/>
      <c r="E12" s="267"/>
      <c r="F12" s="267"/>
      <c r="G12" s="267"/>
      <c r="H12" s="267"/>
      <c r="I12" s="267"/>
      <c r="J12" s="254"/>
      <c r="K12" s="255"/>
    </row>
    <row r="13" spans="1:15" ht="15.95" customHeight="1" x14ac:dyDescent="0.2">
      <c r="A13" s="256" t="s">
        <v>223</v>
      </c>
      <c r="B13" s="257"/>
      <c r="C13" s="258"/>
      <c r="D13" s="259">
        <v>29.519331243469175</v>
      </c>
      <c r="E13" s="260">
        <v>565</v>
      </c>
      <c r="F13" s="261">
        <v>799</v>
      </c>
      <c r="G13" s="261">
        <v>649</v>
      </c>
      <c r="H13" s="261">
        <v>668</v>
      </c>
      <c r="I13" s="262">
        <v>465</v>
      </c>
      <c r="J13" s="260">
        <v>100</v>
      </c>
      <c r="K13" s="263">
        <v>21.50537634408602</v>
      </c>
    </row>
    <row r="14" spans="1:15" ht="15.95" customHeight="1" x14ac:dyDescent="0.2">
      <c r="A14" s="256" t="s">
        <v>224</v>
      </c>
      <c r="B14" s="257"/>
      <c r="C14" s="258"/>
      <c r="D14" s="259">
        <v>53.396029258098224</v>
      </c>
      <c r="E14" s="260">
        <v>1022</v>
      </c>
      <c r="F14" s="261">
        <v>2342</v>
      </c>
      <c r="G14" s="261">
        <v>1221</v>
      </c>
      <c r="H14" s="261">
        <v>1965</v>
      </c>
      <c r="I14" s="262">
        <v>992</v>
      </c>
      <c r="J14" s="260">
        <v>30</v>
      </c>
      <c r="K14" s="263">
        <v>3.024193548387097</v>
      </c>
    </row>
    <row r="15" spans="1:15" ht="15.95" customHeight="1" x14ac:dyDescent="0.2">
      <c r="A15" s="256" t="s">
        <v>225</v>
      </c>
      <c r="B15" s="257"/>
      <c r="C15" s="258"/>
      <c r="D15" s="259">
        <v>9.7178683385579934</v>
      </c>
      <c r="E15" s="260">
        <v>186</v>
      </c>
      <c r="F15" s="261">
        <v>286</v>
      </c>
      <c r="G15" s="261">
        <v>192</v>
      </c>
      <c r="H15" s="261">
        <v>336</v>
      </c>
      <c r="I15" s="262">
        <v>160</v>
      </c>
      <c r="J15" s="260">
        <v>26</v>
      </c>
      <c r="K15" s="263">
        <v>16.25</v>
      </c>
    </row>
    <row r="16" spans="1:15" ht="15.95" customHeight="1" x14ac:dyDescent="0.2">
      <c r="A16" s="256" t="s">
        <v>226</v>
      </c>
      <c r="B16" s="257"/>
      <c r="C16" s="258"/>
      <c r="D16" s="259">
        <v>7.1577847439916402</v>
      </c>
      <c r="E16" s="260">
        <v>137</v>
      </c>
      <c r="F16" s="261">
        <v>365</v>
      </c>
      <c r="G16" s="261">
        <v>144</v>
      </c>
      <c r="H16" s="261">
        <v>374</v>
      </c>
      <c r="I16" s="262">
        <v>184</v>
      </c>
      <c r="J16" s="260">
        <v>-47</v>
      </c>
      <c r="K16" s="263">
        <v>-25.543478260869566</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0.57471264367816088</v>
      </c>
      <c r="E18" s="552">
        <v>11</v>
      </c>
      <c r="F18" s="554">
        <v>34</v>
      </c>
      <c r="G18" s="554">
        <v>10</v>
      </c>
      <c r="H18" s="554">
        <v>11</v>
      </c>
      <c r="I18" s="556">
        <v>16</v>
      </c>
      <c r="J18" s="260">
        <v>-5</v>
      </c>
      <c r="K18" s="263">
        <v>-31.25</v>
      </c>
    </row>
    <row r="19" spans="1:11" ht="13.5" customHeight="1" x14ac:dyDescent="0.2">
      <c r="A19" s="256" t="s">
        <v>235</v>
      </c>
      <c r="B19" s="257" t="s">
        <v>236</v>
      </c>
      <c r="C19" s="258"/>
      <c r="D19" s="259" t="s">
        <v>546</v>
      </c>
      <c r="E19" s="260" t="s">
        <v>546</v>
      </c>
      <c r="F19" s="554">
        <v>25</v>
      </c>
      <c r="G19" s="554">
        <v>7</v>
      </c>
      <c r="H19" s="554">
        <v>4</v>
      </c>
      <c r="I19" s="556">
        <v>6</v>
      </c>
      <c r="J19" s="260" t="s">
        <v>546</v>
      </c>
      <c r="K19" s="263" t="s">
        <v>546</v>
      </c>
    </row>
    <row r="20" spans="1:11" ht="13.5" customHeight="1" x14ac:dyDescent="0.2">
      <c r="A20" s="256">
        <v>12</v>
      </c>
      <c r="B20" s="257" t="s">
        <v>237</v>
      </c>
      <c r="C20" s="258"/>
      <c r="D20" s="259">
        <v>0.47021943573667713</v>
      </c>
      <c r="E20" s="552">
        <v>9</v>
      </c>
      <c r="F20" s="554">
        <v>25</v>
      </c>
      <c r="G20" s="554">
        <v>23</v>
      </c>
      <c r="H20" s="554">
        <v>18</v>
      </c>
      <c r="I20" s="556">
        <v>12</v>
      </c>
      <c r="J20" s="260">
        <v>-3</v>
      </c>
      <c r="K20" s="263">
        <v>-25</v>
      </c>
    </row>
    <row r="21" spans="1:11" ht="13.5" customHeight="1" x14ac:dyDescent="0.2">
      <c r="A21" s="256">
        <v>21</v>
      </c>
      <c r="B21" s="257" t="s">
        <v>238</v>
      </c>
      <c r="C21" s="258"/>
      <c r="D21" s="259">
        <v>0.52246603970741901</v>
      </c>
      <c r="E21" s="552">
        <v>10</v>
      </c>
      <c r="F21" s="554">
        <v>10</v>
      </c>
      <c r="G21" s="554">
        <v>8</v>
      </c>
      <c r="H21" s="554">
        <v>11</v>
      </c>
      <c r="I21" s="556">
        <v>7</v>
      </c>
      <c r="J21" s="260">
        <v>3</v>
      </c>
      <c r="K21" s="263">
        <v>42.857142857142854</v>
      </c>
    </row>
    <row r="22" spans="1:11" ht="13.5" customHeight="1" x14ac:dyDescent="0.2">
      <c r="A22" s="256">
        <v>22</v>
      </c>
      <c r="B22" s="257" t="s">
        <v>239</v>
      </c>
      <c r="C22" s="258"/>
      <c r="D22" s="259">
        <v>6.0083594566353185</v>
      </c>
      <c r="E22" s="260">
        <v>115</v>
      </c>
      <c r="F22" s="261">
        <v>107</v>
      </c>
      <c r="G22" s="554">
        <v>92</v>
      </c>
      <c r="H22" s="554">
        <v>78</v>
      </c>
      <c r="I22" s="556">
        <v>80</v>
      </c>
      <c r="J22" s="260">
        <v>35</v>
      </c>
      <c r="K22" s="263">
        <v>43.75</v>
      </c>
    </row>
    <row r="23" spans="1:11" ht="13.5" customHeight="1" x14ac:dyDescent="0.2">
      <c r="A23" s="256">
        <v>23</v>
      </c>
      <c r="B23" s="257" t="s">
        <v>240</v>
      </c>
      <c r="C23" s="258"/>
      <c r="D23" s="259">
        <v>0.47021943573667713</v>
      </c>
      <c r="E23" s="552">
        <v>9</v>
      </c>
      <c r="F23" s="554">
        <v>17</v>
      </c>
      <c r="G23" s="554">
        <v>10</v>
      </c>
      <c r="H23" s="554">
        <v>8</v>
      </c>
      <c r="I23" s="556">
        <v>8</v>
      </c>
      <c r="J23" s="260">
        <v>1</v>
      </c>
      <c r="K23" s="263">
        <v>12.5</v>
      </c>
    </row>
    <row r="24" spans="1:11" ht="13.5" customHeight="1" x14ac:dyDescent="0.2">
      <c r="A24" s="256">
        <v>24</v>
      </c>
      <c r="B24" s="257" t="s">
        <v>241</v>
      </c>
      <c r="C24" s="258"/>
      <c r="D24" s="259">
        <v>7.2100313479623823</v>
      </c>
      <c r="E24" s="260">
        <v>138</v>
      </c>
      <c r="F24" s="261">
        <v>278</v>
      </c>
      <c r="G24" s="261">
        <v>262</v>
      </c>
      <c r="H24" s="261">
        <v>280</v>
      </c>
      <c r="I24" s="262">
        <v>112</v>
      </c>
      <c r="J24" s="260">
        <v>26</v>
      </c>
      <c r="K24" s="263">
        <v>23.214285714285715</v>
      </c>
    </row>
    <row r="25" spans="1:11" ht="13.5" customHeight="1" x14ac:dyDescent="0.2">
      <c r="A25" s="256">
        <v>25</v>
      </c>
      <c r="B25" s="257" t="s">
        <v>242</v>
      </c>
      <c r="C25" s="258"/>
      <c r="D25" s="259">
        <v>5.5381400208986413</v>
      </c>
      <c r="E25" s="260">
        <v>106</v>
      </c>
      <c r="F25" s="261">
        <v>176</v>
      </c>
      <c r="G25" s="261">
        <v>139</v>
      </c>
      <c r="H25" s="261">
        <v>165</v>
      </c>
      <c r="I25" s="262">
        <v>113</v>
      </c>
      <c r="J25" s="260">
        <v>-7</v>
      </c>
      <c r="K25" s="263">
        <v>-6.1946902654867255</v>
      </c>
    </row>
    <row r="26" spans="1:11" ht="13.5" customHeight="1" x14ac:dyDescent="0.2">
      <c r="A26" s="256">
        <v>26</v>
      </c>
      <c r="B26" s="257" t="s">
        <v>243</v>
      </c>
      <c r="C26" s="258"/>
      <c r="D26" s="259">
        <v>3.2915360501567399</v>
      </c>
      <c r="E26" s="552">
        <v>63</v>
      </c>
      <c r="F26" s="261">
        <v>123</v>
      </c>
      <c r="G26" s="554">
        <v>92</v>
      </c>
      <c r="H26" s="261">
        <v>127</v>
      </c>
      <c r="I26" s="556">
        <v>75</v>
      </c>
      <c r="J26" s="260">
        <v>-12</v>
      </c>
      <c r="K26" s="263">
        <v>-16</v>
      </c>
    </row>
    <row r="27" spans="1:11" ht="13.5" customHeight="1" x14ac:dyDescent="0.2">
      <c r="A27" s="256">
        <v>27</v>
      </c>
      <c r="B27" s="257" t="s">
        <v>244</v>
      </c>
      <c r="C27" s="258"/>
      <c r="D27" s="259">
        <v>1.6718913270637408</v>
      </c>
      <c r="E27" s="552">
        <v>32</v>
      </c>
      <c r="F27" s="554">
        <v>50</v>
      </c>
      <c r="G27" s="554">
        <v>31</v>
      </c>
      <c r="H27" s="554">
        <v>82</v>
      </c>
      <c r="I27" s="556">
        <v>39</v>
      </c>
      <c r="J27" s="260">
        <v>-7</v>
      </c>
      <c r="K27" s="263">
        <v>-17.948717948717949</v>
      </c>
    </row>
    <row r="28" spans="1:11" ht="13.5" customHeight="1" x14ac:dyDescent="0.2">
      <c r="A28" s="256">
        <v>28</v>
      </c>
      <c r="B28" s="257" t="s">
        <v>245</v>
      </c>
      <c r="C28" s="258"/>
      <c r="D28" s="259">
        <v>0.41797283176593519</v>
      </c>
      <c r="E28" s="552">
        <v>8</v>
      </c>
      <c r="F28" s="554">
        <v>11</v>
      </c>
      <c r="G28" s="554">
        <v>3</v>
      </c>
      <c r="H28" s="554">
        <v>3</v>
      </c>
      <c r="I28" s="556">
        <v>12</v>
      </c>
      <c r="J28" s="260">
        <v>-4</v>
      </c>
      <c r="K28" s="263">
        <v>-33.333333333333336</v>
      </c>
    </row>
    <row r="29" spans="1:11" ht="13.5" customHeight="1" x14ac:dyDescent="0.2">
      <c r="A29" s="256">
        <v>29</v>
      </c>
      <c r="B29" s="257" t="s">
        <v>246</v>
      </c>
      <c r="C29" s="258"/>
      <c r="D29" s="259">
        <v>1.9331243469174504</v>
      </c>
      <c r="E29" s="552">
        <v>37</v>
      </c>
      <c r="F29" s="554">
        <v>47</v>
      </c>
      <c r="G29" s="554">
        <v>49</v>
      </c>
      <c r="H29" s="554">
        <v>33</v>
      </c>
      <c r="I29" s="556">
        <v>32</v>
      </c>
      <c r="J29" s="260">
        <v>5</v>
      </c>
      <c r="K29" s="263">
        <v>15.625</v>
      </c>
    </row>
    <row r="30" spans="1:11" ht="13.5" customHeight="1" x14ac:dyDescent="0.2">
      <c r="A30" s="256" t="s">
        <v>247</v>
      </c>
      <c r="B30" s="257" t="s">
        <v>248</v>
      </c>
      <c r="C30" s="258"/>
      <c r="D30" s="259">
        <v>0.36572622779519331</v>
      </c>
      <c r="E30" s="552">
        <v>7</v>
      </c>
      <c r="F30" s="554">
        <v>10</v>
      </c>
      <c r="G30" s="554">
        <v>14</v>
      </c>
      <c r="H30" s="554">
        <v>5</v>
      </c>
      <c r="I30" s="262" t="s">
        <v>546</v>
      </c>
      <c r="J30" s="260" t="s">
        <v>546</v>
      </c>
      <c r="K30" s="263" t="s">
        <v>546</v>
      </c>
    </row>
    <row r="31" spans="1:11" ht="13.5" customHeight="1" x14ac:dyDescent="0.2">
      <c r="A31" s="256" t="s">
        <v>249</v>
      </c>
      <c r="B31" s="257" t="s">
        <v>250</v>
      </c>
      <c r="C31" s="258"/>
      <c r="D31" s="259">
        <v>1.567398119122257</v>
      </c>
      <c r="E31" s="552">
        <v>30</v>
      </c>
      <c r="F31" s="554">
        <v>37</v>
      </c>
      <c r="G31" s="554">
        <v>35</v>
      </c>
      <c r="H31" s="554">
        <v>28</v>
      </c>
      <c r="I31" s="556">
        <v>28</v>
      </c>
      <c r="J31" s="260">
        <v>2</v>
      </c>
      <c r="K31" s="263">
        <v>7.1428571428571432</v>
      </c>
    </row>
    <row r="32" spans="1:11" ht="13.5" customHeight="1" x14ac:dyDescent="0.2">
      <c r="A32" s="256">
        <v>31</v>
      </c>
      <c r="B32" s="257" t="s">
        <v>251</v>
      </c>
      <c r="C32" s="258"/>
      <c r="D32" s="259">
        <v>0.52246603970741901</v>
      </c>
      <c r="E32" s="552">
        <v>10</v>
      </c>
      <c r="F32" s="554">
        <v>17</v>
      </c>
      <c r="G32" s="554">
        <v>13</v>
      </c>
      <c r="H32" s="554">
        <v>22</v>
      </c>
      <c r="I32" s="556">
        <v>14</v>
      </c>
      <c r="J32" s="260">
        <v>-4</v>
      </c>
      <c r="K32" s="263">
        <v>-28.571428571428573</v>
      </c>
    </row>
    <row r="33" spans="1:11" ht="13.5" customHeight="1" x14ac:dyDescent="0.2">
      <c r="A33" s="256">
        <v>32</v>
      </c>
      <c r="B33" s="257" t="s">
        <v>252</v>
      </c>
      <c r="C33" s="258"/>
      <c r="D33" s="259">
        <v>1.4629049111807733</v>
      </c>
      <c r="E33" s="552">
        <v>28</v>
      </c>
      <c r="F33" s="554">
        <v>97</v>
      </c>
      <c r="G33" s="554">
        <v>81</v>
      </c>
      <c r="H33" s="554">
        <v>86</v>
      </c>
      <c r="I33" s="556">
        <v>51</v>
      </c>
      <c r="J33" s="260">
        <v>-23</v>
      </c>
      <c r="K33" s="263">
        <v>-45.098039215686278</v>
      </c>
    </row>
    <row r="34" spans="1:11" ht="13.5" customHeight="1" x14ac:dyDescent="0.2">
      <c r="A34" s="256">
        <v>33</v>
      </c>
      <c r="B34" s="257" t="s">
        <v>253</v>
      </c>
      <c r="C34" s="258"/>
      <c r="D34" s="259">
        <v>2.9258098223615465</v>
      </c>
      <c r="E34" s="552">
        <v>56</v>
      </c>
      <c r="F34" s="554">
        <v>90</v>
      </c>
      <c r="G34" s="554">
        <v>88</v>
      </c>
      <c r="H34" s="554">
        <v>77</v>
      </c>
      <c r="I34" s="556">
        <v>31</v>
      </c>
      <c r="J34" s="260">
        <v>25</v>
      </c>
      <c r="K34" s="263">
        <v>80.645161290322577</v>
      </c>
    </row>
    <row r="35" spans="1:11" ht="13.5" customHeight="1" x14ac:dyDescent="0.2">
      <c r="A35" s="256">
        <v>34</v>
      </c>
      <c r="B35" s="257" t="s">
        <v>254</v>
      </c>
      <c r="C35" s="258"/>
      <c r="D35" s="259">
        <v>3.3437826541274815</v>
      </c>
      <c r="E35" s="552">
        <v>64</v>
      </c>
      <c r="F35" s="261">
        <v>110</v>
      </c>
      <c r="G35" s="554">
        <v>51</v>
      </c>
      <c r="H35" s="554">
        <v>87</v>
      </c>
      <c r="I35" s="556">
        <v>58</v>
      </c>
      <c r="J35" s="260">
        <v>6</v>
      </c>
      <c r="K35" s="263">
        <v>10.344827586206897</v>
      </c>
    </row>
    <row r="36" spans="1:11" ht="13.5" customHeight="1" x14ac:dyDescent="0.2">
      <c r="A36" s="256">
        <v>41</v>
      </c>
      <c r="B36" s="257" t="s">
        <v>255</v>
      </c>
      <c r="C36" s="258"/>
      <c r="D36" s="259">
        <v>0.36572622779519331</v>
      </c>
      <c r="E36" s="552">
        <v>7</v>
      </c>
      <c r="F36" s="554">
        <v>16</v>
      </c>
      <c r="G36" s="554">
        <v>17</v>
      </c>
      <c r="H36" s="554">
        <v>11</v>
      </c>
      <c r="I36" s="556">
        <v>4</v>
      </c>
      <c r="J36" s="260">
        <v>3</v>
      </c>
      <c r="K36" s="263">
        <v>75</v>
      </c>
    </row>
    <row r="37" spans="1:11" ht="13.5" customHeight="1" x14ac:dyDescent="0.2">
      <c r="A37" s="256">
        <v>42</v>
      </c>
      <c r="B37" s="257" t="s">
        <v>256</v>
      </c>
      <c r="C37" s="258"/>
      <c r="D37" s="259" t="s">
        <v>546</v>
      </c>
      <c r="E37" s="260" t="s">
        <v>546</v>
      </c>
      <c r="F37" s="554">
        <v>8</v>
      </c>
      <c r="G37" s="261">
        <v>0</v>
      </c>
      <c r="H37" s="261" t="s">
        <v>546</v>
      </c>
      <c r="I37" s="262" t="s">
        <v>546</v>
      </c>
      <c r="J37" s="260" t="s">
        <v>546</v>
      </c>
      <c r="K37" s="263" t="s">
        <v>546</v>
      </c>
    </row>
    <row r="38" spans="1:11" ht="13.5" customHeight="1" x14ac:dyDescent="0.2">
      <c r="A38" s="256">
        <v>43</v>
      </c>
      <c r="B38" s="257" t="s">
        <v>257</v>
      </c>
      <c r="C38" s="258"/>
      <c r="D38" s="259">
        <v>0.78369905956112851</v>
      </c>
      <c r="E38" s="552">
        <v>15</v>
      </c>
      <c r="F38" s="554">
        <v>40</v>
      </c>
      <c r="G38" s="554">
        <v>18</v>
      </c>
      <c r="H38" s="554">
        <v>48</v>
      </c>
      <c r="I38" s="556">
        <v>17</v>
      </c>
      <c r="J38" s="260">
        <v>-2</v>
      </c>
      <c r="K38" s="263">
        <v>-11.764705882352942</v>
      </c>
    </row>
    <row r="39" spans="1:11" ht="13.5" customHeight="1" x14ac:dyDescent="0.2">
      <c r="A39" s="256">
        <v>51</v>
      </c>
      <c r="B39" s="257" t="s">
        <v>258</v>
      </c>
      <c r="C39" s="258"/>
      <c r="D39" s="259">
        <v>4.5977011494252871</v>
      </c>
      <c r="E39" s="552">
        <v>88</v>
      </c>
      <c r="F39" s="261">
        <v>118</v>
      </c>
      <c r="G39" s="554">
        <v>94</v>
      </c>
      <c r="H39" s="261">
        <v>100</v>
      </c>
      <c r="I39" s="556">
        <v>94</v>
      </c>
      <c r="J39" s="260">
        <v>-6</v>
      </c>
      <c r="K39" s="263">
        <v>-6.3829787234042552</v>
      </c>
    </row>
    <row r="40" spans="1:11" ht="13.5" customHeight="1" x14ac:dyDescent="0.2">
      <c r="A40" s="256" t="s">
        <v>259</v>
      </c>
      <c r="B40" s="257" t="s">
        <v>260</v>
      </c>
      <c r="C40" s="258"/>
      <c r="D40" s="259">
        <v>4.179728317659352</v>
      </c>
      <c r="E40" s="552">
        <v>80</v>
      </c>
      <c r="F40" s="261">
        <v>112</v>
      </c>
      <c r="G40" s="554">
        <v>87</v>
      </c>
      <c r="H40" s="554">
        <v>86</v>
      </c>
      <c r="I40" s="556">
        <v>82</v>
      </c>
      <c r="J40" s="260">
        <v>-2</v>
      </c>
      <c r="K40" s="263">
        <v>-2.4390243902439024</v>
      </c>
    </row>
    <row r="41" spans="1:11" ht="13.5" customHeight="1" x14ac:dyDescent="0.2">
      <c r="A41" s="256"/>
      <c r="B41" s="257" t="s">
        <v>261</v>
      </c>
      <c r="C41" s="258"/>
      <c r="D41" s="259">
        <v>3.2392894461859978</v>
      </c>
      <c r="E41" s="552">
        <v>62</v>
      </c>
      <c r="F41" s="554">
        <v>93</v>
      </c>
      <c r="G41" s="554">
        <v>81</v>
      </c>
      <c r="H41" s="554">
        <v>75</v>
      </c>
      <c r="I41" s="556">
        <v>69</v>
      </c>
      <c r="J41" s="260">
        <v>-7</v>
      </c>
      <c r="K41" s="263">
        <v>-10.144927536231885</v>
      </c>
    </row>
    <row r="42" spans="1:11" ht="13.5" customHeight="1" x14ac:dyDescent="0.2">
      <c r="A42" s="256">
        <v>52</v>
      </c>
      <c r="B42" s="257" t="s">
        <v>262</v>
      </c>
      <c r="C42" s="258"/>
      <c r="D42" s="259">
        <v>5.4858934169279001</v>
      </c>
      <c r="E42" s="260">
        <v>105</v>
      </c>
      <c r="F42" s="261">
        <v>178</v>
      </c>
      <c r="G42" s="261">
        <v>149</v>
      </c>
      <c r="H42" s="261">
        <v>152</v>
      </c>
      <c r="I42" s="262">
        <v>104</v>
      </c>
      <c r="J42" s="260">
        <v>1</v>
      </c>
      <c r="K42" s="263">
        <v>0.96153846153846156</v>
      </c>
    </row>
    <row r="43" spans="1:11" ht="13.5" customHeight="1" x14ac:dyDescent="0.2">
      <c r="A43" s="256" t="s">
        <v>263</v>
      </c>
      <c r="B43" s="257" t="s">
        <v>264</v>
      </c>
      <c r="C43" s="258"/>
      <c r="D43" s="259">
        <v>5.1724137931034484</v>
      </c>
      <c r="E43" s="552">
        <v>99</v>
      </c>
      <c r="F43" s="261">
        <v>156</v>
      </c>
      <c r="G43" s="261">
        <v>130</v>
      </c>
      <c r="H43" s="261">
        <v>136</v>
      </c>
      <c r="I43" s="556">
        <v>96</v>
      </c>
      <c r="J43" s="260">
        <v>3</v>
      </c>
      <c r="K43" s="263">
        <v>3.125</v>
      </c>
    </row>
    <row r="44" spans="1:11" ht="13.5" customHeight="1" x14ac:dyDescent="0.2">
      <c r="A44" s="256">
        <v>53</v>
      </c>
      <c r="B44" s="257" t="s">
        <v>265</v>
      </c>
      <c r="C44" s="258"/>
      <c r="D44" s="259">
        <v>0.36572622779519331</v>
      </c>
      <c r="E44" s="552">
        <v>7</v>
      </c>
      <c r="F44" s="554">
        <v>14</v>
      </c>
      <c r="G44" s="554">
        <v>13</v>
      </c>
      <c r="H44" s="554">
        <v>32</v>
      </c>
      <c r="I44" s="556">
        <v>14</v>
      </c>
      <c r="J44" s="260">
        <v>-7</v>
      </c>
      <c r="K44" s="263">
        <v>-50</v>
      </c>
    </row>
    <row r="45" spans="1:11" ht="13.5" customHeight="1" x14ac:dyDescent="0.2">
      <c r="A45" s="256" t="s">
        <v>266</v>
      </c>
      <c r="B45" s="257" t="s">
        <v>267</v>
      </c>
      <c r="C45" s="258"/>
      <c r="D45" s="259">
        <v>0.31347962382445144</v>
      </c>
      <c r="E45" s="552">
        <v>6</v>
      </c>
      <c r="F45" s="554">
        <v>11</v>
      </c>
      <c r="G45" s="554">
        <v>13</v>
      </c>
      <c r="H45" s="554">
        <v>30</v>
      </c>
      <c r="I45" s="556">
        <v>13</v>
      </c>
      <c r="J45" s="260">
        <v>-7</v>
      </c>
      <c r="K45" s="263">
        <v>-53.846153846153847</v>
      </c>
    </row>
    <row r="46" spans="1:11" ht="13.5" customHeight="1" x14ac:dyDescent="0.2">
      <c r="A46" s="256">
        <v>54</v>
      </c>
      <c r="B46" s="257" t="s">
        <v>268</v>
      </c>
      <c r="C46" s="258"/>
      <c r="D46" s="259">
        <v>3.1870428422152561</v>
      </c>
      <c r="E46" s="552">
        <v>61</v>
      </c>
      <c r="F46" s="554">
        <v>97</v>
      </c>
      <c r="G46" s="554">
        <v>50</v>
      </c>
      <c r="H46" s="554">
        <v>70</v>
      </c>
      <c r="I46" s="556">
        <v>55</v>
      </c>
      <c r="J46" s="260">
        <v>6</v>
      </c>
      <c r="K46" s="263">
        <v>10.909090909090908</v>
      </c>
    </row>
    <row r="47" spans="1:11" ht="13.5" customHeight="1" x14ac:dyDescent="0.2">
      <c r="A47" s="256">
        <v>61</v>
      </c>
      <c r="B47" s="257" t="s">
        <v>269</v>
      </c>
      <c r="C47" s="258"/>
      <c r="D47" s="259">
        <v>1.9853709508881923</v>
      </c>
      <c r="E47" s="552">
        <v>38</v>
      </c>
      <c r="F47" s="554">
        <v>62</v>
      </c>
      <c r="G47" s="554">
        <v>70</v>
      </c>
      <c r="H47" s="261">
        <v>106</v>
      </c>
      <c r="I47" s="556">
        <v>63</v>
      </c>
      <c r="J47" s="260">
        <v>-25</v>
      </c>
      <c r="K47" s="263">
        <v>-39.682539682539684</v>
      </c>
    </row>
    <row r="48" spans="1:11" ht="13.5" customHeight="1" x14ac:dyDescent="0.2">
      <c r="A48" s="256">
        <v>62</v>
      </c>
      <c r="B48" s="257" t="s">
        <v>270</v>
      </c>
      <c r="C48" s="258"/>
      <c r="D48" s="259">
        <v>10.9717868338558</v>
      </c>
      <c r="E48" s="260">
        <v>210</v>
      </c>
      <c r="F48" s="261">
        <v>248</v>
      </c>
      <c r="G48" s="261">
        <v>190</v>
      </c>
      <c r="H48" s="261">
        <v>179</v>
      </c>
      <c r="I48" s="262">
        <v>162</v>
      </c>
      <c r="J48" s="260">
        <v>48</v>
      </c>
      <c r="K48" s="263">
        <v>29.62962962962963</v>
      </c>
    </row>
    <row r="49" spans="1:11" ht="13.5" customHeight="1" x14ac:dyDescent="0.2">
      <c r="A49" s="256">
        <v>63</v>
      </c>
      <c r="B49" s="257" t="s">
        <v>271</v>
      </c>
      <c r="C49" s="258"/>
      <c r="D49" s="259">
        <v>2.089864158829676</v>
      </c>
      <c r="E49" s="552">
        <v>40</v>
      </c>
      <c r="F49" s="554">
        <v>72</v>
      </c>
      <c r="G49" s="554">
        <v>58</v>
      </c>
      <c r="H49" s="554">
        <v>61</v>
      </c>
      <c r="I49" s="556">
        <v>56</v>
      </c>
      <c r="J49" s="260">
        <v>-16</v>
      </c>
      <c r="K49" s="263">
        <v>-28.571428571428573</v>
      </c>
    </row>
    <row r="50" spans="1:11" ht="13.5" customHeight="1" x14ac:dyDescent="0.2">
      <c r="A50" s="256" t="s">
        <v>272</v>
      </c>
      <c r="B50" s="257" t="s">
        <v>273</v>
      </c>
      <c r="C50" s="258"/>
      <c r="D50" s="259">
        <v>0.2612330198537095</v>
      </c>
      <c r="E50" s="552">
        <v>5</v>
      </c>
      <c r="F50" s="554">
        <v>12</v>
      </c>
      <c r="G50" s="554">
        <v>15</v>
      </c>
      <c r="H50" s="554">
        <v>11</v>
      </c>
      <c r="I50" s="556">
        <v>11</v>
      </c>
      <c r="J50" s="260">
        <v>-6</v>
      </c>
      <c r="K50" s="263">
        <v>-54.545454545454547</v>
      </c>
    </row>
    <row r="51" spans="1:11" ht="13.5" customHeight="1" x14ac:dyDescent="0.2">
      <c r="A51" s="256" t="s">
        <v>274</v>
      </c>
      <c r="B51" s="257" t="s">
        <v>275</v>
      </c>
      <c r="C51" s="258"/>
      <c r="D51" s="259">
        <v>1.567398119122257</v>
      </c>
      <c r="E51" s="552">
        <v>30</v>
      </c>
      <c r="F51" s="554">
        <v>46</v>
      </c>
      <c r="G51" s="554">
        <v>40</v>
      </c>
      <c r="H51" s="554">
        <v>46</v>
      </c>
      <c r="I51" s="556">
        <v>41</v>
      </c>
      <c r="J51" s="260">
        <v>-11</v>
      </c>
      <c r="K51" s="263">
        <v>-26.829268292682926</v>
      </c>
    </row>
    <row r="52" spans="1:11" ht="13.5" customHeight="1" x14ac:dyDescent="0.2">
      <c r="A52" s="256">
        <v>71</v>
      </c>
      <c r="B52" s="257" t="s">
        <v>276</v>
      </c>
      <c r="C52" s="258"/>
      <c r="D52" s="259">
        <v>7.6280041797283173</v>
      </c>
      <c r="E52" s="260">
        <v>146</v>
      </c>
      <c r="F52" s="261">
        <v>225</v>
      </c>
      <c r="G52" s="261">
        <v>184</v>
      </c>
      <c r="H52" s="261">
        <v>289</v>
      </c>
      <c r="I52" s="262">
        <v>135</v>
      </c>
      <c r="J52" s="260">
        <v>11</v>
      </c>
      <c r="K52" s="263">
        <v>8.1481481481481488</v>
      </c>
    </row>
    <row r="53" spans="1:11" ht="13.5" customHeight="1" x14ac:dyDescent="0.2">
      <c r="A53" s="256" t="s">
        <v>277</v>
      </c>
      <c r="B53" s="257" t="s">
        <v>278</v>
      </c>
      <c r="C53" s="258"/>
      <c r="D53" s="259">
        <v>2.2988505747126435</v>
      </c>
      <c r="E53" s="552">
        <v>44</v>
      </c>
      <c r="F53" s="554">
        <v>65</v>
      </c>
      <c r="G53" s="554">
        <v>49</v>
      </c>
      <c r="H53" s="554">
        <v>57</v>
      </c>
      <c r="I53" s="556">
        <v>19</v>
      </c>
      <c r="J53" s="260">
        <v>25</v>
      </c>
      <c r="K53" s="263">
        <v>131.57894736842104</v>
      </c>
    </row>
    <row r="54" spans="1:11" ht="13.5" customHeight="1" x14ac:dyDescent="0.2">
      <c r="A54" s="256" t="s">
        <v>279</v>
      </c>
      <c r="B54" s="257" t="s">
        <v>280</v>
      </c>
      <c r="C54" s="258"/>
      <c r="D54" s="259">
        <v>4.2319749216300941</v>
      </c>
      <c r="E54" s="552">
        <v>81</v>
      </c>
      <c r="F54" s="261">
        <v>140</v>
      </c>
      <c r="G54" s="261">
        <v>103</v>
      </c>
      <c r="H54" s="261">
        <v>192</v>
      </c>
      <c r="I54" s="556">
        <v>87</v>
      </c>
      <c r="J54" s="260">
        <v>-6</v>
      </c>
      <c r="K54" s="263">
        <v>-6.8965517241379306</v>
      </c>
    </row>
    <row r="55" spans="1:11" ht="13.5" customHeight="1" x14ac:dyDescent="0.2">
      <c r="A55" s="256">
        <v>72</v>
      </c>
      <c r="B55" s="257" t="s">
        <v>281</v>
      </c>
      <c r="C55" s="258"/>
      <c r="D55" s="259">
        <v>1.5151515151515151</v>
      </c>
      <c r="E55" s="552">
        <v>29</v>
      </c>
      <c r="F55" s="554">
        <v>48</v>
      </c>
      <c r="G55" s="554">
        <v>39</v>
      </c>
      <c r="H55" s="554">
        <v>58</v>
      </c>
      <c r="I55" s="556">
        <v>23</v>
      </c>
      <c r="J55" s="260">
        <v>6</v>
      </c>
      <c r="K55" s="263">
        <v>26.086956521739129</v>
      </c>
    </row>
    <row r="56" spans="1:11" ht="13.5" customHeight="1" x14ac:dyDescent="0.2">
      <c r="A56" s="256" t="s">
        <v>282</v>
      </c>
      <c r="B56" s="257" t="s">
        <v>283</v>
      </c>
      <c r="C56" s="258"/>
      <c r="D56" s="259">
        <v>0.62695924764890287</v>
      </c>
      <c r="E56" s="552">
        <v>12</v>
      </c>
      <c r="F56" s="554">
        <v>23</v>
      </c>
      <c r="G56" s="554">
        <v>12</v>
      </c>
      <c r="H56" s="554">
        <v>13</v>
      </c>
      <c r="I56" s="556">
        <v>7</v>
      </c>
      <c r="J56" s="260">
        <v>5</v>
      </c>
      <c r="K56" s="263">
        <v>71.428571428571431</v>
      </c>
    </row>
    <row r="57" spans="1:11" ht="13.5" customHeight="1" x14ac:dyDescent="0.2">
      <c r="A57" s="256" t="s">
        <v>284</v>
      </c>
      <c r="B57" s="257" t="s">
        <v>285</v>
      </c>
      <c r="C57" s="258"/>
      <c r="D57" s="259">
        <v>0.67920585161964475</v>
      </c>
      <c r="E57" s="552">
        <v>13</v>
      </c>
      <c r="F57" s="554">
        <v>12</v>
      </c>
      <c r="G57" s="554">
        <v>18</v>
      </c>
      <c r="H57" s="554">
        <v>42</v>
      </c>
      <c r="I57" s="556">
        <v>12</v>
      </c>
      <c r="J57" s="260">
        <v>1</v>
      </c>
      <c r="K57" s="263">
        <v>8.3333333333333339</v>
      </c>
    </row>
    <row r="58" spans="1:11" ht="13.5" customHeight="1" x14ac:dyDescent="0.2">
      <c r="A58" s="256">
        <v>73</v>
      </c>
      <c r="B58" s="257" t="s">
        <v>286</v>
      </c>
      <c r="C58" s="258"/>
      <c r="D58" s="259">
        <v>1.9853709508881923</v>
      </c>
      <c r="E58" s="552">
        <v>38</v>
      </c>
      <c r="F58" s="261">
        <v>108</v>
      </c>
      <c r="G58" s="554">
        <v>36</v>
      </c>
      <c r="H58" s="554">
        <v>40</v>
      </c>
      <c r="I58" s="556">
        <v>22</v>
      </c>
      <c r="J58" s="260">
        <v>16</v>
      </c>
      <c r="K58" s="263">
        <v>72.727272727272734</v>
      </c>
    </row>
    <row r="59" spans="1:11" ht="13.5" customHeight="1" x14ac:dyDescent="0.2">
      <c r="A59" s="256" t="s">
        <v>287</v>
      </c>
      <c r="B59" s="257" t="s">
        <v>288</v>
      </c>
      <c r="C59" s="258"/>
      <c r="D59" s="259">
        <v>1.7241379310344827</v>
      </c>
      <c r="E59" s="552">
        <v>33</v>
      </c>
      <c r="F59" s="554">
        <v>82</v>
      </c>
      <c r="G59" s="554">
        <v>35</v>
      </c>
      <c r="H59" s="554">
        <v>36</v>
      </c>
      <c r="I59" s="556">
        <v>16</v>
      </c>
      <c r="J59" s="260">
        <v>17</v>
      </c>
      <c r="K59" s="263">
        <v>106.25</v>
      </c>
    </row>
    <row r="60" spans="1:11" ht="13.5" customHeight="1" x14ac:dyDescent="0.2">
      <c r="A60" s="256">
        <v>81</v>
      </c>
      <c r="B60" s="257" t="s">
        <v>289</v>
      </c>
      <c r="C60" s="258"/>
      <c r="D60" s="259">
        <v>9.0386624869383496</v>
      </c>
      <c r="E60" s="260">
        <v>173</v>
      </c>
      <c r="F60" s="261">
        <v>763</v>
      </c>
      <c r="G60" s="261">
        <v>111</v>
      </c>
      <c r="H60" s="261">
        <v>765</v>
      </c>
      <c r="I60" s="262">
        <v>134</v>
      </c>
      <c r="J60" s="260">
        <v>39</v>
      </c>
      <c r="K60" s="263">
        <v>29.104477611940297</v>
      </c>
    </row>
    <row r="61" spans="1:11" ht="13.5" customHeight="1" x14ac:dyDescent="0.2">
      <c r="A61" s="256" t="s">
        <v>290</v>
      </c>
      <c r="B61" s="257" t="s">
        <v>291</v>
      </c>
      <c r="C61" s="258"/>
      <c r="D61" s="259">
        <v>1.4629049111807733</v>
      </c>
      <c r="E61" s="552">
        <v>28</v>
      </c>
      <c r="F61" s="261">
        <v>112</v>
      </c>
      <c r="G61" s="554">
        <v>46</v>
      </c>
      <c r="H61" s="261">
        <v>102</v>
      </c>
      <c r="I61" s="556">
        <v>40</v>
      </c>
      <c r="J61" s="260">
        <v>-12</v>
      </c>
      <c r="K61" s="263">
        <v>-30</v>
      </c>
    </row>
    <row r="62" spans="1:11" ht="13.5" customHeight="1" x14ac:dyDescent="0.2">
      <c r="A62" s="256" t="s">
        <v>292</v>
      </c>
      <c r="B62" s="257" t="s">
        <v>363</v>
      </c>
      <c r="C62" s="258"/>
      <c r="D62" s="259">
        <v>5.2769070010449317</v>
      </c>
      <c r="E62" s="260">
        <v>101</v>
      </c>
      <c r="F62" s="261">
        <v>448</v>
      </c>
      <c r="G62" s="554">
        <v>36</v>
      </c>
      <c r="H62" s="261">
        <v>453</v>
      </c>
      <c r="I62" s="556">
        <v>44</v>
      </c>
      <c r="J62" s="260">
        <v>57</v>
      </c>
      <c r="K62" s="263">
        <v>129.54545454545453</v>
      </c>
    </row>
    <row r="63" spans="1:11" ht="13.5" customHeight="1" x14ac:dyDescent="0.2">
      <c r="A63" s="256" t="s">
        <v>294</v>
      </c>
      <c r="B63" s="257" t="s">
        <v>295</v>
      </c>
      <c r="C63" s="258"/>
      <c r="D63" s="259">
        <v>0.67920585161964475</v>
      </c>
      <c r="E63" s="552">
        <v>13</v>
      </c>
      <c r="F63" s="554">
        <v>93</v>
      </c>
      <c r="G63" s="554">
        <v>8</v>
      </c>
      <c r="H63" s="261">
        <v>124</v>
      </c>
      <c r="I63" s="556">
        <v>16</v>
      </c>
      <c r="J63" s="260">
        <v>-3</v>
      </c>
      <c r="K63" s="263">
        <v>-18.75</v>
      </c>
    </row>
    <row r="64" spans="1:11" ht="13.5" customHeight="1" x14ac:dyDescent="0.2">
      <c r="A64" s="256" t="s">
        <v>296</v>
      </c>
      <c r="B64" s="257" t="s">
        <v>297</v>
      </c>
      <c r="C64" s="258"/>
      <c r="D64" s="259">
        <v>1.0971786833855799</v>
      </c>
      <c r="E64" s="552">
        <v>21</v>
      </c>
      <c r="F64" s="554">
        <v>38</v>
      </c>
      <c r="G64" s="554">
        <v>11</v>
      </c>
      <c r="H64" s="554">
        <v>33</v>
      </c>
      <c r="I64" s="556">
        <v>16</v>
      </c>
      <c r="J64" s="260">
        <v>5</v>
      </c>
      <c r="K64" s="263">
        <v>31.25</v>
      </c>
    </row>
    <row r="65" spans="1:11" ht="13.5" customHeight="1" x14ac:dyDescent="0.2">
      <c r="A65" s="256">
        <v>82</v>
      </c>
      <c r="B65" s="257" t="s">
        <v>298</v>
      </c>
      <c r="C65" s="258"/>
      <c r="D65" s="259">
        <v>4.0752351097178687</v>
      </c>
      <c r="E65" s="552">
        <v>78</v>
      </c>
      <c r="F65" s="261">
        <v>171</v>
      </c>
      <c r="G65" s="554">
        <v>63</v>
      </c>
      <c r="H65" s="261">
        <v>103</v>
      </c>
      <c r="I65" s="556">
        <v>79</v>
      </c>
      <c r="J65" s="260">
        <v>-1</v>
      </c>
      <c r="K65" s="263">
        <v>-1.2658227848101267</v>
      </c>
    </row>
    <row r="66" spans="1:11" ht="13.5" customHeight="1" x14ac:dyDescent="0.2">
      <c r="A66" s="256" t="s">
        <v>299</v>
      </c>
      <c r="B66" s="257" t="s">
        <v>547</v>
      </c>
      <c r="C66" s="258"/>
      <c r="D66" s="259">
        <v>3.3960292580982236</v>
      </c>
      <c r="E66" s="552">
        <v>65</v>
      </c>
      <c r="F66" s="261">
        <v>142</v>
      </c>
      <c r="G66" s="554">
        <v>49</v>
      </c>
      <c r="H66" s="554">
        <v>68</v>
      </c>
      <c r="I66" s="556">
        <v>67</v>
      </c>
      <c r="J66" s="260">
        <v>-2</v>
      </c>
      <c r="K66" s="263">
        <v>-2.9850746268656718</v>
      </c>
    </row>
    <row r="67" spans="1:11" ht="13.5" customHeight="1" x14ac:dyDescent="0.2">
      <c r="A67" s="256" t="s">
        <v>300</v>
      </c>
      <c r="B67" s="257" t="s">
        <v>301</v>
      </c>
      <c r="C67" s="258"/>
      <c r="D67" s="259">
        <v>0.41797283176593519</v>
      </c>
      <c r="E67" s="552">
        <v>8</v>
      </c>
      <c r="F67" s="554">
        <v>14</v>
      </c>
      <c r="G67" s="554">
        <v>10</v>
      </c>
      <c r="H67" s="554">
        <v>17</v>
      </c>
      <c r="I67" s="556">
        <v>5</v>
      </c>
      <c r="J67" s="260">
        <v>3</v>
      </c>
      <c r="K67" s="263">
        <v>60</v>
      </c>
    </row>
    <row r="68" spans="1:11" ht="13.5" customHeight="1" x14ac:dyDescent="0.2">
      <c r="A68" s="256">
        <v>83</v>
      </c>
      <c r="B68" s="257" t="s">
        <v>302</v>
      </c>
      <c r="C68" s="258"/>
      <c r="D68" s="259">
        <v>6.6353187042842219</v>
      </c>
      <c r="E68" s="260">
        <v>127</v>
      </c>
      <c r="F68" s="261">
        <v>309</v>
      </c>
      <c r="G68" s="261">
        <v>117</v>
      </c>
      <c r="H68" s="261">
        <v>141</v>
      </c>
      <c r="I68" s="262">
        <v>120</v>
      </c>
      <c r="J68" s="260">
        <v>7</v>
      </c>
      <c r="K68" s="263">
        <v>5.833333333333333</v>
      </c>
    </row>
    <row r="69" spans="1:11" ht="13.5" customHeight="1" x14ac:dyDescent="0.2">
      <c r="A69" s="256" t="s">
        <v>303</v>
      </c>
      <c r="B69" s="257" t="s">
        <v>304</v>
      </c>
      <c r="C69" s="258"/>
      <c r="D69" s="259">
        <v>5.0679205851619642</v>
      </c>
      <c r="E69" s="552">
        <v>97</v>
      </c>
      <c r="F69" s="261">
        <v>269</v>
      </c>
      <c r="G69" s="554">
        <v>85</v>
      </c>
      <c r="H69" s="261">
        <v>105</v>
      </c>
      <c r="I69" s="556">
        <v>88</v>
      </c>
      <c r="J69" s="260">
        <v>9</v>
      </c>
      <c r="K69" s="263">
        <v>10.227272727272727</v>
      </c>
    </row>
    <row r="70" spans="1:11" ht="13.5" customHeight="1" x14ac:dyDescent="0.2">
      <c r="A70" s="256"/>
      <c r="B70" s="257" t="s">
        <v>305</v>
      </c>
      <c r="C70" s="258"/>
      <c r="D70" s="259">
        <v>3.0825496342737724</v>
      </c>
      <c r="E70" s="552">
        <v>59</v>
      </c>
      <c r="F70" s="261">
        <v>163</v>
      </c>
      <c r="G70" s="554">
        <v>52</v>
      </c>
      <c r="H70" s="554">
        <v>61</v>
      </c>
      <c r="I70" s="556">
        <v>38</v>
      </c>
      <c r="J70" s="260">
        <v>21</v>
      </c>
      <c r="K70" s="263">
        <v>55.263157894736842</v>
      </c>
    </row>
    <row r="71" spans="1:11" ht="13.5" customHeight="1" x14ac:dyDescent="0.2">
      <c r="A71" s="256">
        <v>84</v>
      </c>
      <c r="B71" s="257" t="s">
        <v>306</v>
      </c>
      <c r="C71" s="258"/>
      <c r="D71" s="259">
        <v>1.7763845350052248</v>
      </c>
      <c r="E71" s="552">
        <v>34</v>
      </c>
      <c r="F71" s="261">
        <v>101</v>
      </c>
      <c r="G71" s="554">
        <v>28</v>
      </c>
      <c r="H71" s="554">
        <v>63</v>
      </c>
      <c r="I71" s="556">
        <v>40</v>
      </c>
      <c r="J71" s="260">
        <v>-6</v>
      </c>
      <c r="K71" s="263">
        <v>-15</v>
      </c>
    </row>
    <row r="72" spans="1:11" ht="13.5" customHeight="1" x14ac:dyDescent="0.2">
      <c r="A72" s="256" t="s">
        <v>307</v>
      </c>
      <c r="B72" s="257" t="s">
        <v>308</v>
      </c>
      <c r="C72" s="258"/>
      <c r="D72" s="259">
        <v>0.99268547544409613</v>
      </c>
      <c r="E72" s="552">
        <v>19</v>
      </c>
      <c r="F72" s="554">
        <v>83</v>
      </c>
      <c r="G72" s="554">
        <v>9</v>
      </c>
      <c r="H72" s="554">
        <v>42</v>
      </c>
      <c r="I72" s="556">
        <v>22</v>
      </c>
      <c r="J72" s="260">
        <v>-3</v>
      </c>
      <c r="K72" s="263">
        <v>-13.636363636363637</v>
      </c>
    </row>
    <row r="73" spans="1:11" ht="13.5" customHeight="1" x14ac:dyDescent="0.2">
      <c r="A73" s="256" t="s">
        <v>309</v>
      </c>
      <c r="B73" s="257" t="s">
        <v>310</v>
      </c>
      <c r="C73" s="258"/>
      <c r="D73" s="259" t="s">
        <v>546</v>
      </c>
      <c r="E73" s="260" t="s">
        <v>546</v>
      </c>
      <c r="F73" s="261" t="s">
        <v>546</v>
      </c>
      <c r="G73" s="261" t="s">
        <v>546</v>
      </c>
      <c r="H73" s="261" t="s">
        <v>546</v>
      </c>
      <c r="I73" s="556">
        <v>3</v>
      </c>
      <c r="J73" s="260" t="s">
        <v>546</v>
      </c>
      <c r="K73" s="263" t="s">
        <v>546</v>
      </c>
    </row>
    <row r="74" spans="1:11" s="86" customFormat="1" ht="13.5" customHeight="1" x14ac:dyDescent="0.2">
      <c r="A74" s="256" t="s">
        <v>311</v>
      </c>
      <c r="B74" s="257" t="s">
        <v>312</v>
      </c>
      <c r="C74" s="258"/>
      <c r="D74" s="259">
        <v>0</v>
      </c>
      <c r="E74" s="260">
        <v>0</v>
      </c>
      <c r="F74" s="554">
        <v>4</v>
      </c>
      <c r="G74" s="261">
        <v>0</v>
      </c>
      <c r="H74" s="261" t="s">
        <v>546</v>
      </c>
      <c r="I74" s="262">
        <v>0</v>
      </c>
      <c r="J74" s="260">
        <v>0</v>
      </c>
      <c r="K74" s="263">
        <v>0</v>
      </c>
    </row>
    <row r="75" spans="1:11" s="113" customFormat="1" ht="13.5" customHeight="1" x14ac:dyDescent="0.15">
      <c r="A75" s="256">
        <v>91</v>
      </c>
      <c r="B75" s="257" t="s">
        <v>313</v>
      </c>
      <c r="C75" s="258"/>
      <c r="D75" s="259" t="s">
        <v>546</v>
      </c>
      <c r="E75" s="260" t="s">
        <v>546</v>
      </c>
      <c r="F75" s="554">
        <v>5</v>
      </c>
      <c r="G75" s="261" t="s">
        <v>546</v>
      </c>
      <c r="H75" s="261" t="s">
        <v>546</v>
      </c>
      <c r="I75" s="262" t="s">
        <v>546</v>
      </c>
      <c r="J75" s="260" t="s">
        <v>546</v>
      </c>
      <c r="K75" s="263" t="s">
        <v>546</v>
      </c>
    </row>
    <row r="76" spans="1:11" s="113" customFormat="1" ht="13.5" customHeight="1" x14ac:dyDescent="0.15">
      <c r="A76" s="256">
        <v>92</v>
      </c>
      <c r="B76" s="257" t="s">
        <v>314</v>
      </c>
      <c r="C76" s="258"/>
      <c r="D76" s="259">
        <v>0.67920585161964475</v>
      </c>
      <c r="E76" s="552">
        <v>13</v>
      </c>
      <c r="F76" s="554">
        <v>11</v>
      </c>
      <c r="G76" s="554">
        <v>10</v>
      </c>
      <c r="H76" s="554">
        <v>22</v>
      </c>
      <c r="I76" s="556">
        <v>11</v>
      </c>
      <c r="J76" s="260">
        <v>2</v>
      </c>
      <c r="K76" s="263">
        <v>18.181818181818183</v>
      </c>
    </row>
    <row r="77" spans="1:11" s="86" customFormat="1" ht="13.5" customHeight="1" x14ac:dyDescent="0.2">
      <c r="A77" s="256">
        <v>93</v>
      </c>
      <c r="B77" s="257" t="s">
        <v>315</v>
      </c>
      <c r="C77" s="258"/>
      <c r="D77" s="259" t="s">
        <v>546</v>
      </c>
      <c r="E77" s="260" t="s">
        <v>546</v>
      </c>
      <c r="F77" s="261" t="s">
        <v>546</v>
      </c>
      <c r="G77" s="261" t="s">
        <v>546</v>
      </c>
      <c r="H77" s="554">
        <v>3</v>
      </c>
      <c r="I77" s="556">
        <v>3</v>
      </c>
      <c r="J77" s="260" t="s">
        <v>546</v>
      </c>
      <c r="K77" s="263" t="s">
        <v>546</v>
      </c>
    </row>
    <row r="78" spans="1:11" s="346" customFormat="1" ht="13.5" customHeight="1" x14ac:dyDescent="0.2">
      <c r="A78" s="256">
        <v>94</v>
      </c>
      <c r="B78" s="257" t="s">
        <v>316</v>
      </c>
      <c r="C78" s="258"/>
      <c r="D78" s="259" t="s">
        <v>546</v>
      </c>
      <c r="E78" s="260" t="s">
        <v>546</v>
      </c>
      <c r="F78" s="261" t="s">
        <v>546</v>
      </c>
      <c r="G78" s="554">
        <v>3</v>
      </c>
      <c r="H78" s="554">
        <v>8</v>
      </c>
      <c r="I78" s="262" t="s">
        <v>546</v>
      </c>
      <c r="J78" s="260" t="s">
        <v>546</v>
      </c>
      <c r="K78" s="263" t="s">
        <v>546</v>
      </c>
    </row>
    <row r="79" spans="1:11" s="86" customFormat="1" ht="13.5" customHeight="1" x14ac:dyDescent="0.2">
      <c r="A79" s="270" t="s">
        <v>317</v>
      </c>
      <c r="B79" s="271" t="s">
        <v>318</v>
      </c>
      <c r="C79" s="272"/>
      <c r="D79" s="273">
        <v>0.2089864158829676</v>
      </c>
      <c r="E79" s="553">
        <v>4</v>
      </c>
      <c r="F79" s="555">
        <v>8</v>
      </c>
      <c r="G79" s="555">
        <v>3</v>
      </c>
      <c r="H79" s="555">
        <v>6</v>
      </c>
      <c r="I79" s="557">
        <v>8</v>
      </c>
      <c r="J79" s="274">
        <v>-4</v>
      </c>
      <c r="K79" s="551">
        <v>-50</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95" customHeight="1" x14ac:dyDescent="0.2">
      <c r="A82" s="116" t="s">
        <v>364</v>
      </c>
      <c r="B82" s="116"/>
      <c r="C82" s="116"/>
      <c r="D82" s="116"/>
      <c r="E82" s="116"/>
      <c r="F82" s="116"/>
      <c r="G82" s="116"/>
      <c r="H82" s="116"/>
      <c r="I82" s="116"/>
      <c r="J82" s="116"/>
      <c r="K82" s="116"/>
    </row>
    <row r="83" spans="1:11" ht="21" customHeight="1" x14ac:dyDescent="0.2">
      <c r="A83" s="382" t="s">
        <v>365</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3" t="s">
        <v>366</v>
      </c>
      <c r="B85" s="86"/>
      <c r="C85" s="86"/>
      <c r="D85" s="86"/>
      <c r="E85" s="86"/>
      <c r="F85" s="86"/>
      <c r="G85" s="86"/>
      <c r="H85" s="86"/>
      <c r="I85" s="86"/>
      <c r="J85" s="86"/>
      <c r="K85" s="8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7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6">
    <mergeCell ref="H8:H9"/>
    <mergeCell ref="I8:I9"/>
    <mergeCell ref="A82:K82"/>
    <mergeCell ref="A83:K83"/>
    <mergeCell ref="A84:K84"/>
    <mergeCell ref="A86:K86"/>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7" fitToHeight="0" orientation="portrait" r:id="rId1"/>
  <headerFooter alignWithMargins="0"/>
  <rowBreaks count="1" manualBreakCount="1">
    <brk id="59" max="1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037D3-DF82-4DF3-BA4F-FBD70AF60D41}">
  <sheetPr codeName="Tabelle22">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202"/>
      <c r="D1" s="33"/>
      <c r="E1" s="33"/>
      <c r="F1" s="33"/>
      <c r="G1" s="33"/>
      <c r="H1" s="33"/>
      <c r="I1" s="33"/>
      <c r="J1" s="34" t="s">
        <v>38</v>
      </c>
    </row>
    <row r="2" spans="1:15" customFormat="1" ht="6.2" customHeight="1" x14ac:dyDescent="0.2">
      <c r="A2" s="35"/>
      <c r="B2" s="36"/>
      <c r="C2" s="204"/>
      <c r="D2" s="36"/>
      <c r="E2" s="36"/>
      <c r="F2" s="36"/>
      <c r="G2" s="36"/>
      <c r="H2" s="36"/>
      <c r="I2" s="36"/>
      <c r="J2" s="36"/>
    </row>
    <row r="3" spans="1:15" s="39" customFormat="1" ht="24.95" customHeight="1" x14ac:dyDescent="0.2">
      <c r="A3" s="37" t="s">
        <v>367</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334</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24.95" customHeight="1" x14ac:dyDescent="0.2">
      <c r="A7" s="51" t="s">
        <v>207</v>
      </c>
      <c r="B7" s="52"/>
      <c r="C7" s="47" t="s">
        <v>86</v>
      </c>
      <c r="D7" s="383" t="s">
        <v>368</v>
      </c>
      <c r="E7" s="384"/>
      <c r="F7" s="384"/>
      <c r="G7" s="384"/>
      <c r="H7" s="385"/>
      <c r="I7" s="51" t="s">
        <v>358</v>
      </c>
      <c r="J7" s="52"/>
      <c r="K7" s="53"/>
      <c r="L7" s="53"/>
      <c r="M7" s="53"/>
      <c r="N7" s="53"/>
      <c r="O7" s="53"/>
    </row>
    <row r="8" spans="1:15" ht="21.75" customHeight="1" x14ac:dyDescent="0.2">
      <c r="A8" s="229"/>
      <c r="B8" s="230"/>
      <c r="C8" s="56"/>
      <c r="D8" s="57" t="s">
        <v>334</v>
      </c>
      <c r="E8" s="57" t="s">
        <v>336</v>
      </c>
      <c r="F8" s="57" t="s">
        <v>337</v>
      </c>
      <c r="G8" s="57" t="s">
        <v>338</v>
      </c>
      <c r="H8" s="57" t="s">
        <v>339</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157" customFormat="1" ht="24.95" customHeight="1" x14ac:dyDescent="0.2">
      <c r="A11" s="233" t="s">
        <v>96</v>
      </c>
      <c r="B11" s="234"/>
      <c r="C11" s="78">
        <v>100</v>
      </c>
      <c r="D11" s="80">
        <v>2231</v>
      </c>
      <c r="E11" s="79">
        <v>3568</v>
      </c>
      <c r="F11" s="79">
        <v>2238</v>
      </c>
      <c r="G11" s="79">
        <v>3861</v>
      </c>
      <c r="H11" s="105">
        <v>2265</v>
      </c>
      <c r="I11" s="80">
        <v>-34</v>
      </c>
      <c r="J11" s="81">
        <v>-1.5011037527593818</v>
      </c>
    </row>
    <row r="12" spans="1:15" ht="24.95" customHeight="1" x14ac:dyDescent="0.2">
      <c r="A12" s="158" t="s">
        <v>124</v>
      </c>
      <c r="B12" s="159" t="s">
        <v>125</v>
      </c>
      <c r="C12" s="78">
        <v>0.58269834155087408</v>
      </c>
      <c r="D12" s="80">
        <v>13</v>
      </c>
      <c r="E12" s="79">
        <v>45</v>
      </c>
      <c r="F12" s="79">
        <v>22</v>
      </c>
      <c r="G12" s="79">
        <v>22</v>
      </c>
      <c r="H12" s="105">
        <v>22</v>
      </c>
      <c r="I12" s="80">
        <v>-9</v>
      </c>
      <c r="J12" s="81">
        <v>-40.909090909090907</v>
      </c>
    </row>
    <row r="13" spans="1:15" ht="24.95" customHeight="1" x14ac:dyDescent="0.2">
      <c r="A13" s="158" t="s">
        <v>126</v>
      </c>
      <c r="B13" s="164" t="s">
        <v>208</v>
      </c>
      <c r="C13" s="78">
        <v>1.3895114298520843</v>
      </c>
      <c r="D13" s="80">
        <v>31</v>
      </c>
      <c r="E13" s="79">
        <v>41</v>
      </c>
      <c r="F13" s="79">
        <v>25</v>
      </c>
      <c r="G13" s="79">
        <v>32</v>
      </c>
      <c r="H13" s="105">
        <v>25</v>
      </c>
      <c r="I13" s="80">
        <v>6</v>
      </c>
      <c r="J13" s="81">
        <v>24</v>
      </c>
    </row>
    <row r="14" spans="1:15" s="180" customFormat="1" ht="24.95" customHeight="1" x14ac:dyDescent="0.2">
      <c r="A14" s="158" t="s">
        <v>209</v>
      </c>
      <c r="B14" s="164" t="s">
        <v>129</v>
      </c>
      <c r="C14" s="78">
        <v>28.238458090542359</v>
      </c>
      <c r="D14" s="80">
        <v>630</v>
      </c>
      <c r="E14" s="79">
        <v>661</v>
      </c>
      <c r="F14" s="79">
        <v>557</v>
      </c>
      <c r="G14" s="79">
        <v>964</v>
      </c>
      <c r="H14" s="105">
        <v>542</v>
      </c>
      <c r="I14" s="80">
        <v>88</v>
      </c>
      <c r="J14" s="81">
        <v>16.236162361623617</v>
      </c>
      <c r="K14" s="53"/>
      <c r="L14" s="53"/>
      <c r="M14" s="53"/>
      <c r="N14" s="53"/>
      <c r="O14" s="53"/>
    </row>
    <row r="15" spans="1:15" ht="24.95" customHeight="1" x14ac:dyDescent="0.2">
      <c r="A15" s="158" t="s">
        <v>210</v>
      </c>
      <c r="B15" s="164" t="s">
        <v>211</v>
      </c>
      <c r="C15" s="78">
        <v>1.3895114298520843</v>
      </c>
      <c r="D15" s="80">
        <v>31</v>
      </c>
      <c r="E15" s="79">
        <v>49</v>
      </c>
      <c r="F15" s="79">
        <v>37</v>
      </c>
      <c r="G15" s="79">
        <v>44</v>
      </c>
      <c r="H15" s="105">
        <v>33</v>
      </c>
      <c r="I15" s="80">
        <v>-2</v>
      </c>
      <c r="J15" s="81">
        <v>-6.0606060606060606</v>
      </c>
    </row>
    <row r="16" spans="1:15" s="180" customFormat="1" ht="24.95" customHeight="1" x14ac:dyDescent="0.2">
      <c r="A16" s="158" t="s">
        <v>212</v>
      </c>
      <c r="B16" s="164" t="s">
        <v>133</v>
      </c>
      <c r="C16" s="78">
        <v>18.601523980277904</v>
      </c>
      <c r="D16" s="80">
        <v>415</v>
      </c>
      <c r="E16" s="79">
        <v>533</v>
      </c>
      <c r="F16" s="79">
        <v>461</v>
      </c>
      <c r="G16" s="79">
        <v>847</v>
      </c>
      <c r="H16" s="105">
        <v>433</v>
      </c>
      <c r="I16" s="80">
        <v>-18</v>
      </c>
      <c r="J16" s="81">
        <v>-4.1570438799076213</v>
      </c>
      <c r="K16" s="53"/>
      <c r="L16" s="53"/>
      <c r="M16" s="53"/>
      <c r="N16" s="53"/>
      <c r="O16" s="53"/>
    </row>
    <row r="17" spans="1:15" ht="24.95" customHeight="1" x14ac:dyDescent="0.2">
      <c r="A17" s="158" t="s">
        <v>134</v>
      </c>
      <c r="B17" s="164" t="s">
        <v>214</v>
      </c>
      <c r="C17" s="78">
        <v>8.2474226804123703</v>
      </c>
      <c r="D17" s="80">
        <v>184</v>
      </c>
      <c r="E17" s="79">
        <v>79</v>
      </c>
      <c r="F17" s="79">
        <v>59</v>
      </c>
      <c r="G17" s="79">
        <v>73</v>
      </c>
      <c r="H17" s="105">
        <v>76</v>
      </c>
      <c r="I17" s="80">
        <v>108</v>
      </c>
      <c r="J17" s="81">
        <v>142.10526315789474</v>
      </c>
    </row>
    <row r="18" spans="1:15" s="180" customFormat="1" ht="24.95" customHeight="1" x14ac:dyDescent="0.2">
      <c r="A18" s="167" t="s">
        <v>136</v>
      </c>
      <c r="B18" s="168" t="s">
        <v>137</v>
      </c>
      <c r="C18" s="78">
        <v>10.174809502465262</v>
      </c>
      <c r="D18" s="80">
        <v>227</v>
      </c>
      <c r="E18" s="79">
        <v>309</v>
      </c>
      <c r="F18" s="79">
        <v>241</v>
      </c>
      <c r="G18" s="79">
        <v>424</v>
      </c>
      <c r="H18" s="105">
        <v>320</v>
      </c>
      <c r="I18" s="80">
        <v>-93</v>
      </c>
      <c r="J18" s="81">
        <v>-29.0625</v>
      </c>
      <c r="K18" s="53"/>
      <c r="L18" s="53"/>
      <c r="M18" s="53"/>
      <c r="N18" s="53"/>
      <c r="O18" s="53"/>
    </row>
    <row r="19" spans="1:15" ht="24.95" customHeight="1" x14ac:dyDescent="0.2">
      <c r="A19" s="158" t="s">
        <v>138</v>
      </c>
      <c r="B19" s="164" t="s">
        <v>139</v>
      </c>
      <c r="C19" s="78">
        <v>13.850291349170776</v>
      </c>
      <c r="D19" s="80">
        <v>309</v>
      </c>
      <c r="E19" s="79">
        <v>362</v>
      </c>
      <c r="F19" s="79">
        <v>342</v>
      </c>
      <c r="G19" s="79">
        <v>410</v>
      </c>
      <c r="H19" s="105">
        <v>323</v>
      </c>
      <c r="I19" s="80">
        <v>-14</v>
      </c>
      <c r="J19" s="81">
        <v>-4.3343653250773997</v>
      </c>
    </row>
    <row r="20" spans="1:15" s="180" customFormat="1" ht="24.95" customHeight="1" x14ac:dyDescent="0.2">
      <c r="A20" s="158" t="s">
        <v>140</v>
      </c>
      <c r="B20" s="164" t="s">
        <v>141</v>
      </c>
      <c r="C20" s="78">
        <v>4.9305244285073959</v>
      </c>
      <c r="D20" s="80">
        <v>110</v>
      </c>
      <c r="E20" s="79">
        <v>129</v>
      </c>
      <c r="F20" s="79">
        <v>97</v>
      </c>
      <c r="G20" s="79">
        <v>111</v>
      </c>
      <c r="H20" s="105">
        <v>127</v>
      </c>
      <c r="I20" s="80">
        <v>-17</v>
      </c>
      <c r="J20" s="81">
        <v>-13.385826771653543</v>
      </c>
      <c r="K20" s="53"/>
      <c r="L20" s="53"/>
      <c r="M20" s="53"/>
      <c r="N20" s="53"/>
      <c r="O20" s="53"/>
    </row>
    <row r="21" spans="1:15" ht="24.95" customHeight="1" x14ac:dyDescent="0.2">
      <c r="A21" s="167" t="s">
        <v>142</v>
      </c>
      <c r="B21" s="168" t="s">
        <v>143</v>
      </c>
      <c r="C21" s="78">
        <v>3.5410129986553116</v>
      </c>
      <c r="D21" s="80">
        <v>79</v>
      </c>
      <c r="E21" s="79">
        <v>112</v>
      </c>
      <c r="F21" s="79">
        <v>67</v>
      </c>
      <c r="G21" s="79">
        <v>74</v>
      </c>
      <c r="H21" s="105">
        <v>82</v>
      </c>
      <c r="I21" s="80">
        <v>-3</v>
      </c>
      <c r="J21" s="81">
        <v>-3.6585365853658538</v>
      </c>
    </row>
    <row r="22" spans="1:15" ht="24.95" customHeight="1" x14ac:dyDescent="0.2">
      <c r="A22" s="167" t="s">
        <v>144</v>
      </c>
      <c r="B22" s="164" t="s">
        <v>145</v>
      </c>
      <c r="C22" s="78">
        <v>0.67234424025100847</v>
      </c>
      <c r="D22" s="80">
        <v>15</v>
      </c>
      <c r="E22" s="79">
        <v>21</v>
      </c>
      <c r="F22" s="79">
        <v>30</v>
      </c>
      <c r="G22" s="79">
        <v>24</v>
      </c>
      <c r="H22" s="105">
        <v>19</v>
      </c>
      <c r="I22" s="80">
        <v>-4</v>
      </c>
      <c r="J22" s="81">
        <v>-21.05263157894737</v>
      </c>
    </row>
    <row r="23" spans="1:15" ht="24.95" customHeight="1" x14ac:dyDescent="0.2">
      <c r="A23" s="158" t="s">
        <v>146</v>
      </c>
      <c r="B23" s="164" t="s">
        <v>147</v>
      </c>
      <c r="C23" s="78">
        <v>0.40340654415060512</v>
      </c>
      <c r="D23" s="80">
        <v>9</v>
      </c>
      <c r="E23" s="79">
        <v>18</v>
      </c>
      <c r="F23" s="79">
        <v>11</v>
      </c>
      <c r="G23" s="79">
        <v>34</v>
      </c>
      <c r="H23" s="105">
        <v>29</v>
      </c>
      <c r="I23" s="80">
        <v>-20</v>
      </c>
      <c r="J23" s="81">
        <v>-68.965517241379317</v>
      </c>
    </row>
    <row r="24" spans="1:15" ht="24.95" customHeight="1" x14ac:dyDescent="0.2">
      <c r="A24" s="158" t="s">
        <v>148</v>
      </c>
      <c r="B24" s="164" t="s">
        <v>215</v>
      </c>
      <c r="C24" s="78">
        <v>3.7651277454056475</v>
      </c>
      <c r="D24" s="80">
        <v>84</v>
      </c>
      <c r="E24" s="79">
        <v>119</v>
      </c>
      <c r="F24" s="79">
        <v>103</v>
      </c>
      <c r="G24" s="79">
        <v>102</v>
      </c>
      <c r="H24" s="105">
        <v>75</v>
      </c>
      <c r="I24" s="80">
        <v>9</v>
      </c>
      <c r="J24" s="81">
        <v>12</v>
      </c>
    </row>
    <row r="25" spans="1:15" ht="24.95" customHeight="1" x14ac:dyDescent="0.2">
      <c r="A25" s="158" t="s">
        <v>150</v>
      </c>
      <c r="B25" s="171" t="s">
        <v>151</v>
      </c>
      <c r="C25" s="78">
        <v>12.191842223218288</v>
      </c>
      <c r="D25" s="80">
        <v>272</v>
      </c>
      <c r="E25" s="79">
        <v>304</v>
      </c>
      <c r="F25" s="79">
        <v>249</v>
      </c>
      <c r="G25" s="79">
        <v>265</v>
      </c>
      <c r="H25" s="105">
        <v>233</v>
      </c>
      <c r="I25" s="80">
        <v>39</v>
      </c>
      <c r="J25" s="81">
        <v>16.738197424892704</v>
      </c>
    </row>
    <row r="26" spans="1:15" ht="24.95" customHeight="1" x14ac:dyDescent="0.2">
      <c r="A26" s="158" t="s">
        <v>217</v>
      </c>
      <c r="B26" s="171" t="s">
        <v>153</v>
      </c>
      <c r="C26" s="78">
        <v>4.4374719856566562</v>
      </c>
      <c r="D26" s="80">
        <v>99</v>
      </c>
      <c r="E26" s="79">
        <v>120</v>
      </c>
      <c r="F26" s="79">
        <v>97</v>
      </c>
      <c r="G26" s="79">
        <v>115</v>
      </c>
      <c r="H26" s="105">
        <v>113</v>
      </c>
      <c r="I26" s="80">
        <v>-14</v>
      </c>
      <c r="J26" s="81">
        <v>-12.389380530973451</v>
      </c>
    </row>
    <row r="27" spans="1:15" ht="24.95" customHeight="1" x14ac:dyDescent="0.2">
      <c r="A27" s="167">
        <v>782.78300000000002</v>
      </c>
      <c r="B27" s="170" t="s">
        <v>154</v>
      </c>
      <c r="C27" s="78">
        <v>7.7543702375616315</v>
      </c>
      <c r="D27" s="80">
        <v>173</v>
      </c>
      <c r="E27" s="79">
        <v>184</v>
      </c>
      <c r="F27" s="79">
        <v>152</v>
      </c>
      <c r="G27" s="79">
        <v>150</v>
      </c>
      <c r="H27" s="105">
        <v>120</v>
      </c>
      <c r="I27" s="80">
        <v>53</v>
      </c>
      <c r="J27" s="81">
        <v>44.166666666666664</v>
      </c>
    </row>
    <row r="28" spans="1:15" ht="24.95" customHeight="1" x14ac:dyDescent="0.2">
      <c r="A28" s="158" t="s">
        <v>155</v>
      </c>
      <c r="B28" s="164" t="s">
        <v>156</v>
      </c>
      <c r="C28" s="78">
        <v>2.644554011653967</v>
      </c>
      <c r="D28" s="80">
        <v>59</v>
      </c>
      <c r="E28" s="79">
        <v>105</v>
      </c>
      <c r="F28" s="79">
        <v>79</v>
      </c>
      <c r="G28" s="79">
        <v>94</v>
      </c>
      <c r="H28" s="105">
        <v>66</v>
      </c>
      <c r="I28" s="80">
        <v>-7</v>
      </c>
      <c r="J28" s="81">
        <v>-10.606060606060606</v>
      </c>
    </row>
    <row r="29" spans="1:15" ht="24.95" customHeight="1" x14ac:dyDescent="0.2">
      <c r="A29" s="158" t="s">
        <v>157</v>
      </c>
      <c r="B29" s="164" t="s">
        <v>158</v>
      </c>
      <c r="C29" s="78">
        <v>2.1515015688032273</v>
      </c>
      <c r="D29" s="80">
        <v>48</v>
      </c>
      <c r="E29" s="79">
        <v>214</v>
      </c>
      <c r="F29" s="79">
        <v>68</v>
      </c>
      <c r="G29" s="79">
        <v>102</v>
      </c>
      <c r="H29" s="105">
        <v>53</v>
      </c>
      <c r="I29" s="80">
        <v>-5</v>
      </c>
      <c r="J29" s="81">
        <v>-9.433962264150944</v>
      </c>
    </row>
    <row r="30" spans="1:15" ht="24.95" customHeight="1" x14ac:dyDescent="0.2">
      <c r="A30" s="158">
        <v>86</v>
      </c>
      <c r="B30" s="164" t="s">
        <v>159</v>
      </c>
      <c r="C30" s="78">
        <v>5.0649932765575976</v>
      </c>
      <c r="D30" s="80">
        <v>113</v>
      </c>
      <c r="E30" s="79">
        <v>791</v>
      </c>
      <c r="F30" s="79">
        <v>142</v>
      </c>
      <c r="G30" s="79">
        <v>934</v>
      </c>
      <c r="H30" s="105">
        <v>126</v>
      </c>
      <c r="I30" s="80">
        <v>-13</v>
      </c>
      <c r="J30" s="81">
        <v>-10.317460317460318</v>
      </c>
    </row>
    <row r="31" spans="1:15" ht="24.95" customHeight="1" x14ac:dyDescent="0.2">
      <c r="A31" s="158">
        <v>87.88</v>
      </c>
      <c r="B31" s="171" t="s">
        <v>160</v>
      </c>
      <c r="C31" s="78">
        <v>7.2613177947108918</v>
      </c>
      <c r="D31" s="80">
        <v>162</v>
      </c>
      <c r="E31" s="79">
        <v>256</v>
      </c>
      <c r="F31" s="79">
        <v>148</v>
      </c>
      <c r="G31" s="79">
        <v>192</v>
      </c>
      <c r="H31" s="105">
        <v>171</v>
      </c>
      <c r="I31" s="80">
        <v>-9</v>
      </c>
      <c r="J31" s="81">
        <v>-5.2631578947368425</v>
      </c>
    </row>
    <row r="32" spans="1:15" ht="24.95" customHeight="1" x14ac:dyDescent="0.2">
      <c r="A32" s="158" t="s">
        <v>161</v>
      </c>
      <c r="B32" s="164" t="s">
        <v>162</v>
      </c>
      <c r="C32" s="78">
        <v>3.1376064545047062</v>
      </c>
      <c r="D32" s="80">
        <v>70</v>
      </c>
      <c r="E32" s="79">
        <v>81</v>
      </c>
      <c r="F32" s="79">
        <v>57</v>
      </c>
      <c r="G32" s="79">
        <v>77</v>
      </c>
      <c r="H32" s="105">
        <v>52</v>
      </c>
      <c r="I32" s="80">
        <v>18</v>
      </c>
      <c r="J32" s="81">
        <v>34.615384615384613</v>
      </c>
    </row>
    <row r="33" spans="1:10" ht="24.95" customHeight="1" x14ac:dyDescent="0.2">
      <c r="A33" s="158"/>
      <c r="B33" s="171"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ht="24.95" customHeight="1" x14ac:dyDescent="0.2">
      <c r="A35" s="237" t="s">
        <v>124</v>
      </c>
      <c r="B35" s="238" t="s">
        <v>125</v>
      </c>
      <c r="C35" s="78">
        <v>0.58269834155087408</v>
      </c>
      <c r="D35" s="80">
        <v>13</v>
      </c>
      <c r="E35" s="79">
        <v>45</v>
      </c>
      <c r="F35" s="79">
        <v>22</v>
      </c>
      <c r="G35" s="79">
        <v>22</v>
      </c>
      <c r="H35" s="105">
        <v>22</v>
      </c>
      <c r="I35" s="80">
        <v>-9</v>
      </c>
      <c r="J35" s="81">
        <v>-40.909090909090907</v>
      </c>
    </row>
    <row r="36" spans="1:10" ht="24.95" customHeight="1" x14ac:dyDescent="0.2">
      <c r="A36" s="239" t="s">
        <v>165</v>
      </c>
      <c r="B36" s="240" t="s">
        <v>166</v>
      </c>
      <c r="C36" s="78">
        <v>39.802779022859703</v>
      </c>
      <c r="D36" s="80">
        <v>888</v>
      </c>
      <c r="E36" s="79">
        <v>1011</v>
      </c>
      <c r="F36" s="79">
        <v>823</v>
      </c>
      <c r="G36" s="79">
        <v>1420</v>
      </c>
      <c r="H36" s="105">
        <v>887</v>
      </c>
      <c r="I36" s="80">
        <v>1</v>
      </c>
      <c r="J36" s="81">
        <v>0.11273957158962795</v>
      </c>
    </row>
    <row r="37" spans="1:10" ht="24.95" customHeight="1" x14ac:dyDescent="0.2">
      <c r="A37" s="241" t="s">
        <v>167</v>
      </c>
      <c r="B37" s="242" t="s">
        <v>168</v>
      </c>
      <c r="C37" s="90">
        <v>59.614522635589424</v>
      </c>
      <c r="D37" s="108">
        <v>1330</v>
      </c>
      <c r="E37" s="109">
        <v>2512</v>
      </c>
      <c r="F37" s="109">
        <v>1393</v>
      </c>
      <c r="G37" s="109">
        <v>2419</v>
      </c>
      <c r="H37" s="110">
        <v>1356</v>
      </c>
      <c r="I37" s="108">
        <v>-26</v>
      </c>
      <c r="J37" s="111">
        <v>-1.9174041297935103</v>
      </c>
    </row>
    <row r="38" spans="1:10" s="113" customFormat="1" ht="11.25" customHeight="1" x14ac:dyDescent="0.2">
      <c r="A38" s="287"/>
      <c r="J38" s="114" t="s">
        <v>35</v>
      </c>
    </row>
    <row r="39" spans="1:10" s="113" customFormat="1" ht="12.75" customHeight="1" x14ac:dyDescent="0.15">
      <c r="A39" s="113" t="s">
        <v>114</v>
      </c>
    </row>
    <row r="40" spans="1:10" s="86" customFormat="1" ht="21" customHeight="1" x14ac:dyDescent="0.2">
      <c r="A40" s="382" t="s">
        <v>369</v>
      </c>
      <c r="B40" s="279"/>
      <c r="C40" s="279"/>
      <c r="D40" s="279"/>
      <c r="E40" s="279"/>
      <c r="F40" s="279"/>
      <c r="G40" s="279"/>
      <c r="H40" s="279"/>
      <c r="I40" s="279"/>
      <c r="J40" s="279"/>
    </row>
    <row r="41" spans="1:10" s="86" customFormat="1" ht="30.6" customHeight="1" x14ac:dyDescent="0.2">
      <c r="A41" s="116" t="s">
        <v>219</v>
      </c>
      <c r="B41" s="116"/>
      <c r="C41" s="116"/>
      <c r="D41" s="116"/>
      <c r="E41" s="116"/>
      <c r="F41" s="116"/>
      <c r="G41" s="116"/>
      <c r="H41" s="116"/>
      <c r="I41" s="116"/>
      <c r="J41" s="116"/>
    </row>
    <row r="42" spans="1:10" s="86" customFormat="1" ht="12.75" customHeight="1" x14ac:dyDescent="0.2"/>
    <row r="43" spans="1:10" s="86" customFormat="1" ht="12.75" customHeight="1" x14ac:dyDescent="0.2"/>
    <row r="44" spans="1:10" ht="12.7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pans="1:1" s="53" customFormat="1" ht="15.95" customHeight="1" x14ac:dyDescent="0.2"/>
    <row r="82" spans="1:1" s="53" customFormat="1" ht="15.95" customHeight="1" x14ac:dyDescent="0.2"/>
    <row r="83" spans="1:1" s="53" customFormat="1" ht="15.95" customHeight="1" x14ac:dyDescent="0.2"/>
    <row r="84" spans="1:1" s="53" customFormat="1" ht="15.95" customHeight="1" x14ac:dyDescent="0.2"/>
    <row r="85" spans="1:1" s="53" customFormat="1" ht="15.95" customHeight="1" x14ac:dyDescent="0.2"/>
    <row r="86" spans="1:1" s="53" customFormat="1" ht="15.95" customHeight="1" x14ac:dyDescent="0.2"/>
    <row r="87" spans="1:1" s="53" customFormat="1" ht="15.95" customHeight="1" x14ac:dyDescent="0.2"/>
    <row r="88" spans="1:1" s="53" customFormat="1" ht="15.95" customHeight="1" x14ac:dyDescent="0.2">
      <c r="A88" s="386"/>
    </row>
    <row r="89" spans="1:1" s="53" customFormat="1" ht="15.95" customHeight="1" x14ac:dyDescent="0.2"/>
    <row r="90" spans="1:1" s="53" customFormat="1" ht="15.95" customHeight="1" x14ac:dyDescent="0.2"/>
    <row r="91" spans="1:1" s="53" customFormat="1" ht="15.95" customHeight="1" x14ac:dyDescent="0.2"/>
    <row r="92" spans="1:1" s="53" customFormat="1" ht="15.95" customHeight="1" x14ac:dyDescent="0.2"/>
    <row r="93" spans="1:1" s="53" customFormat="1" ht="15.95" customHeight="1" x14ac:dyDescent="0.2"/>
    <row r="94" spans="1:1" s="53" customFormat="1" ht="15.95" customHeight="1" x14ac:dyDescent="0.2"/>
    <row r="95" spans="1:1" s="53" customFormat="1" ht="15.95" customHeight="1" x14ac:dyDescent="0.2"/>
    <row r="96" spans="1:1"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11:B11"/>
    <mergeCell ref="A40:J40"/>
    <mergeCell ref="A41:J41"/>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94344-759E-474E-89EE-D7EC29F76022}">
  <sheetPr codeName="Tabelle18">
    <pageSetUpPr fitToPage="1"/>
  </sheetPr>
  <dimension ref="A1:Q197"/>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6.7109375" style="53" customWidth="1"/>
    <col min="4" max="4" width="9.7109375" style="87" customWidth="1"/>
    <col min="5" max="10" width="9.7109375" style="120" customWidth="1"/>
    <col min="11" max="11" width="9.7109375" style="121" customWidth="1"/>
    <col min="12" max="12" width="2.140625" style="53" customWidth="1"/>
    <col min="13" max="16384" width="8.85546875" style="53"/>
  </cols>
  <sheetData>
    <row r="1" spans="1:17" customFormat="1" ht="36.75" customHeight="1" x14ac:dyDescent="0.2">
      <c r="A1" s="32"/>
      <c r="B1" s="33"/>
      <c r="C1" s="33"/>
      <c r="D1" s="33"/>
      <c r="E1" s="33"/>
      <c r="F1" s="33"/>
      <c r="G1" s="33"/>
      <c r="H1" s="33"/>
      <c r="I1" s="33"/>
      <c r="J1" s="33"/>
      <c r="K1" s="34" t="s">
        <v>38</v>
      </c>
    </row>
    <row r="2" spans="1:17" customFormat="1" ht="6.2" customHeight="1" x14ac:dyDescent="0.2">
      <c r="A2" s="35"/>
      <c r="B2" s="36"/>
      <c r="C2" s="36"/>
      <c r="D2" s="36"/>
      <c r="E2" s="36"/>
      <c r="F2" s="36"/>
      <c r="G2" s="36"/>
      <c r="H2" s="36"/>
      <c r="I2" s="36"/>
      <c r="J2" s="36"/>
      <c r="K2" s="36"/>
    </row>
    <row r="3" spans="1:17" s="39" customFormat="1" ht="24.95" customHeight="1" x14ac:dyDescent="0.2">
      <c r="A3" s="37" t="s">
        <v>370</v>
      </c>
      <c r="B3" s="38"/>
      <c r="C3" s="38"/>
      <c r="D3" s="38"/>
      <c r="E3" s="38"/>
      <c r="F3" s="38"/>
      <c r="G3" s="38"/>
      <c r="H3" s="38"/>
      <c r="I3" s="38"/>
      <c r="J3" s="38"/>
      <c r="K3" s="38"/>
    </row>
    <row r="4" spans="1:17" s="39" customFormat="1" ht="12" customHeight="1" x14ac:dyDescent="0.2">
      <c r="A4" s="40" t="s">
        <v>84</v>
      </c>
      <c r="B4" s="40"/>
      <c r="C4" s="40"/>
      <c r="D4" s="40"/>
      <c r="E4" s="40"/>
      <c r="F4" s="40"/>
      <c r="G4" s="40"/>
      <c r="H4" s="40"/>
      <c r="I4" s="40"/>
      <c r="J4" s="40"/>
      <c r="K4" s="40"/>
    </row>
    <row r="5" spans="1:17" s="39" customFormat="1" ht="12" customHeight="1" x14ac:dyDescent="0.2">
      <c r="A5" s="41" t="s">
        <v>334</v>
      </c>
      <c r="B5" s="41"/>
      <c r="C5" s="41"/>
      <c r="D5" s="41"/>
      <c r="E5" s="41"/>
      <c r="F5" s="206"/>
      <c r="G5" s="206"/>
      <c r="H5" s="206"/>
      <c r="I5" s="206"/>
      <c r="J5" s="206"/>
      <c r="K5" s="206"/>
    </row>
    <row r="6" spans="1:17" s="39" customFormat="1" ht="11.25" customHeight="1" x14ac:dyDescent="0.2">
      <c r="A6" s="186"/>
      <c r="B6" s="187"/>
      <c r="C6" s="187"/>
      <c r="D6" s="187"/>
      <c r="E6" s="187"/>
      <c r="F6" s="187"/>
      <c r="G6" s="187"/>
      <c r="H6" s="187"/>
      <c r="I6" s="187"/>
      <c r="J6" s="187"/>
    </row>
    <row r="7" spans="1:17" customFormat="1" ht="24.95" customHeight="1" x14ac:dyDescent="0.2">
      <c r="A7" s="51" t="s">
        <v>332</v>
      </c>
      <c r="B7" s="46"/>
      <c r="C7" s="46"/>
      <c r="D7" s="47" t="s">
        <v>86</v>
      </c>
      <c r="E7" s="375" t="s">
        <v>371</v>
      </c>
      <c r="F7" s="376"/>
      <c r="G7" s="376"/>
      <c r="H7" s="376"/>
      <c r="I7" s="377"/>
      <c r="J7" s="51" t="s">
        <v>358</v>
      </c>
      <c r="K7" s="52"/>
      <c r="L7" s="53"/>
      <c r="M7" s="53"/>
      <c r="N7" s="53"/>
      <c r="O7" s="53"/>
      <c r="Q7" s="387"/>
    </row>
    <row r="8" spans="1:17" ht="21.75" customHeight="1" x14ac:dyDescent="0.2">
      <c r="A8" s="54"/>
      <c r="B8" s="55"/>
      <c r="C8" s="55"/>
      <c r="D8" s="56"/>
      <c r="E8" s="57" t="s">
        <v>334</v>
      </c>
      <c r="F8" s="57" t="s">
        <v>336</v>
      </c>
      <c r="G8" s="57" t="s">
        <v>337</v>
      </c>
      <c r="H8" s="57" t="s">
        <v>338</v>
      </c>
      <c r="I8" s="57" t="s">
        <v>339</v>
      </c>
      <c r="J8" s="58"/>
      <c r="K8" s="59"/>
    </row>
    <row r="9" spans="1:17" ht="12" customHeight="1" x14ac:dyDescent="0.2">
      <c r="A9" s="54"/>
      <c r="B9" s="55"/>
      <c r="C9" s="55"/>
      <c r="D9" s="56"/>
      <c r="E9" s="60"/>
      <c r="F9" s="60"/>
      <c r="G9" s="60"/>
      <c r="H9" s="60"/>
      <c r="I9" s="60"/>
      <c r="J9" s="61" t="s">
        <v>94</v>
      </c>
      <c r="K9" s="62" t="s">
        <v>95</v>
      </c>
    </row>
    <row r="10" spans="1:17" ht="12" customHeight="1" x14ac:dyDescent="0.2">
      <c r="A10" s="63"/>
      <c r="B10" s="64"/>
      <c r="C10" s="64"/>
      <c r="D10" s="65"/>
      <c r="E10" s="66">
        <v>1</v>
      </c>
      <c r="F10" s="66">
        <v>2</v>
      </c>
      <c r="G10" s="66">
        <v>3</v>
      </c>
      <c r="H10" s="66">
        <v>4</v>
      </c>
      <c r="I10" s="66">
        <v>5</v>
      </c>
      <c r="J10" s="66">
        <v>6</v>
      </c>
      <c r="K10" s="66">
        <v>7</v>
      </c>
    </row>
    <row r="11" spans="1:17" ht="18" customHeight="1" x14ac:dyDescent="0.2">
      <c r="A11" s="243" t="s">
        <v>96</v>
      </c>
      <c r="B11" s="244"/>
      <c r="C11" s="245"/>
      <c r="D11" s="246">
        <v>100</v>
      </c>
      <c r="E11" s="250">
        <v>2231</v>
      </c>
      <c r="F11" s="295">
        <v>3568</v>
      </c>
      <c r="G11" s="295">
        <v>2238</v>
      </c>
      <c r="H11" s="295">
        <v>3861</v>
      </c>
      <c r="I11" s="249">
        <v>2265</v>
      </c>
      <c r="J11" s="250">
        <v>-34</v>
      </c>
      <c r="K11" s="251">
        <v>-1.5011037527593818</v>
      </c>
    </row>
    <row r="12" spans="1:17" ht="18" customHeight="1" x14ac:dyDescent="0.2">
      <c r="A12" s="252" t="s">
        <v>222</v>
      </c>
      <c r="B12" s="253"/>
      <c r="C12" s="253"/>
      <c r="D12" s="254"/>
      <c r="E12" s="267"/>
      <c r="F12" s="267"/>
      <c r="G12" s="267"/>
      <c r="H12" s="267"/>
      <c r="I12" s="267"/>
      <c r="J12" s="254"/>
      <c r="K12" s="255"/>
    </row>
    <row r="13" spans="1:17" ht="15.95" customHeight="1" x14ac:dyDescent="0.2">
      <c r="A13" s="256" t="s">
        <v>223</v>
      </c>
      <c r="B13" s="257"/>
      <c r="C13" s="258"/>
      <c r="D13" s="259">
        <v>29.672792469744508</v>
      </c>
      <c r="E13" s="260">
        <v>662</v>
      </c>
      <c r="F13" s="261">
        <v>826</v>
      </c>
      <c r="G13" s="261">
        <v>498</v>
      </c>
      <c r="H13" s="261">
        <v>707</v>
      </c>
      <c r="I13" s="262">
        <v>556</v>
      </c>
      <c r="J13" s="260">
        <v>106</v>
      </c>
      <c r="K13" s="263">
        <v>19.064748201438849</v>
      </c>
    </row>
    <row r="14" spans="1:17" ht="15.95" customHeight="1" x14ac:dyDescent="0.2">
      <c r="A14" s="256" t="s">
        <v>224</v>
      </c>
      <c r="B14" s="257"/>
      <c r="C14" s="258"/>
      <c r="D14" s="259">
        <v>54.639175257731956</v>
      </c>
      <c r="E14" s="260">
        <v>1219</v>
      </c>
      <c r="F14" s="261">
        <v>2035</v>
      </c>
      <c r="G14" s="261">
        <v>1385</v>
      </c>
      <c r="H14" s="261">
        <v>2371</v>
      </c>
      <c r="I14" s="262">
        <v>1345</v>
      </c>
      <c r="J14" s="260">
        <v>-126</v>
      </c>
      <c r="K14" s="263">
        <v>-9.3680297397769525</v>
      </c>
    </row>
    <row r="15" spans="1:17" ht="15.95" customHeight="1" x14ac:dyDescent="0.2">
      <c r="A15" s="256" t="s">
        <v>225</v>
      </c>
      <c r="B15" s="257"/>
      <c r="C15" s="258"/>
      <c r="D15" s="259">
        <v>8.0681308830121026</v>
      </c>
      <c r="E15" s="260">
        <v>180</v>
      </c>
      <c r="F15" s="261">
        <v>289</v>
      </c>
      <c r="G15" s="261">
        <v>190</v>
      </c>
      <c r="H15" s="261">
        <v>371</v>
      </c>
      <c r="I15" s="262">
        <v>163</v>
      </c>
      <c r="J15" s="260">
        <v>17</v>
      </c>
      <c r="K15" s="263">
        <v>10.429447852760736</v>
      </c>
    </row>
    <row r="16" spans="1:17" ht="15.95" customHeight="1" x14ac:dyDescent="0.2">
      <c r="A16" s="256" t="s">
        <v>226</v>
      </c>
      <c r="B16" s="257"/>
      <c r="C16" s="258"/>
      <c r="D16" s="259">
        <v>7.6199013895114298</v>
      </c>
      <c r="E16" s="260">
        <v>170</v>
      </c>
      <c r="F16" s="261">
        <v>416</v>
      </c>
      <c r="G16" s="261">
        <v>160</v>
      </c>
      <c r="H16" s="261">
        <v>412</v>
      </c>
      <c r="I16" s="262">
        <v>192</v>
      </c>
      <c r="J16" s="260">
        <v>-22</v>
      </c>
      <c r="K16" s="263">
        <v>-11.458333333333334</v>
      </c>
    </row>
    <row r="17" spans="1:11" ht="18" customHeight="1" x14ac:dyDescent="0.2">
      <c r="A17" s="252" t="s">
        <v>233</v>
      </c>
      <c r="B17" s="253"/>
      <c r="C17" s="253"/>
      <c r="D17" s="254"/>
      <c r="E17" s="267"/>
      <c r="F17" s="267"/>
      <c r="G17" s="267"/>
      <c r="H17" s="267"/>
      <c r="I17" s="267"/>
      <c r="J17" s="254"/>
      <c r="K17" s="255"/>
    </row>
    <row r="18" spans="1:11" ht="13.5" customHeight="1" x14ac:dyDescent="0.2">
      <c r="A18" s="256">
        <v>11</v>
      </c>
      <c r="B18" s="257" t="s">
        <v>234</v>
      </c>
      <c r="C18" s="258"/>
      <c r="D18" s="259">
        <v>0.67234424025100847</v>
      </c>
      <c r="E18" s="552">
        <v>15</v>
      </c>
      <c r="F18" s="554">
        <v>38</v>
      </c>
      <c r="G18" s="554">
        <v>11</v>
      </c>
      <c r="H18" s="554">
        <v>17</v>
      </c>
      <c r="I18" s="556">
        <v>18</v>
      </c>
      <c r="J18" s="260">
        <v>-3</v>
      </c>
      <c r="K18" s="263">
        <v>-16.666666666666668</v>
      </c>
    </row>
    <row r="19" spans="1:11" ht="13.5" customHeight="1" x14ac:dyDescent="0.2">
      <c r="A19" s="256" t="s">
        <v>235</v>
      </c>
      <c r="B19" s="257" t="s">
        <v>236</v>
      </c>
      <c r="C19" s="258"/>
      <c r="D19" s="259">
        <v>0.40340654415060512</v>
      </c>
      <c r="E19" s="552">
        <v>9</v>
      </c>
      <c r="F19" s="554">
        <v>25</v>
      </c>
      <c r="G19" s="554">
        <v>4</v>
      </c>
      <c r="H19" s="554">
        <v>9</v>
      </c>
      <c r="I19" s="556">
        <v>9</v>
      </c>
      <c r="J19" s="260">
        <v>0</v>
      </c>
      <c r="K19" s="263">
        <v>0</v>
      </c>
    </row>
    <row r="20" spans="1:11" ht="13.5" customHeight="1" x14ac:dyDescent="0.2">
      <c r="A20" s="256">
        <v>12</v>
      </c>
      <c r="B20" s="257" t="s">
        <v>237</v>
      </c>
      <c r="C20" s="258"/>
      <c r="D20" s="259">
        <v>0.76199013895114298</v>
      </c>
      <c r="E20" s="552">
        <v>17</v>
      </c>
      <c r="F20" s="554">
        <v>13</v>
      </c>
      <c r="G20" s="554">
        <v>18</v>
      </c>
      <c r="H20" s="554">
        <v>27</v>
      </c>
      <c r="I20" s="556">
        <v>28</v>
      </c>
      <c r="J20" s="260">
        <v>-11</v>
      </c>
      <c r="K20" s="263">
        <v>-39.285714285714285</v>
      </c>
    </row>
    <row r="21" spans="1:11" ht="13.5" customHeight="1" x14ac:dyDescent="0.2">
      <c r="A21" s="256">
        <v>21</v>
      </c>
      <c r="B21" s="257" t="s">
        <v>238</v>
      </c>
      <c r="C21" s="258"/>
      <c r="D21" s="259">
        <v>0.40340654415060512</v>
      </c>
      <c r="E21" s="552">
        <v>9</v>
      </c>
      <c r="F21" s="554">
        <v>12</v>
      </c>
      <c r="G21" s="554">
        <v>5</v>
      </c>
      <c r="H21" s="554">
        <v>10</v>
      </c>
      <c r="I21" s="556">
        <v>21</v>
      </c>
      <c r="J21" s="260">
        <v>-12</v>
      </c>
      <c r="K21" s="263">
        <v>-57.142857142857146</v>
      </c>
    </row>
    <row r="22" spans="1:11" ht="13.5" customHeight="1" x14ac:dyDescent="0.2">
      <c r="A22" s="256">
        <v>22</v>
      </c>
      <c r="B22" s="257" t="s">
        <v>239</v>
      </c>
      <c r="C22" s="258"/>
      <c r="D22" s="259">
        <v>6.6786194531600183</v>
      </c>
      <c r="E22" s="260">
        <v>149</v>
      </c>
      <c r="F22" s="261">
        <v>107</v>
      </c>
      <c r="G22" s="554">
        <v>82</v>
      </c>
      <c r="H22" s="554">
        <v>74</v>
      </c>
      <c r="I22" s="556">
        <v>68</v>
      </c>
      <c r="J22" s="260">
        <v>81</v>
      </c>
      <c r="K22" s="263">
        <v>119.11764705882354</v>
      </c>
    </row>
    <row r="23" spans="1:11" ht="13.5" customHeight="1" x14ac:dyDescent="0.2">
      <c r="A23" s="256">
        <v>23</v>
      </c>
      <c r="B23" s="257" t="s">
        <v>240</v>
      </c>
      <c r="C23" s="258"/>
      <c r="D23" s="259">
        <v>0.62752129090094133</v>
      </c>
      <c r="E23" s="552">
        <v>14</v>
      </c>
      <c r="F23" s="554">
        <v>19</v>
      </c>
      <c r="G23" s="554">
        <v>18</v>
      </c>
      <c r="H23" s="554">
        <v>14</v>
      </c>
      <c r="I23" s="556">
        <v>12</v>
      </c>
      <c r="J23" s="260">
        <v>2</v>
      </c>
      <c r="K23" s="263">
        <v>16.666666666666668</v>
      </c>
    </row>
    <row r="24" spans="1:11" ht="13.5" customHeight="1" x14ac:dyDescent="0.2">
      <c r="A24" s="256">
        <v>24</v>
      </c>
      <c r="B24" s="257" t="s">
        <v>241</v>
      </c>
      <c r="C24" s="258"/>
      <c r="D24" s="259">
        <v>10.623038995965935</v>
      </c>
      <c r="E24" s="260">
        <v>237</v>
      </c>
      <c r="F24" s="261">
        <v>296</v>
      </c>
      <c r="G24" s="261">
        <v>232</v>
      </c>
      <c r="H24" s="261">
        <v>359</v>
      </c>
      <c r="I24" s="262">
        <v>223</v>
      </c>
      <c r="J24" s="260">
        <v>14</v>
      </c>
      <c r="K24" s="263">
        <v>6.2780269058295968</v>
      </c>
    </row>
    <row r="25" spans="1:11" ht="13.5" customHeight="1" x14ac:dyDescent="0.2">
      <c r="A25" s="256">
        <v>25</v>
      </c>
      <c r="B25" s="257" t="s">
        <v>242</v>
      </c>
      <c r="C25" s="258"/>
      <c r="D25" s="259">
        <v>6.5441506051098166</v>
      </c>
      <c r="E25" s="260">
        <v>146</v>
      </c>
      <c r="F25" s="261">
        <v>152</v>
      </c>
      <c r="G25" s="261">
        <v>145</v>
      </c>
      <c r="H25" s="261">
        <v>206</v>
      </c>
      <c r="I25" s="262">
        <v>163</v>
      </c>
      <c r="J25" s="260">
        <v>-17</v>
      </c>
      <c r="K25" s="263">
        <v>-10.429447852760736</v>
      </c>
    </row>
    <row r="26" spans="1:11" ht="13.5" customHeight="1" x14ac:dyDescent="0.2">
      <c r="A26" s="256">
        <v>26</v>
      </c>
      <c r="B26" s="257" t="s">
        <v>243</v>
      </c>
      <c r="C26" s="258"/>
      <c r="D26" s="259">
        <v>3.5410129986553116</v>
      </c>
      <c r="E26" s="552">
        <v>79</v>
      </c>
      <c r="F26" s="261">
        <v>104</v>
      </c>
      <c r="G26" s="261">
        <v>101</v>
      </c>
      <c r="H26" s="261">
        <v>181</v>
      </c>
      <c r="I26" s="556">
        <v>77</v>
      </c>
      <c r="J26" s="260">
        <v>2</v>
      </c>
      <c r="K26" s="263">
        <v>2.5974025974025974</v>
      </c>
    </row>
    <row r="27" spans="1:11" ht="13.5" customHeight="1" x14ac:dyDescent="0.2">
      <c r="A27" s="256">
        <v>27</v>
      </c>
      <c r="B27" s="257" t="s">
        <v>244</v>
      </c>
      <c r="C27" s="258"/>
      <c r="D27" s="259">
        <v>2.1963245181532947</v>
      </c>
      <c r="E27" s="552">
        <v>49</v>
      </c>
      <c r="F27" s="554">
        <v>78</v>
      </c>
      <c r="G27" s="554">
        <v>52</v>
      </c>
      <c r="H27" s="261">
        <v>126</v>
      </c>
      <c r="I27" s="556">
        <v>70</v>
      </c>
      <c r="J27" s="260">
        <v>-21</v>
      </c>
      <c r="K27" s="263">
        <v>-30</v>
      </c>
    </row>
    <row r="28" spans="1:11" ht="13.5" customHeight="1" x14ac:dyDescent="0.2">
      <c r="A28" s="256">
        <v>28</v>
      </c>
      <c r="B28" s="257" t="s">
        <v>245</v>
      </c>
      <c r="C28" s="258"/>
      <c r="D28" s="259">
        <v>0.31376064545047067</v>
      </c>
      <c r="E28" s="552">
        <v>7</v>
      </c>
      <c r="F28" s="554">
        <v>5</v>
      </c>
      <c r="G28" s="554">
        <v>8</v>
      </c>
      <c r="H28" s="554">
        <v>3</v>
      </c>
      <c r="I28" s="556">
        <v>6</v>
      </c>
      <c r="J28" s="260">
        <v>1</v>
      </c>
      <c r="K28" s="263">
        <v>16.666666666666668</v>
      </c>
    </row>
    <row r="29" spans="1:11" ht="13.5" customHeight="1" x14ac:dyDescent="0.2">
      <c r="A29" s="256">
        <v>29</v>
      </c>
      <c r="B29" s="257" t="s">
        <v>246</v>
      </c>
      <c r="C29" s="258"/>
      <c r="D29" s="259">
        <v>1.703272075302555</v>
      </c>
      <c r="E29" s="552">
        <v>38</v>
      </c>
      <c r="F29" s="554">
        <v>63</v>
      </c>
      <c r="G29" s="554">
        <v>32</v>
      </c>
      <c r="H29" s="554">
        <v>38</v>
      </c>
      <c r="I29" s="556">
        <v>42</v>
      </c>
      <c r="J29" s="260">
        <v>-4</v>
      </c>
      <c r="K29" s="263">
        <v>-9.5238095238095237</v>
      </c>
    </row>
    <row r="30" spans="1:11" ht="13.5" customHeight="1" x14ac:dyDescent="0.2">
      <c r="A30" s="256" t="s">
        <v>247</v>
      </c>
      <c r="B30" s="257" t="s">
        <v>248</v>
      </c>
      <c r="C30" s="258"/>
      <c r="D30" s="259">
        <v>0.26893769610040341</v>
      </c>
      <c r="E30" s="552">
        <v>6</v>
      </c>
      <c r="F30" s="261" t="s">
        <v>546</v>
      </c>
      <c r="G30" s="261" t="s">
        <v>546</v>
      </c>
      <c r="H30" s="261" t="s">
        <v>546</v>
      </c>
      <c r="I30" s="262" t="s">
        <v>546</v>
      </c>
      <c r="J30" s="260" t="s">
        <v>546</v>
      </c>
      <c r="K30" s="263" t="s">
        <v>546</v>
      </c>
    </row>
    <row r="31" spans="1:11" ht="13.5" customHeight="1" x14ac:dyDescent="0.2">
      <c r="A31" s="256" t="s">
        <v>249</v>
      </c>
      <c r="B31" s="257" t="s">
        <v>250</v>
      </c>
      <c r="C31" s="258"/>
      <c r="D31" s="259">
        <v>1.4343343792021515</v>
      </c>
      <c r="E31" s="552">
        <v>32</v>
      </c>
      <c r="F31" s="554">
        <v>56</v>
      </c>
      <c r="G31" s="554">
        <v>21</v>
      </c>
      <c r="H31" s="554">
        <v>29</v>
      </c>
      <c r="I31" s="556">
        <v>27</v>
      </c>
      <c r="J31" s="260">
        <v>5</v>
      </c>
      <c r="K31" s="263">
        <v>18.518518518518519</v>
      </c>
    </row>
    <row r="32" spans="1:11" ht="13.5" customHeight="1" x14ac:dyDescent="0.2">
      <c r="A32" s="256">
        <v>31</v>
      </c>
      <c r="B32" s="257" t="s">
        <v>251</v>
      </c>
      <c r="C32" s="258"/>
      <c r="D32" s="259">
        <v>0.31376064545047067</v>
      </c>
      <c r="E32" s="552">
        <v>7</v>
      </c>
      <c r="F32" s="554">
        <v>11</v>
      </c>
      <c r="G32" s="554">
        <v>14</v>
      </c>
      <c r="H32" s="554">
        <v>10</v>
      </c>
      <c r="I32" s="556">
        <v>13</v>
      </c>
      <c r="J32" s="260">
        <v>-6</v>
      </c>
      <c r="K32" s="263">
        <v>-46.153846153846153</v>
      </c>
    </row>
    <row r="33" spans="1:11" ht="13.5" customHeight="1" x14ac:dyDescent="0.2">
      <c r="A33" s="256">
        <v>32</v>
      </c>
      <c r="B33" s="257" t="s">
        <v>252</v>
      </c>
      <c r="C33" s="258"/>
      <c r="D33" s="259">
        <v>3.0479605558045719</v>
      </c>
      <c r="E33" s="552">
        <v>68</v>
      </c>
      <c r="F33" s="554">
        <v>85</v>
      </c>
      <c r="G33" s="554">
        <v>59</v>
      </c>
      <c r="H33" s="261">
        <v>112</v>
      </c>
      <c r="I33" s="556">
        <v>69</v>
      </c>
      <c r="J33" s="260">
        <v>-1</v>
      </c>
      <c r="K33" s="263">
        <v>-1.4492753623188406</v>
      </c>
    </row>
    <row r="34" spans="1:11" ht="13.5" customHeight="1" x14ac:dyDescent="0.2">
      <c r="A34" s="256">
        <v>33</v>
      </c>
      <c r="B34" s="257" t="s">
        <v>253</v>
      </c>
      <c r="C34" s="258"/>
      <c r="D34" s="259">
        <v>2.9134917077543703</v>
      </c>
      <c r="E34" s="552">
        <v>65</v>
      </c>
      <c r="F34" s="554">
        <v>86</v>
      </c>
      <c r="G34" s="554">
        <v>69</v>
      </c>
      <c r="H34" s="554">
        <v>80</v>
      </c>
      <c r="I34" s="556">
        <v>73</v>
      </c>
      <c r="J34" s="260">
        <v>-8</v>
      </c>
      <c r="K34" s="263">
        <v>-10.95890410958904</v>
      </c>
    </row>
    <row r="35" spans="1:11" ht="13.5" customHeight="1" x14ac:dyDescent="0.2">
      <c r="A35" s="256">
        <v>34</v>
      </c>
      <c r="B35" s="257" t="s">
        <v>254</v>
      </c>
      <c r="C35" s="258"/>
      <c r="D35" s="259">
        <v>2.6893769610040339</v>
      </c>
      <c r="E35" s="552">
        <v>60</v>
      </c>
      <c r="F35" s="554">
        <v>73</v>
      </c>
      <c r="G35" s="554">
        <v>58</v>
      </c>
      <c r="H35" s="554">
        <v>90</v>
      </c>
      <c r="I35" s="556">
        <v>87</v>
      </c>
      <c r="J35" s="260">
        <v>-27</v>
      </c>
      <c r="K35" s="263">
        <v>-31.03448275862069</v>
      </c>
    </row>
    <row r="36" spans="1:11" ht="13.5" customHeight="1" x14ac:dyDescent="0.2">
      <c r="A36" s="256">
        <v>41</v>
      </c>
      <c r="B36" s="257" t="s">
        <v>255</v>
      </c>
      <c r="C36" s="258"/>
      <c r="D36" s="259">
        <v>0.58269834155087408</v>
      </c>
      <c r="E36" s="552">
        <v>13</v>
      </c>
      <c r="F36" s="554">
        <v>16</v>
      </c>
      <c r="G36" s="554">
        <v>16</v>
      </c>
      <c r="H36" s="554">
        <v>14</v>
      </c>
      <c r="I36" s="556">
        <v>16</v>
      </c>
      <c r="J36" s="260">
        <v>-3</v>
      </c>
      <c r="K36" s="263">
        <v>-18.75</v>
      </c>
    </row>
    <row r="37" spans="1:11" ht="13.5" customHeight="1" x14ac:dyDescent="0.2">
      <c r="A37" s="256">
        <v>42</v>
      </c>
      <c r="B37" s="257" t="s">
        <v>256</v>
      </c>
      <c r="C37" s="258"/>
      <c r="D37" s="259" t="s">
        <v>546</v>
      </c>
      <c r="E37" s="260" t="s">
        <v>546</v>
      </c>
      <c r="F37" s="554">
        <v>4</v>
      </c>
      <c r="G37" s="261" t="s">
        <v>546</v>
      </c>
      <c r="H37" s="554">
        <v>5</v>
      </c>
      <c r="I37" s="556">
        <v>4</v>
      </c>
      <c r="J37" s="260" t="s">
        <v>546</v>
      </c>
      <c r="K37" s="263" t="s">
        <v>546</v>
      </c>
    </row>
    <row r="38" spans="1:11" ht="13.5" customHeight="1" x14ac:dyDescent="0.2">
      <c r="A38" s="256">
        <v>43</v>
      </c>
      <c r="B38" s="257" t="s">
        <v>257</v>
      </c>
      <c r="C38" s="258"/>
      <c r="D38" s="259">
        <v>0.94128193635141189</v>
      </c>
      <c r="E38" s="552">
        <v>21</v>
      </c>
      <c r="F38" s="554">
        <v>27</v>
      </c>
      <c r="G38" s="554">
        <v>23</v>
      </c>
      <c r="H38" s="554">
        <v>52</v>
      </c>
      <c r="I38" s="556">
        <v>24</v>
      </c>
      <c r="J38" s="260">
        <v>-3</v>
      </c>
      <c r="K38" s="263">
        <v>-12.5</v>
      </c>
    </row>
    <row r="39" spans="1:11" ht="13.5" customHeight="1" x14ac:dyDescent="0.2">
      <c r="A39" s="256">
        <v>51</v>
      </c>
      <c r="B39" s="257" t="s">
        <v>258</v>
      </c>
      <c r="C39" s="258"/>
      <c r="D39" s="259">
        <v>5.0649932765575976</v>
      </c>
      <c r="E39" s="260">
        <v>113</v>
      </c>
      <c r="F39" s="261">
        <v>119</v>
      </c>
      <c r="G39" s="554">
        <v>90</v>
      </c>
      <c r="H39" s="261">
        <v>132</v>
      </c>
      <c r="I39" s="262">
        <v>113</v>
      </c>
      <c r="J39" s="260">
        <v>0</v>
      </c>
      <c r="K39" s="263">
        <v>0</v>
      </c>
    </row>
    <row r="40" spans="1:11" ht="13.5" customHeight="1" x14ac:dyDescent="0.2">
      <c r="A40" s="256" t="s">
        <v>259</v>
      </c>
      <c r="B40" s="257" t="s">
        <v>260</v>
      </c>
      <c r="C40" s="258"/>
      <c r="D40" s="259">
        <v>4.6615867324069926</v>
      </c>
      <c r="E40" s="260">
        <v>104</v>
      </c>
      <c r="F40" s="261">
        <v>112</v>
      </c>
      <c r="G40" s="554">
        <v>83</v>
      </c>
      <c r="H40" s="261">
        <v>111</v>
      </c>
      <c r="I40" s="262">
        <v>103</v>
      </c>
      <c r="J40" s="260">
        <v>1</v>
      </c>
      <c r="K40" s="263">
        <v>0.970873786407767</v>
      </c>
    </row>
    <row r="41" spans="1:11" ht="13.5" customHeight="1" x14ac:dyDescent="0.2">
      <c r="A41" s="256"/>
      <c r="B41" s="257" t="s">
        <v>261</v>
      </c>
      <c r="C41" s="258"/>
      <c r="D41" s="259">
        <v>4.0340654415060513</v>
      </c>
      <c r="E41" s="552">
        <v>90</v>
      </c>
      <c r="F41" s="554">
        <v>99</v>
      </c>
      <c r="G41" s="554">
        <v>72</v>
      </c>
      <c r="H41" s="261">
        <v>101</v>
      </c>
      <c r="I41" s="556">
        <v>75</v>
      </c>
      <c r="J41" s="260">
        <v>15</v>
      </c>
      <c r="K41" s="263">
        <v>20</v>
      </c>
    </row>
    <row r="42" spans="1:11" ht="13.5" customHeight="1" x14ac:dyDescent="0.2">
      <c r="A42" s="256">
        <v>52</v>
      </c>
      <c r="B42" s="257" t="s">
        <v>262</v>
      </c>
      <c r="C42" s="258"/>
      <c r="D42" s="259">
        <v>5.9614522635589422</v>
      </c>
      <c r="E42" s="260">
        <v>133</v>
      </c>
      <c r="F42" s="261">
        <v>162</v>
      </c>
      <c r="G42" s="261">
        <v>132</v>
      </c>
      <c r="H42" s="261">
        <v>153</v>
      </c>
      <c r="I42" s="262">
        <v>142</v>
      </c>
      <c r="J42" s="260">
        <v>-9</v>
      </c>
      <c r="K42" s="263">
        <v>-6.3380281690140849</v>
      </c>
    </row>
    <row r="43" spans="1:11" ht="13.5" customHeight="1" x14ac:dyDescent="0.2">
      <c r="A43" s="256" t="s">
        <v>263</v>
      </c>
      <c r="B43" s="257" t="s">
        <v>264</v>
      </c>
      <c r="C43" s="258"/>
      <c r="D43" s="259">
        <v>5.4683998207082025</v>
      </c>
      <c r="E43" s="260">
        <v>122</v>
      </c>
      <c r="F43" s="261">
        <v>143</v>
      </c>
      <c r="G43" s="261">
        <v>119</v>
      </c>
      <c r="H43" s="261">
        <v>142</v>
      </c>
      <c r="I43" s="262">
        <v>126</v>
      </c>
      <c r="J43" s="260">
        <v>-4</v>
      </c>
      <c r="K43" s="263">
        <v>-3.1746031746031744</v>
      </c>
    </row>
    <row r="44" spans="1:11" ht="13.5" customHeight="1" x14ac:dyDescent="0.2">
      <c r="A44" s="256">
        <v>53</v>
      </c>
      <c r="B44" s="257" t="s">
        <v>265</v>
      </c>
      <c r="C44" s="258"/>
      <c r="D44" s="259">
        <v>0.44822949350067237</v>
      </c>
      <c r="E44" s="552">
        <v>10</v>
      </c>
      <c r="F44" s="554">
        <v>17</v>
      </c>
      <c r="G44" s="554">
        <v>11</v>
      </c>
      <c r="H44" s="554">
        <v>23</v>
      </c>
      <c r="I44" s="556">
        <v>16</v>
      </c>
      <c r="J44" s="260">
        <v>-6</v>
      </c>
      <c r="K44" s="263">
        <v>-37.5</v>
      </c>
    </row>
    <row r="45" spans="1:11" ht="13.5" customHeight="1" x14ac:dyDescent="0.2">
      <c r="A45" s="256" t="s">
        <v>266</v>
      </c>
      <c r="B45" s="257" t="s">
        <v>267</v>
      </c>
      <c r="C45" s="258"/>
      <c r="D45" s="259">
        <v>0.40340654415060512</v>
      </c>
      <c r="E45" s="552">
        <v>9</v>
      </c>
      <c r="F45" s="554">
        <v>15</v>
      </c>
      <c r="G45" s="554">
        <v>11</v>
      </c>
      <c r="H45" s="554">
        <v>21</v>
      </c>
      <c r="I45" s="556">
        <v>16</v>
      </c>
      <c r="J45" s="260">
        <v>-7</v>
      </c>
      <c r="K45" s="263">
        <v>-43.75</v>
      </c>
    </row>
    <row r="46" spans="1:11" ht="13.5" customHeight="1" x14ac:dyDescent="0.2">
      <c r="A46" s="256">
        <v>54</v>
      </c>
      <c r="B46" s="257" t="s">
        <v>268</v>
      </c>
      <c r="C46" s="258"/>
      <c r="D46" s="259">
        <v>2.4204392649036306</v>
      </c>
      <c r="E46" s="552">
        <v>54</v>
      </c>
      <c r="F46" s="554">
        <v>74</v>
      </c>
      <c r="G46" s="554">
        <v>40</v>
      </c>
      <c r="H46" s="554">
        <v>63</v>
      </c>
      <c r="I46" s="556">
        <v>46</v>
      </c>
      <c r="J46" s="260">
        <v>8</v>
      </c>
      <c r="K46" s="263">
        <v>17.391304347826086</v>
      </c>
    </row>
    <row r="47" spans="1:11" ht="13.5" customHeight="1" x14ac:dyDescent="0.2">
      <c r="A47" s="256">
        <v>61</v>
      </c>
      <c r="B47" s="257" t="s">
        <v>269</v>
      </c>
      <c r="C47" s="258"/>
      <c r="D47" s="259">
        <v>2.5549081129538322</v>
      </c>
      <c r="E47" s="552">
        <v>57</v>
      </c>
      <c r="F47" s="554">
        <v>67</v>
      </c>
      <c r="G47" s="554">
        <v>65</v>
      </c>
      <c r="H47" s="261">
        <v>120</v>
      </c>
      <c r="I47" s="556">
        <v>48</v>
      </c>
      <c r="J47" s="260">
        <v>9</v>
      </c>
      <c r="K47" s="263">
        <v>18.75</v>
      </c>
    </row>
    <row r="48" spans="1:11" ht="13.5" customHeight="1" x14ac:dyDescent="0.2">
      <c r="A48" s="256">
        <v>62</v>
      </c>
      <c r="B48" s="257" t="s">
        <v>270</v>
      </c>
      <c r="C48" s="258"/>
      <c r="D48" s="259">
        <v>8.8301210219632456</v>
      </c>
      <c r="E48" s="260">
        <v>197</v>
      </c>
      <c r="F48" s="261">
        <v>227</v>
      </c>
      <c r="G48" s="261">
        <v>209</v>
      </c>
      <c r="H48" s="261">
        <v>208</v>
      </c>
      <c r="I48" s="262">
        <v>196</v>
      </c>
      <c r="J48" s="260">
        <v>1</v>
      </c>
      <c r="K48" s="263">
        <v>0.51020408163265307</v>
      </c>
    </row>
    <row r="49" spans="1:11" ht="13.5" customHeight="1" x14ac:dyDescent="0.2">
      <c r="A49" s="256">
        <v>63</v>
      </c>
      <c r="B49" s="257" t="s">
        <v>271</v>
      </c>
      <c r="C49" s="258"/>
      <c r="D49" s="259">
        <v>2.3307933662034963</v>
      </c>
      <c r="E49" s="552">
        <v>52</v>
      </c>
      <c r="F49" s="554">
        <v>68</v>
      </c>
      <c r="G49" s="554">
        <v>51</v>
      </c>
      <c r="H49" s="554">
        <v>53</v>
      </c>
      <c r="I49" s="556">
        <v>54</v>
      </c>
      <c r="J49" s="260">
        <v>-2</v>
      </c>
      <c r="K49" s="263">
        <v>-3.7037037037037037</v>
      </c>
    </row>
    <row r="50" spans="1:11" ht="13.5" customHeight="1" x14ac:dyDescent="0.2">
      <c r="A50" s="256" t="s">
        <v>272</v>
      </c>
      <c r="B50" s="257" t="s">
        <v>273</v>
      </c>
      <c r="C50" s="258"/>
      <c r="D50" s="259">
        <v>0.49305244285073957</v>
      </c>
      <c r="E50" s="552">
        <v>11</v>
      </c>
      <c r="F50" s="554">
        <v>10</v>
      </c>
      <c r="G50" s="554">
        <v>14</v>
      </c>
      <c r="H50" s="554">
        <v>14</v>
      </c>
      <c r="I50" s="556">
        <v>9</v>
      </c>
      <c r="J50" s="260">
        <v>2</v>
      </c>
      <c r="K50" s="263">
        <v>22.222222222222221</v>
      </c>
    </row>
    <row r="51" spans="1:11" ht="13.5" customHeight="1" x14ac:dyDescent="0.2">
      <c r="A51" s="256" t="s">
        <v>274</v>
      </c>
      <c r="B51" s="257" t="s">
        <v>275</v>
      </c>
      <c r="C51" s="258"/>
      <c r="D51" s="259">
        <v>1.703272075302555</v>
      </c>
      <c r="E51" s="552">
        <v>38</v>
      </c>
      <c r="F51" s="554">
        <v>50</v>
      </c>
      <c r="G51" s="554">
        <v>35</v>
      </c>
      <c r="H51" s="554">
        <v>34</v>
      </c>
      <c r="I51" s="556">
        <v>41</v>
      </c>
      <c r="J51" s="260">
        <v>-3</v>
      </c>
      <c r="K51" s="263">
        <v>-7.3170731707317076</v>
      </c>
    </row>
    <row r="52" spans="1:11" ht="13.5" customHeight="1" x14ac:dyDescent="0.2">
      <c r="A52" s="256">
        <v>71</v>
      </c>
      <c r="B52" s="257" t="s">
        <v>276</v>
      </c>
      <c r="C52" s="258"/>
      <c r="D52" s="259">
        <v>8.5611833258628423</v>
      </c>
      <c r="E52" s="260">
        <v>191</v>
      </c>
      <c r="F52" s="261">
        <v>245</v>
      </c>
      <c r="G52" s="261">
        <v>225</v>
      </c>
      <c r="H52" s="261">
        <v>356</v>
      </c>
      <c r="I52" s="262">
        <v>202</v>
      </c>
      <c r="J52" s="260">
        <v>-11</v>
      </c>
      <c r="K52" s="263">
        <v>-5.4455445544554459</v>
      </c>
    </row>
    <row r="53" spans="1:11" ht="13.5" customHeight="1" x14ac:dyDescent="0.2">
      <c r="A53" s="256" t="s">
        <v>277</v>
      </c>
      <c r="B53" s="257" t="s">
        <v>278</v>
      </c>
      <c r="C53" s="258"/>
      <c r="D53" s="259">
        <v>2.7790228597041686</v>
      </c>
      <c r="E53" s="552">
        <v>62</v>
      </c>
      <c r="F53" s="554">
        <v>60</v>
      </c>
      <c r="G53" s="554">
        <v>68</v>
      </c>
      <c r="H53" s="554">
        <v>99</v>
      </c>
      <c r="I53" s="556">
        <v>54</v>
      </c>
      <c r="J53" s="260">
        <v>8</v>
      </c>
      <c r="K53" s="263">
        <v>14.814814814814815</v>
      </c>
    </row>
    <row r="54" spans="1:11" ht="13.5" customHeight="1" x14ac:dyDescent="0.2">
      <c r="A54" s="256" t="s">
        <v>279</v>
      </c>
      <c r="B54" s="257" t="s">
        <v>280</v>
      </c>
      <c r="C54" s="258"/>
      <c r="D54" s="259">
        <v>4.6615867324069926</v>
      </c>
      <c r="E54" s="260">
        <v>104</v>
      </c>
      <c r="F54" s="261">
        <v>161</v>
      </c>
      <c r="G54" s="261">
        <v>123</v>
      </c>
      <c r="H54" s="261">
        <v>206</v>
      </c>
      <c r="I54" s="262">
        <v>114</v>
      </c>
      <c r="J54" s="260">
        <v>-10</v>
      </c>
      <c r="K54" s="263">
        <v>-8.7719298245614041</v>
      </c>
    </row>
    <row r="55" spans="1:11" ht="13.5" customHeight="1" x14ac:dyDescent="0.2">
      <c r="A55" s="256">
        <v>72</v>
      </c>
      <c r="B55" s="257" t="s">
        <v>281</v>
      </c>
      <c r="C55" s="258"/>
      <c r="D55" s="259">
        <v>1.0757507844016136</v>
      </c>
      <c r="E55" s="552">
        <v>24</v>
      </c>
      <c r="F55" s="554">
        <v>45</v>
      </c>
      <c r="G55" s="554">
        <v>43</v>
      </c>
      <c r="H55" s="554">
        <v>79</v>
      </c>
      <c r="I55" s="556">
        <v>34</v>
      </c>
      <c r="J55" s="260">
        <v>-10</v>
      </c>
      <c r="K55" s="263">
        <v>-29.411764705882351</v>
      </c>
    </row>
    <row r="56" spans="1:11" ht="13.5" customHeight="1" x14ac:dyDescent="0.2">
      <c r="A56" s="256" t="s">
        <v>282</v>
      </c>
      <c r="B56" s="257" t="s">
        <v>283</v>
      </c>
      <c r="C56" s="258"/>
      <c r="D56" s="259">
        <v>0.22411474675033619</v>
      </c>
      <c r="E56" s="552">
        <v>5</v>
      </c>
      <c r="F56" s="554">
        <v>13</v>
      </c>
      <c r="G56" s="554">
        <v>6</v>
      </c>
      <c r="H56" s="554">
        <v>23</v>
      </c>
      <c r="I56" s="556">
        <v>15</v>
      </c>
      <c r="J56" s="260">
        <v>-10</v>
      </c>
      <c r="K56" s="263">
        <v>-66.666666666666671</v>
      </c>
    </row>
    <row r="57" spans="1:11" ht="13.5" customHeight="1" x14ac:dyDescent="0.2">
      <c r="A57" s="256" t="s">
        <v>284</v>
      </c>
      <c r="B57" s="257" t="s">
        <v>285</v>
      </c>
      <c r="C57" s="258"/>
      <c r="D57" s="259">
        <v>0.71716718960107573</v>
      </c>
      <c r="E57" s="552">
        <v>16</v>
      </c>
      <c r="F57" s="554">
        <v>25</v>
      </c>
      <c r="G57" s="554">
        <v>23</v>
      </c>
      <c r="H57" s="554">
        <v>48</v>
      </c>
      <c r="I57" s="556">
        <v>11</v>
      </c>
      <c r="J57" s="260">
        <v>5</v>
      </c>
      <c r="K57" s="263">
        <v>45.454545454545453</v>
      </c>
    </row>
    <row r="58" spans="1:11" ht="13.5" customHeight="1" x14ac:dyDescent="0.2">
      <c r="A58" s="256">
        <v>73</v>
      </c>
      <c r="B58" s="257" t="s">
        <v>286</v>
      </c>
      <c r="C58" s="258"/>
      <c r="D58" s="259">
        <v>1.1205737337516808</v>
      </c>
      <c r="E58" s="552">
        <v>25</v>
      </c>
      <c r="F58" s="554">
        <v>59</v>
      </c>
      <c r="G58" s="554">
        <v>38</v>
      </c>
      <c r="H58" s="554">
        <v>40</v>
      </c>
      <c r="I58" s="556">
        <v>17</v>
      </c>
      <c r="J58" s="260">
        <v>8</v>
      </c>
      <c r="K58" s="263">
        <v>47.058823529411768</v>
      </c>
    </row>
    <row r="59" spans="1:11" ht="13.5" customHeight="1" x14ac:dyDescent="0.2">
      <c r="A59" s="256" t="s">
        <v>287</v>
      </c>
      <c r="B59" s="257" t="s">
        <v>288</v>
      </c>
      <c r="C59" s="258"/>
      <c r="D59" s="259">
        <v>0.89645898700134474</v>
      </c>
      <c r="E59" s="552">
        <v>20</v>
      </c>
      <c r="F59" s="554">
        <v>45</v>
      </c>
      <c r="G59" s="554">
        <v>29</v>
      </c>
      <c r="H59" s="554">
        <v>35</v>
      </c>
      <c r="I59" s="556">
        <v>14</v>
      </c>
      <c r="J59" s="260">
        <v>6</v>
      </c>
      <c r="K59" s="263">
        <v>42.857142857142854</v>
      </c>
    </row>
    <row r="60" spans="1:11" ht="13.5" customHeight="1" x14ac:dyDescent="0.2">
      <c r="A60" s="256">
        <v>81</v>
      </c>
      <c r="B60" s="257" t="s">
        <v>289</v>
      </c>
      <c r="C60" s="258"/>
      <c r="D60" s="259">
        <v>5.5132227700582694</v>
      </c>
      <c r="E60" s="260">
        <v>123</v>
      </c>
      <c r="F60" s="261">
        <v>733</v>
      </c>
      <c r="G60" s="261">
        <v>148</v>
      </c>
      <c r="H60" s="261">
        <v>832</v>
      </c>
      <c r="I60" s="262">
        <v>138</v>
      </c>
      <c r="J60" s="260">
        <v>-15</v>
      </c>
      <c r="K60" s="263">
        <v>-10.869565217391305</v>
      </c>
    </row>
    <row r="61" spans="1:11" ht="13.5" customHeight="1" x14ac:dyDescent="0.2">
      <c r="A61" s="256" t="s">
        <v>290</v>
      </c>
      <c r="B61" s="257" t="s">
        <v>291</v>
      </c>
      <c r="C61" s="258"/>
      <c r="D61" s="259">
        <v>2.2411474675033616</v>
      </c>
      <c r="E61" s="552">
        <v>50</v>
      </c>
      <c r="F61" s="554">
        <v>67</v>
      </c>
      <c r="G61" s="554">
        <v>60</v>
      </c>
      <c r="H61" s="261">
        <v>106</v>
      </c>
      <c r="I61" s="556">
        <v>41</v>
      </c>
      <c r="J61" s="260">
        <v>9</v>
      </c>
      <c r="K61" s="263">
        <v>21.951219512195124</v>
      </c>
    </row>
    <row r="62" spans="1:11" ht="13.5" customHeight="1" x14ac:dyDescent="0.2">
      <c r="A62" s="256" t="s">
        <v>292</v>
      </c>
      <c r="B62" s="257" t="s">
        <v>363</v>
      </c>
      <c r="C62" s="258"/>
      <c r="D62" s="259">
        <v>1.7929179740026895</v>
      </c>
      <c r="E62" s="552">
        <v>40</v>
      </c>
      <c r="F62" s="261">
        <v>457</v>
      </c>
      <c r="G62" s="554">
        <v>45</v>
      </c>
      <c r="H62" s="261">
        <v>495</v>
      </c>
      <c r="I62" s="556">
        <v>49</v>
      </c>
      <c r="J62" s="260">
        <v>-9</v>
      </c>
      <c r="K62" s="263">
        <v>-18.367346938775512</v>
      </c>
    </row>
    <row r="63" spans="1:11" ht="13.5" customHeight="1" x14ac:dyDescent="0.2">
      <c r="A63" s="256" t="s">
        <v>294</v>
      </c>
      <c r="B63" s="257" t="s">
        <v>295</v>
      </c>
      <c r="C63" s="258"/>
      <c r="D63" s="259">
        <v>0.62752129090094133</v>
      </c>
      <c r="E63" s="552">
        <v>14</v>
      </c>
      <c r="F63" s="554">
        <v>95</v>
      </c>
      <c r="G63" s="554">
        <v>15</v>
      </c>
      <c r="H63" s="261">
        <v>130</v>
      </c>
      <c r="I63" s="556">
        <v>22</v>
      </c>
      <c r="J63" s="260">
        <v>-8</v>
      </c>
      <c r="K63" s="263">
        <v>-36.363636363636367</v>
      </c>
    </row>
    <row r="64" spans="1:11" ht="13.5" customHeight="1" x14ac:dyDescent="0.2">
      <c r="A64" s="256" t="s">
        <v>296</v>
      </c>
      <c r="B64" s="257" t="s">
        <v>297</v>
      </c>
      <c r="C64" s="258"/>
      <c r="D64" s="259">
        <v>0.35858359480053786</v>
      </c>
      <c r="E64" s="552">
        <v>8</v>
      </c>
      <c r="F64" s="554">
        <v>38</v>
      </c>
      <c r="G64" s="554">
        <v>12</v>
      </c>
      <c r="H64" s="554">
        <v>38</v>
      </c>
      <c r="I64" s="556">
        <v>6</v>
      </c>
      <c r="J64" s="260">
        <v>2</v>
      </c>
      <c r="K64" s="263">
        <v>33.333333333333336</v>
      </c>
    </row>
    <row r="65" spans="1:11" ht="13.5" customHeight="1" x14ac:dyDescent="0.2">
      <c r="A65" s="256">
        <v>82</v>
      </c>
      <c r="B65" s="257" t="s">
        <v>298</v>
      </c>
      <c r="C65" s="258"/>
      <c r="D65" s="259">
        <v>3.7203047960555806</v>
      </c>
      <c r="E65" s="552">
        <v>83</v>
      </c>
      <c r="F65" s="261">
        <v>137</v>
      </c>
      <c r="G65" s="554">
        <v>74</v>
      </c>
      <c r="H65" s="261">
        <v>101</v>
      </c>
      <c r="I65" s="556">
        <v>76</v>
      </c>
      <c r="J65" s="260">
        <v>7</v>
      </c>
      <c r="K65" s="263">
        <v>9.2105263157894743</v>
      </c>
    </row>
    <row r="66" spans="1:11" ht="13.5" customHeight="1" x14ac:dyDescent="0.2">
      <c r="A66" s="256" t="s">
        <v>299</v>
      </c>
      <c r="B66" s="257" t="s">
        <v>549</v>
      </c>
      <c r="C66" s="258"/>
      <c r="D66" s="259">
        <v>2.9134917077543703</v>
      </c>
      <c r="E66" s="552">
        <v>65</v>
      </c>
      <c r="F66" s="261">
        <v>110</v>
      </c>
      <c r="G66" s="554">
        <v>54</v>
      </c>
      <c r="H66" s="554">
        <v>69</v>
      </c>
      <c r="I66" s="556">
        <v>60</v>
      </c>
      <c r="J66" s="260">
        <v>5</v>
      </c>
      <c r="K66" s="263">
        <v>8.3333333333333339</v>
      </c>
    </row>
    <row r="67" spans="1:11" ht="13.5" customHeight="1" x14ac:dyDescent="0.2">
      <c r="A67" s="256" t="s">
        <v>300</v>
      </c>
      <c r="B67" s="257" t="s">
        <v>301</v>
      </c>
      <c r="C67" s="258"/>
      <c r="D67" s="259">
        <v>0.49305244285073957</v>
      </c>
      <c r="E67" s="552">
        <v>11</v>
      </c>
      <c r="F67" s="554">
        <v>10</v>
      </c>
      <c r="G67" s="554">
        <v>15</v>
      </c>
      <c r="H67" s="554">
        <v>15</v>
      </c>
      <c r="I67" s="556">
        <v>8</v>
      </c>
      <c r="J67" s="260">
        <v>3</v>
      </c>
      <c r="K67" s="263">
        <v>37.5</v>
      </c>
    </row>
    <row r="68" spans="1:11" ht="13.5" customHeight="1" x14ac:dyDescent="0.2">
      <c r="A68" s="256">
        <v>83</v>
      </c>
      <c r="B68" s="257" t="s">
        <v>302</v>
      </c>
      <c r="C68" s="258"/>
      <c r="D68" s="259">
        <v>5.3787539220080678</v>
      </c>
      <c r="E68" s="260">
        <v>120</v>
      </c>
      <c r="F68" s="261">
        <v>258</v>
      </c>
      <c r="G68" s="261">
        <v>100</v>
      </c>
      <c r="H68" s="261">
        <v>181</v>
      </c>
      <c r="I68" s="262">
        <v>101</v>
      </c>
      <c r="J68" s="260">
        <v>19</v>
      </c>
      <c r="K68" s="263">
        <v>18.811881188118811</v>
      </c>
    </row>
    <row r="69" spans="1:11" ht="13.5" customHeight="1" x14ac:dyDescent="0.2">
      <c r="A69" s="256" t="s">
        <v>303</v>
      </c>
      <c r="B69" s="257" t="s">
        <v>304</v>
      </c>
      <c r="C69" s="258"/>
      <c r="D69" s="259">
        <v>4.0340654415060513</v>
      </c>
      <c r="E69" s="552">
        <v>90</v>
      </c>
      <c r="F69" s="261">
        <v>219</v>
      </c>
      <c r="G69" s="554">
        <v>75</v>
      </c>
      <c r="H69" s="261">
        <v>134</v>
      </c>
      <c r="I69" s="556">
        <v>79</v>
      </c>
      <c r="J69" s="260">
        <v>11</v>
      </c>
      <c r="K69" s="263">
        <v>13.924050632911392</v>
      </c>
    </row>
    <row r="70" spans="1:11" ht="13.5" customHeight="1" x14ac:dyDescent="0.2">
      <c r="A70" s="256"/>
      <c r="B70" s="257" t="s">
        <v>305</v>
      </c>
      <c r="C70" s="258"/>
      <c r="D70" s="259">
        <v>2.2411474675033616</v>
      </c>
      <c r="E70" s="552">
        <v>50</v>
      </c>
      <c r="F70" s="261">
        <v>140</v>
      </c>
      <c r="G70" s="554">
        <v>50</v>
      </c>
      <c r="H70" s="554">
        <v>82</v>
      </c>
      <c r="I70" s="556">
        <v>47</v>
      </c>
      <c r="J70" s="260">
        <v>3</v>
      </c>
      <c r="K70" s="263">
        <v>6.3829787234042552</v>
      </c>
    </row>
    <row r="71" spans="1:11" ht="13.5" customHeight="1" x14ac:dyDescent="0.2">
      <c r="A71" s="256">
        <v>84</v>
      </c>
      <c r="B71" s="257" t="s">
        <v>306</v>
      </c>
      <c r="C71" s="258"/>
      <c r="D71" s="259">
        <v>1.3895114298520843</v>
      </c>
      <c r="E71" s="552">
        <v>31</v>
      </c>
      <c r="F71" s="261">
        <v>132</v>
      </c>
      <c r="G71" s="554">
        <v>36</v>
      </c>
      <c r="H71" s="554">
        <v>70</v>
      </c>
      <c r="I71" s="556">
        <v>33</v>
      </c>
      <c r="J71" s="260">
        <v>-2</v>
      </c>
      <c r="K71" s="263">
        <v>-6.0606060606060606</v>
      </c>
    </row>
    <row r="72" spans="1:11" ht="13.5" customHeight="1" x14ac:dyDescent="0.2">
      <c r="A72" s="256" t="s">
        <v>307</v>
      </c>
      <c r="B72" s="257" t="s">
        <v>308</v>
      </c>
      <c r="C72" s="258"/>
      <c r="D72" s="259">
        <v>0.67234424025100847</v>
      </c>
      <c r="E72" s="552">
        <v>15</v>
      </c>
      <c r="F72" s="261">
        <v>106</v>
      </c>
      <c r="G72" s="554">
        <v>12</v>
      </c>
      <c r="H72" s="554">
        <v>36</v>
      </c>
      <c r="I72" s="556">
        <v>12</v>
      </c>
      <c r="J72" s="260">
        <v>3</v>
      </c>
      <c r="K72" s="263">
        <v>25</v>
      </c>
    </row>
    <row r="73" spans="1:11" ht="13.5" customHeight="1" x14ac:dyDescent="0.2">
      <c r="A73" s="256" t="s">
        <v>309</v>
      </c>
      <c r="B73" s="257" t="s">
        <v>310</v>
      </c>
      <c r="C73" s="258"/>
      <c r="D73" s="259">
        <v>0.17929179740026893</v>
      </c>
      <c r="E73" s="552">
        <v>4</v>
      </c>
      <c r="F73" s="554">
        <v>6</v>
      </c>
      <c r="G73" s="261" t="s">
        <v>546</v>
      </c>
      <c r="H73" s="554">
        <v>5</v>
      </c>
      <c r="I73" s="262" t="s">
        <v>546</v>
      </c>
      <c r="J73" s="260" t="s">
        <v>546</v>
      </c>
      <c r="K73" s="263" t="s">
        <v>546</v>
      </c>
    </row>
    <row r="74" spans="1:11" s="86" customFormat="1" ht="13.5" customHeight="1" x14ac:dyDescent="0.2">
      <c r="A74" s="256" t="s">
        <v>311</v>
      </c>
      <c r="B74" s="257" t="s">
        <v>312</v>
      </c>
      <c r="C74" s="258"/>
      <c r="D74" s="259">
        <v>0</v>
      </c>
      <c r="E74" s="260">
        <v>0</v>
      </c>
      <c r="F74" s="554">
        <v>5</v>
      </c>
      <c r="G74" s="261" t="s">
        <v>546</v>
      </c>
      <c r="H74" s="554">
        <v>3</v>
      </c>
      <c r="I74" s="262" t="s">
        <v>546</v>
      </c>
      <c r="J74" s="260" t="s">
        <v>546</v>
      </c>
      <c r="K74" s="263" t="s">
        <v>546</v>
      </c>
    </row>
    <row r="75" spans="1:11" s="113" customFormat="1" ht="13.5" customHeight="1" x14ac:dyDescent="0.15">
      <c r="A75" s="256">
        <v>91</v>
      </c>
      <c r="B75" s="257" t="s">
        <v>313</v>
      </c>
      <c r="C75" s="258"/>
      <c r="D75" s="259" t="s">
        <v>546</v>
      </c>
      <c r="E75" s="260" t="s">
        <v>546</v>
      </c>
      <c r="F75" s="554">
        <v>11</v>
      </c>
      <c r="G75" s="554">
        <v>5</v>
      </c>
      <c r="H75" s="554">
        <v>4</v>
      </c>
      <c r="I75" s="556">
        <v>7</v>
      </c>
      <c r="J75" s="260" t="s">
        <v>546</v>
      </c>
      <c r="K75" s="263" t="s">
        <v>546</v>
      </c>
    </row>
    <row r="76" spans="1:11" s="113" customFormat="1" ht="13.5" customHeight="1" x14ac:dyDescent="0.15">
      <c r="A76" s="256">
        <v>92</v>
      </c>
      <c r="B76" s="257" t="s">
        <v>314</v>
      </c>
      <c r="C76" s="258"/>
      <c r="D76" s="259">
        <v>0.80681308830121024</v>
      </c>
      <c r="E76" s="552">
        <v>18</v>
      </c>
      <c r="F76" s="554">
        <v>16</v>
      </c>
      <c r="G76" s="554">
        <v>16</v>
      </c>
      <c r="H76" s="554">
        <v>15</v>
      </c>
      <c r="I76" s="556">
        <v>15</v>
      </c>
      <c r="J76" s="260">
        <v>3</v>
      </c>
      <c r="K76" s="263">
        <v>20</v>
      </c>
    </row>
    <row r="77" spans="1:11" s="86" customFormat="1" ht="13.5" customHeight="1" x14ac:dyDescent="0.2">
      <c r="A77" s="256">
        <v>93</v>
      </c>
      <c r="B77" s="257" t="s">
        <v>315</v>
      </c>
      <c r="C77" s="258"/>
      <c r="D77" s="259" t="s">
        <v>546</v>
      </c>
      <c r="E77" s="260" t="s">
        <v>546</v>
      </c>
      <c r="F77" s="261" t="s">
        <v>546</v>
      </c>
      <c r="G77" s="261" t="s">
        <v>546</v>
      </c>
      <c r="H77" s="554">
        <v>5</v>
      </c>
      <c r="I77" s="262" t="s">
        <v>546</v>
      </c>
      <c r="J77" s="260" t="s">
        <v>546</v>
      </c>
      <c r="K77" s="263" t="s">
        <v>546</v>
      </c>
    </row>
    <row r="78" spans="1:11" s="346" customFormat="1" ht="13.5" customHeight="1" x14ac:dyDescent="0.2">
      <c r="A78" s="256">
        <v>94</v>
      </c>
      <c r="B78" s="257" t="s">
        <v>316</v>
      </c>
      <c r="C78" s="258"/>
      <c r="D78" s="259" t="s">
        <v>546</v>
      </c>
      <c r="E78" s="260" t="s">
        <v>546</v>
      </c>
      <c r="F78" s="554">
        <v>5</v>
      </c>
      <c r="G78" s="554">
        <v>3</v>
      </c>
      <c r="H78" s="554">
        <v>8</v>
      </c>
      <c r="I78" s="262" t="s">
        <v>546</v>
      </c>
      <c r="J78" s="260" t="s">
        <v>546</v>
      </c>
      <c r="K78" s="263" t="s">
        <v>546</v>
      </c>
    </row>
    <row r="79" spans="1:11" s="86" customFormat="1" ht="13.5" customHeight="1" x14ac:dyDescent="0.2">
      <c r="A79" s="270" t="s">
        <v>317</v>
      </c>
      <c r="B79" s="271" t="s">
        <v>318</v>
      </c>
      <c r="C79" s="272"/>
      <c r="D79" s="273">
        <v>0</v>
      </c>
      <c r="E79" s="274">
        <v>0</v>
      </c>
      <c r="F79" s="275" t="s">
        <v>546</v>
      </c>
      <c r="G79" s="555">
        <v>5</v>
      </c>
      <c r="H79" s="275">
        <v>0</v>
      </c>
      <c r="I79" s="557">
        <v>9</v>
      </c>
      <c r="J79" s="274">
        <v>-9</v>
      </c>
      <c r="K79" s="551">
        <v>-100</v>
      </c>
    </row>
    <row r="80" spans="1:11" s="86" customFormat="1" ht="12.75" customHeight="1" x14ac:dyDescent="0.2">
      <c r="K80" s="114" t="s">
        <v>35</v>
      </c>
    </row>
    <row r="81" spans="1:11" s="86" customFormat="1" ht="15.75" customHeight="1" x14ac:dyDescent="0.2">
      <c r="A81" s="113" t="s">
        <v>114</v>
      </c>
      <c r="B81" s="113"/>
      <c r="C81" s="113"/>
      <c r="D81" s="113"/>
      <c r="E81" s="113"/>
      <c r="F81" s="113"/>
      <c r="G81" s="113"/>
      <c r="H81" s="113"/>
      <c r="I81" s="113"/>
      <c r="J81" s="113"/>
      <c r="K81" s="113"/>
    </row>
    <row r="82" spans="1:11" ht="21" customHeight="1" x14ac:dyDescent="0.2">
      <c r="A82" s="116" t="s">
        <v>364</v>
      </c>
      <c r="B82" s="116"/>
      <c r="C82" s="116"/>
      <c r="D82" s="116"/>
      <c r="E82" s="116"/>
      <c r="F82" s="116"/>
      <c r="G82" s="116"/>
      <c r="H82" s="116"/>
      <c r="I82" s="116"/>
      <c r="J82" s="116"/>
      <c r="K82" s="116"/>
    </row>
    <row r="83" spans="1:11" ht="21" customHeight="1" x14ac:dyDescent="0.2">
      <c r="A83" s="382" t="s">
        <v>372</v>
      </c>
      <c r="B83" s="382"/>
      <c r="C83" s="382"/>
      <c r="D83" s="382"/>
      <c r="E83" s="382"/>
      <c r="F83" s="382"/>
      <c r="G83" s="382"/>
      <c r="H83" s="382"/>
      <c r="I83" s="382"/>
      <c r="J83" s="382"/>
      <c r="K83" s="382"/>
    </row>
    <row r="84" spans="1:11" ht="21" customHeight="1" x14ac:dyDescent="0.2">
      <c r="A84" s="116" t="s">
        <v>321</v>
      </c>
      <c r="B84" s="116"/>
      <c r="C84" s="116"/>
      <c r="D84" s="116"/>
      <c r="E84" s="116"/>
      <c r="F84" s="116"/>
      <c r="G84" s="116"/>
      <c r="H84" s="116"/>
      <c r="I84" s="116"/>
      <c r="J84" s="116"/>
      <c r="K84" s="116"/>
    </row>
    <row r="85" spans="1:11" ht="15.75" customHeight="1" x14ac:dyDescent="0.2">
      <c r="A85" s="116" t="s">
        <v>366</v>
      </c>
      <c r="B85" s="116"/>
      <c r="C85" s="116"/>
      <c r="D85" s="116"/>
      <c r="E85" s="116"/>
      <c r="F85" s="116"/>
      <c r="G85" s="116"/>
      <c r="H85" s="116"/>
      <c r="I85" s="116"/>
      <c r="J85" s="116"/>
      <c r="K85" s="116"/>
    </row>
    <row r="86" spans="1:11" ht="15.75" customHeight="1" x14ac:dyDescent="0.2">
      <c r="A86" s="116" t="s">
        <v>322</v>
      </c>
      <c r="B86" s="116"/>
      <c r="C86" s="116"/>
      <c r="D86" s="116"/>
      <c r="E86" s="116"/>
      <c r="F86" s="116"/>
      <c r="G86" s="116"/>
      <c r="H86" s="116"/>
      <c r="I86" s="116"/>
      <c r="J86" s="116"/>
      <c r="K86" s="116"/>
    </row>
    <row r="87" spans="1:11" ht="15.75" customHeight="1" x14ac:dyDescent="0.2">
      <c r="A87" s="86"/>
      <c r="B87" s="86"/>
      <c r="C87" s="86"/>
      <c r="D87" s="86"/>
      <c r="E87" s="86"/>
      <c r="F87" s="86"/>
      <c r="G87" s="86"/>
      <c r="H87" s="86"/>
      <c r="I87" s="86"/>
      <c r="J87" s="86"/>
      <c r="K87" s="86"/>
    </row>
    <row r="88" spans="1:11" ht="15.75" customHeight="1" x14ac:dyDescent="0.2">
      <c r="D88" s="53"/>
      <c r="E88" s="53"/>
      <c r="F88" s="53"/>
      <c r="G88" s="53"/>
      <c r="H88" s="53"/>
      <c r="I88" s="53"/>
      <c r="J88" s="53"/>
      <c r="K88" s="53"/>
    </row>
    <row r="89" spans="1:11" ht="15.75" customHeight="1" x14ac:dyDescent="0.2">
      <c r="D89" s="53"/>
      <c r="E89" s="53"/>
      <c r="F89" s="53"/>
      <c r="G89" s="53"/>
      <c r="H89" s="53"/>
      <c r="I89" s="53"/>
      <c r="J89" s="53"/>
      <c r="K89" s="53"/>
    </row>
    <row r="90" spans="1:11" ht="15.75" customHeight="1" x14ac:dyDescent="0.2">
      <c r="D90" s="53"/>
      <c r="E90" s="53"/>
      <c r="F90" s="53"/>
      <c r="G90" s="53"/>
      <c r="H90" s="53"/>
      <c r="I90" s="53"/>
      <c r="J90" s="53"/>
      <c r="K90" s="53"/>
    </row>
    <row r="91" spans="1:11" ht="15.75" customHeight="1" x14ac:dyDescent="0.2">
      <c r="D91" s="53"/>
      <c r="E91" s="53"/>
      <c r="F91" s="53"/>
      <c r="G91" s="53"/>
      <c r="H91" s="53"/>
      <c r="I91" s="53"/>
      <c r="J91" s="53"/>
      <c r="K91" s="53"/>
    </row>
    <row r="92" spans="1:11" ht="15.75" customHeight="1" x14ac:dyDescent="0.2">
      <c r="D92" s="53"/>
      <c r="E92" s="53"/>
      <c r="F92" s="53"/>
      <c r="G92" s="53"/>
      <c r="H92" s="53"/>
      <c r="I92" s="53"/>
      <c r="J92" s="53"/>
      <c r="K92" s="53"/>
    </row>
    <row r="93" spans="1:11" ht="15.95" customHeight="1" x14ac:dyDescent="0.2">
      <c r="D93" s="53"/>
      <c r="E93" s="53"/>
      <c r="F93" s="53"/>
      <c r="G93" s="53"/>
      <c r="H93" s="53"/>
      <c r="I93" s="53"/>
      <c r="J93" s="53"/>
      <c r="K93" s="53"/>
    </row>
    <row r="94" spans="1:11" ht="15.95" customHeight="1" x14ac:dyDescent="0.2">
      <c r="D94" s="53"/>
      <c r="E94" s="53"/>
      <c r="F94" s="53"/>
      <c r="G94" s="53"/>
      <c r="H94" s="53"/>
      <c r="I94" s="53"/>
      <c r="J94" s="53"/>
      <c r="K94" s="53"/>
    </row>
    <row r="95" spans="1:11" ht="15.95" customHeight="1" x14ac:dyDescent="0.2">
      <c r="D95" s="53"/>
      <c r="E95" s="53"/>
      <c r="F95" s="53"/>
      <c r="G95" s="53"/>
      <c r="H95" s="53"/>
      <c r="I95" s="53"/>
      <c r="J95" s="53"/>
      <c r="K95" s="53"/>
    </row>
    <row r="96" spans="1:11" ht="15.95" customHeight="1" x14ac:dyDescent="0.2">
      <c r="D96" s="53"/>
      <c r="E96" s="53"/>
      <c r="F96" s="53"/>
      <c r="G96" s="53"/>
      <c r="H96" s="53"/>
      <c r="I96" s="53"/>
      <c r="J96" s="53"/>
      <c r="K96" s="53"/>
    </row>
    <row r="97" spans="4:11" ht="15.95" customHeight="1" x14ac:dyDescent="0.2">
      <c r="D97" s="53"/>
      <c r="E97" s="53"/>
      <c r="F97" s="53"/>
      <c r="G97" s="53"/>
      <c r="H97" s="53"/>
      <c r="I97" s="53"/>
      <c r="J97" s="53"/>
      <c r="K97" s="53"/>
    </row>
    <row r="98" spans="4:11" ht="15.95" customHeight="1" x14ac:dyDescent="0.2">
      <c r="D98" s="53"/>
      <c r="E98" s="53"/>
      <c r="F98" s="53"/>
      <c r="G98" s="53"/>
      <c r="H98" s="53"/>
      <c r="I98" s="53"/>
      <c r="J98" s="53"/>
      <c r="K98" s="53"/>
    </row>
    <row r="99" spans="4:11" ht="15.95" customHeight="1" x14ac:dyDescent="0.2">
      <c r="D99" s="53"/>
      <c r="E99" s="53"/>
      <c r="F99" s="53"/>
      <c r="G99" s="53"/>
      <c r="H99" s="53"/>
      <c r="I99" s="53"/>
      <c r="J99" s="53"/>
      <c r="K99" s="53"/>
    </row>
    <row r="100" spans="4:11" ht="15.95" customHeight="1" x14ac:dyDescent="0.2">
      <c r="D100" s="53"/>
      <c r="E100" s="53"/>
      <c r="F100" s="53"/>
      <c r="G100" s="53"/>
      <c r="H100" s="53"/>
      <c r="I100" s="53"/>
      <c r="J100" s="53"/>
      <c r="K100" s="53"/>
    </row>
    <row r="101" spans="4:11" ht="15.95" customHeight="1" x14ac:dyDescent="0.2">
      <c r="D101" s="53"/>
      <c r="E101" s="53"/>
      <c r="F101" s="53"/>
      <c r="G101" s="53"/>
      <c r="H101" s="53"/>
      <c r="I101" s="53"/>
      <c r="J101" s="53"/>
      <c r="K101" s="53"/>
    </row>
    <row r="102" spans="4:11" ht="15.95" customHeight="1" x14ac:dyDescent="0.2">
      <c r="D102" s="53"/>
      <c r="E102" s="53"/>
      <c r="F102" s="53"/>
      <c r="G102" s="53"/>
      <c r="H102" s="53"/>
      <c r="I102" s="53"/>
      <c r="J102" s="53"/>
      <c r="K102" s="53"/>
    </row>
    <row r="103" spans="4:11" ht="15.95" customHeight="1" x14ac:dyDescent="0.2">
      <c r="D103" s="53"/>
      <c r="E103" s="53"/>
      <c r="F103" s="53"/>
      <c r="G103" s="53"/>
      <c r="H103" s="53"/>
      <c r="I103" s="53"/>
      <c r="J103" s="53"/>
      <c r="K103" s="53"/>
    </row>
    <row r="104" spans="4:11" ht="15.95" customHeight="1" x14ac:dyDescent="0.2">
      <c r="D104" s="53"/>
      <c r="E104" s="53"/>
      <c r="F104" s="53"/>
      <c r="G104" s="53"/>
      <c r="H104" s="53"/>
      <c r="I104" s="53"/>
      <c r="J104" s="53"/>
      <c r="K104" s="53"/>
    </row>
    <row r="105" spans="4:11" ht="15.95" customHeight="1" x14ac:dyDescent="0.2">
      <c r="D105" s="53"/>
      <c r="E105" s="53"/>
      <c r="F105" s="53"/>
      <c r="G105" s="53"/>
      <c r="H105" s="53"/>
      <c r="I105" s="53"/>
      <c r="J105" s="53"/>
      <c r="K105" s="53"/>
    </row>
    <row r="106" spans="4:11" ht="15.95" customHeight="1" x14ac:dyDescent="0.2">
      <c r="D106" s="53"/>
      <c r="E106" s="53"/>
      <c r="F106" s="53"/>
      <c r="G106" s="53"/>
      <c r="H106" s="53"/>
      <c r="I106" s="53"/>
      <c r="J106" s="53"/>
      <c r="K106" s="53"/>
    </row>
    <row r="107" spans="4:11" ht="15.95" customHeight="1" x14ac:dyDescent="0.2">
      <c r="D107" s="53"/>
      <c r="E107" s="53"/>
      <c r="F107" s="53"/>
      <c r="G107" s="53"/>
      <c r="H107" s="53"/>
      <c r="I107" s="53"/>
      <c r="J107" s="53"/>
      <c r="K107" s="53"/>
    </row>
    <row r="108" spans="4:11" ht="15.95" customHeight="1" x14ac:dyDescent="0.2">
      <c r="D108" s="53"/>
      <c r="E108" s="53"/>
      <c r="F108" s="53"/>
      <c r="G108" s="53"/>
      <c r="H108" s="53"/>
      <c r="I108" s="53"/>
      <c r="J108" s="53"/>
      <c r="K108" s="53"/>
    </row>
    <row r="109" spans="4:11" ht="15.95" customHeight="1" x14ac:dyDescent="0.2">
      <c r="D109" s="53"/>
      <c r="E109" s="53"/>
      <c r="F109" s="53"/>
      <c r="G109" s="53"/>
      <c r="H109" s="53"/>
      <c r="I109" s="53"/>
      <c r="J109" s="53"/>
      <c r="K109" s="53"/>
    </row>
    <row r="110" spans="4:11" ht="15.95" customHeight="1" x14ac:dyDescent="0.2">
      <c r="D110" s="53"/>
      <c r="E110" s="53"/>
      <c r="F110" s="53"/>
      <c r="G110" s="53"/>
      <c r="H110" s="53"/>
      <c r="I110" s="53"/>
      <c r="J110" s="53"/>
      <c r="K110" s="53"/>
    </row>
    <row r="111" spans="4:11" ht="15.95" customHeight="1" x14ac:dyDescent="0.2">
      <c r="D111" s="53"/>
      <c r="E111" s="53"/>
      <c r="F111" s="53"/>
      <c r="G111" s="53"/>
      <c r="H111" s="53"/>
      <c r="I111" s="53"/>
      <c r="J111" s="53"/>
      <c r="K111" s="53"/>
    </row>
    <row r="112" spans="4:11" ht="15.95" customHeight="1" x14ac:dyDescent="0.2">
      <c r="D112" s="53"/>
      <c r="E112" s="53"/>
      <c r="F112" s="53"/>
      <c r="G112" s="53"/>
      <c r="H112" s="53"/>
      <c r="I112" s="53"/>
      <c r="J112" s="53"/>
      <c r="K112" s="53"/>
    </row>
    <row r="113" spans="4:11" ht="15.95"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sheetData>
  <mergeCells count="17">
    <mergeCell ref="A86:K86"/>
    <mergeCell ref="H8:H9"/>
    <mergeCell ref="I8:I9"/>
    <mergeCell ref="A82:K82"/>
    <mergeCell ref="A83:K83"/>
    <mergeCell ref="A84:K84"/>
    <mergeCell ref="A85:K85"/>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77" fitToHeight="0" orientation="portrait" r:id="rId1"/>
  <headerFooter alignWithMargins="0"/>
  <rowBreaks count="1" manualBreakCount="1">
    <brk id="59" max="10"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0719C-FB40-487A-AAAD-B4F6762C9CB2}">
  <sheetPr codeName="Tabelle38"/>
  <dimension ref="A1:N200"/>
  <sheetViews>
    <sheetView showGridLines="0" zoomScaleNormal="100" workbookViewId="0"/>
  </sheetViews>
  <sheetFormatPr baseColWidth="10" defaultColWidth="8.85546875" defaultRowHeight="15.95" customHeight="1" x14ac:dyDescent="0.2"/>
  <cols>
    <col min="1" max="1" width="16.85546875" style="53" customWidth="1"/>
    <col min="2" max="2" width="9.7109375" style="87" customWidth="1"/>
    <col min="3" max="9" width="9.7109375" style="120" customWidth="1"/>
    <col min="10" max="10" width="9.7109375" style="121" customWidth="1"/>
    <col min="11" max="11" width="9.7109375" style="53" customWidth="1"/>
    <col min="12" max="12" width="9.7109375" style="120" customWidth="1"/>
    <col min="13" max="13" width="9.7109375" style="53" customWidth="1"/>
    <col min="14" max="16384" width="8.85546875" style="53"/>
  </cols>
  <sheetData>
    <row r="1" spans="1:13" customFormat="1" ht="36.75" customHeight="1" x14ac:dyDescent="0.2">
      <c r="A1" s="33" t="s">
        <v>61</v>
      </c>
      <c r="B1" s="33"/>
      <c r="C1" s="33"/>
      <c r="D1" s="33"/>
      <c r="E1" s="33"/>
      <c r="F1" s="33"/>
      <c r="G1" s="33"/>
      <c r="H1" s="33"/>
      <c r="I1" s="33"/>
      <c r="J1" s="33"/>
      <c r="K1" s="12"/>
      <c r="L1" s="33"/>
      <c r="M1" s="34" t="s">
        <v>38</v>
      </c>
    </row>
    <row r="2" spans="1:13" customFormat="1" ht="11.25" customHeight="1" x14ac:dyDescent="0.2">
      <c r="A2" s="36"/>
      <c r="B2" s="36"/>
      <c r="C2" s="36"/>
      <c r="D2" s="36"/>
      <c r="E2" s="36"/>
      <c r="F2" s="36"/>
      <c r="G2" s="36"/>
      <c r="H2" s="36"/>
      <c r="I2" s="36"/>
      <c r="J2" s="36"/>
      <c r="K2" s="36"/>
      <c r="L2" s="36"/>
      <c r="M2" s="36"/>
    </row>
    <row r="3" spans="1:13" s="39" customFormat="1" ht="24.95" customHeight="1" x14ac:dyDescent="0.2">
      <c r="A3" s="37" t="s">
        <v>373</v>
      </c>
      <c r="B3" s="38"/>
      <c r="C3" s="38"/>
      <c r="D3" s="38"/>
      <c r="E3" s="38"/>
      <c r="F3" s="38"/>
      <c r="G3" s="38"/>
      <c r="H3" s="38"/>
      <c r="I3" s="38"/>
      <c r="J3" s="38"/>
      <c r="K3" s="38"/>
    </row>
    <row r="4" spans="1:13" s="39" customFormat="1" ht="12" customHeight="1" x14ac:dyDescent="0.2">
      <c r="A4" s="86" t="s">
        <v>374</v>
      </c>
      <c r="B4" s="257"/>
      <c r="C4" s="257"/>
      <c r="D4" s="257"/>
      <c r="E4" s="257"/>
      <c r="F4" s="257"/>
      <c r="G4" s="257"/>
      <c r="H4" s="257"/>
      <c r="I4" s="257"/>
      <c r="J4" s="257"/>
      <c r="K4" s="257"/>
      <c r="L4" s="257"/>
      <c r="M4" s="257"/>
    </row>
    <row r="5" spans="1:13" s="39" customFormat="1" ht="12" customHeight="1" x14ac:dyDescent="0.2">
      <c r="A5" s="388" t="s">
        <v>375</v>
      </c>
      <c r="B5" s="388"/>
      <c r="C5" s="389"/>
      <c r="D5" s="389"/>
      <c r="E5" s="389"/>
      <c r="F5" s="390"/>
      <c r="G5" s="390"/>
      <c r="H5" s="390"/>
      <c r="I5" s="390"/>
      <c r="J5" s="390"/>
      <c r="K5" s="390"/>
      <c r="L5" s="390"/>
      <c r="M5" s="390"/>
    </row>
    <row r="6" spans="1:13" s="39" customFormat="1" ht="16.5" customHeight="1" x14ac:dyDescent="0.2">
      <c r="A6" s="391" t="s">
        <v>376</v>
      </c>
      <c r="B6" s="391"/>
      <c r="C6" s="391"/>
      <c r="D6" s="391"/>
      <c r="E6" s="391"/>
      <c r="F6" s="391"/>
      <c r="G6" s="391"/>
      <c r="H6" s="391"/>
      <c r="I6" s="391"/>
      <c r="J6" s="391"/>
      <c r="K6" s="391"/>
      <c r="L6" s="391"/>
      <c r="M6" s="391"/>
    </row>
    <row r="7" spans="1:13" customFormat="1" ht="33.950000000000003" customHeight="1" x14ac:dyDescent="0.2">
      <c r="A7" s="47" t="s">
        <v>377</v>
      </c>
      <c r="B7" s="392" t="s">
        <v>378</v>
      </c>
      <c r="C7" s="392"/>
      <c r="D7" s="392"/>
      <c r="E7" s="392"/>
      <c r="F7" s="392"/>
      <c r="G7" s="392"/>
      <c r="H7" s="393"/>
      <c r="I7" s="392" t="s">
        <v>379</v>
      </c>
      <c r="J7" s="392"/>
      <c r="K7" s="393"/>
      <c r="L7" s="394" t="s">
        <v>380</v>
      </c>
      <c r="M7" s="395"/>
    </row>
    <row r="8" spans="1:13" ht="23.85" customHeight="1" x14ac:dyDescent="0.2">
      <c r="A8" s="56"/>
      <c r="B8" s="396" t="s">
        <v>96</v>
      </c>
      <c r="C8" s="397" t="s">
        <v>98</v>
      </c>
      <c r="D8" s="397" t="s">
        <v>99</v>
      </c>
      <c r="E8" s="397" t="s">
        <v>381</v>
      </c>
      <c r="F8" s="397" t="s">
        <v>382</v>
      </c>
      <c r="G8" s="397" t="s">
        <v>100</v>
      </c>
      <c r="H8" s="398" t="s">
        <v>383</v>
      </c>
      <c r="I8" s="396" t="s">
        <v>96</v>
      </c>
      <c r="J8" s="396" t="s">
        <v>384</v>
      </c>
      <c r="K8" s="399" t="s">
        <v>385</v>
      </c>
      <c r="L8" s="400" t="s">
        <v>386</v>
      </c>
      <c r="M8" s="401" t="s">
        <v>387</v>
      </c>
    </row>
    <row r="9" spans="1:13" ht="12" customHeight="1" x14ac:dyDescent="0.2">
      <c r="A9" s="65"/>
      <c r="B9" s="66">
        <v>1</v>
      </c>
      <c r="C9" s="66">
        <v>2</v>
      </c>
      <c r="D9" s="66">
        <v>3</v>
      </c>
      <c r="E9" s="66">
        <v>4</v>
      </c>
      <c r="F9" s="66">
        <v>5</v>
      </c>
      <c r="G9" s="66">
        <v>6</v>
      </c>
      <c r="H9" s="66">
        <v>7</v>
      </c>
      <c r="I9" s="66">
        <v>8</v>
      </c>
      <c r="J9" s="66">
        <v>9</v>
      </c>
      <c r="K9" s="402">
        <v>10</v>
      </c>
      <c r="L9" s="403">
        <v>11</v>
      </c>
      <c r="M9" s="403">
        <v>12</v>
      </c>
    </row>
    <row r="10" spans="1:13" ht="11.1" customHeight="1" x14ac:dyDescent="0.2">
      <c r="A10" s="404" t="s">
        <v>388</v>
      </c>
      <c r="B10" s="80">
        <v>35983</v>
      </c>
      <c r="C10" s="79">
        <v>20460</v>
      </c>
      <c r="D10" s="79">
        <v>15523</v>
      </c>
      <c r="E10" s="79">
        <v>27152</v>
      </c>
      <c r="F10" s="79">
        <v>8824</v>
      </c>
      <c r="G10" s="79">
        <v>4829</v>
      </c>
      <c r="H10" s="79">
        <v>11346</v>
      </c>
      <c r="I10" s="80">
        <v>13422</v>
      </c>
      <c r="J10" s="79">
        <v>9321</v>
      </c>
      <c r="K10" s="79">
        <v>4101</v>
      </c>
      <c r="L10" s="405">
        <v>1820</v>
      </c>
      <c r="M10" s="406">
        <v>2068</v>
      </c>
    </row>
    <row r="11" spans="1:13" ht="15" customHeight="1" x14ac:dyDescent="0.2">
      <c r="A11" s="404" t="s">
        <v>389</v>
      </c>
      <c r="B11" s="80">
        <v>36131</v>
      </c>
      <c r="C11" s="79">
        <v>20571</v>
      </c>
      <c r="D11" s="79">
        <v>15560</v>
      </c>
      <c r="E11" s="79">
        <v>27210</v>
      </c>
      <c r="F11" s="79">
        <v>8917</v>
      </c>
      <c r="G11" s="79">
        <v>4760</v>
      </c>
      <c r="H11" s="79">
        <v>11505</v>
      </c>
      <c r="I11" s="80">
        <v>13381</v>
      </c>
      <c r="J11" s="79">
        <v>9275</v>
      </c>
      <c r="K11" s="79">
        <v>4106</v>
      </c>
      <c r="L11" s="405">
        <v>2845</v>
      </c>
      <c r="M11" s="406">
        <v>2727</v>
      </c>
    </row>
    <row r="12" spans="1:13" ht="11.1" customHeight="1" x14ac:dyDescent="0.2">
      <c r="A12" s="404" t="s">
        <v>390</v>
      </c>
      <c r="B12" s="80">
        <v>36269</v>
      </c>
      <c r="C12" s="79">
        <v>20695</v>
      </c>
      <c r="D12" s="79">
        <v>15574</v>
      </c>
      <c r="E12" s="79">
        <v>27230</v>
      </c>
      <c r="F12" s="79">
        <v>9037</v>
      </c>
      <c r="G12" s="79">
        <v>4580</v>
      </c>
      <c r="H12" s="79">
        <v>11753</v>
      </c>
      <c r="I12" s="80">
        <v>13423</v>
      </c>
      <c r="J12" s="79">
        <v>9242</v>
      </c>
      <c r="K12" s="79">
        <v>4181</v>
      </c>
      <c r="L12" s="405">
        <v>2296</v>
      </c>
      <c r="M12" s="406">
        <v>2203</v>
      </c>
    </row>
    <row r="13" spans="1:13" ht="11.1" customHeight="1" x14ac:dyDescent="0.2">
      <c r="A13" s="404" t="s">
        <v>391</v>
      </c>
      <c r="B13" s="80">
        <v>37085</v>
      </c>
      <c r="C13" s="79">
        <v>21127</v>
      </c>
      <c r="D13" s="79">
        <v>15958</v>
      </c>
      <c r="E13" s="79">
        <v>27891</v>
      </c>
      <c r="F13" s="79">
        <v>9194</v>
      </c>
      <c r="G13" s="79">
        <v>5031</v>
      </c>
      <c r="H13" s="79">
        <v>11991</v>
      </c>
      <c r="I13" s="80">
        <v>13478</v>
      </c>
      <c r="J13" s="79">
        <v>9115</v>
      </c>
      <c r="K13" s="79">
        <v>4363</v>
      </c>
      <c r="L13" s="405">
        <v>3553</v>
      </c>
      <c r="M13" s="406">
        <v>2849</v>
      </c>
    </row>
    <row r="14" spans="1:13" ht="11.1" customHeight="1" x14ac:dyDescent="0.2">
      <c r="A14" s="404" t="s">
        <v>392</v>
      </c>
      <c r="B14" s="80">
        <v>36784</v>
      </c>
      <c r="C14" s="79">
        <v>20954</v>
      </c>
      <c r="D14" s="79">
        <v>15830</v>
      </c>
      <c r="E14" s="79">
        <v>27600</v>
      </c>
      <c r="F14" s="79">
        <v>9184</v>
      </c>
      <c r="G14" s="79">
        <v>4843</v>
      </c>
      <c r="H14" s="79">
        <v>12026</v>
      </c>
      <c r="I14" s="80">
        <v>13767</v>
      </c>
      <c r="J14" s="79">
        <v>9303</v>
      </c>
      <c r="K14" s="79">
        <v>4464</v>
      </c>
      <c r="L14" s="405">
        <v>1873</v>
      </c>
      <c r="M14" s="406">
        <v>2140</v>
      </c>
    </row>
    <row r="15" spans="1:13" ht="15" customHeight="1" x14ac:dyDescent="0.2">
      <c r="A15" s="404" t="s">
        <v>393</v>
      </c>
      <c r="B15" s="80">
        <v>37048</v>
      </c>
      <c r="C15" s="79">
        <v>21146</v>
      </c>
      <c r="D15" s="79">
        <v>15902</v>
      </c>
      <c r="E15" s="79">
        <v>27764</v>
      </c>
      <c r="F15" s="79">
        <v>9284</v>
      </c>
      <c r="G15" s="79">
        <v>4725</v>
      </c>
      <c r="H15" s="79">
        <v>12161</v>
      </c>
      <c r="I15" s="80">
        <v>14155</v>
      </c>
      <c r="J15" s="79">
        <v>9551</v>
      </c>
      <c r="K15" s="79">
        <v>4604</v>
      </c>
      <c r="L15" s="405">
        <v>3196</v>
      </c>
      <c r="M15" s="406">
        <v>2967</v>
      </c>
    </row>
    <row r="16" spans="1:13" ht="11.1" customHeight="1" x14ac:dyDescent="0.2">
      <c r="A16" s="404" t="s">
        <v>390</v>
      </c>
      <c r="B16" s="80">
        <v>37112</v>
      </c>
      <c r="C16" s="79">
        <v>21255</v>
      </c>
      <c r="D16" s="79">
        <v>15857</v>
      </c>
      <c r="E16" s="79">
        <v>27672</v>
      </c>
      <c r="F16" s="79">
        <v>9440</v>
      </c>
      <c r="G16" s="79">
        <v>4542</v>
      </c>
      <c r="H16" s="79">
        <v>12330</v>
      </c>
      <c r="I16" s="80">
        <v>14227</v>
      </c>
      <c r="J16" s="79">
        <v>9601</v>
      </c>
      <c r="K16" s="79">
        <v>4626</v>
      </c>
      <c r="L16" s="405">
        <v>2527</v>
      </c>
      <c r="M16" s="406">
        <v>2376</v>
      </c>
    </row>
    <row r="17" spans="1:13" ht="11.1" customHeight="1" x14ac:dyDescent="0.2">
      <c r="A17" s="404" t="s">
        <v>391</v>
      </c>
      <c r="B17" s="80">
        <v>38058</v>
      </c>
      <c r="C17" s="79">
        <v>21796</v>
      </c>
      <c r="D17" s="79">
        <v>16262</v>
      </c>
      <c r="E17" s="79">
        <v>28463</v>
      </c>
      <c r="F17" s="79">
        <v>9595</v>
      </c>
      <c r="G17" s="79">
        <v>5058</v>
      </c>
      <c r="H17" s="79">
        <v>12525</v>
      </c>
      <c r="I17" s="80">
        <v>14274</v>
      </c>
      <c r="J17" s="79">
        <v>9443</v>
      </c>
      <c r="K17" s="79">
        <v>4831</v>
      </c>
      <c r="L17" s="405">
        <v>3927</v>
      </c>
      <c r="M17" s="406">
        <v>3175</v>
      </c>
    </row>
    <row r="18" spans="1:13" ht="11.1" customHeight="1" x14ac:dyDescent="0.2">
      <c r="A18" s="404" t="s">
        <v>392</v>
      </c>
      <c r="B18" s="80">
        <v>38016</v>
      </c>
      <c r="C18" s="79">
        <v>21696</v>
      </c>
      <c r="D18" s="79">
        <v>16320</v>
      </c>
      <c r="E18" s="79">
        <v>28335</v>
      </c>
      <c r="F18" s="79">
        <v>9681</v>
      </c>
      <c r="G18" s="79">
        <v>4910</v>
      </c>
      <c r="H18" s="79">
        <v>12686</v>
      </c>
      <c r="I18" s="80">
        <v>14217</v>
      </c>
      <c r="J18" s="79">
        <v>9420</v>
      </c>
      <c r="K18" s="79">
        <v>4797</v>
      </c>
      <c r="L18" s="405">
        <v>2085</v>
      </c>
      <c r="M18" s="406">
        <v>2153</v>
      </c>
    </row>
    <row r="19" spans="1:13" ht="15" customHeight="1" x14ac:dyDescent="0.2">
      <c r="A19" s="404" t="s">
        <v>394</v>
      </c>
      <c r="B19" s="80">
        <v>38164</v>
      </c>
      <c r="C19" s="79">
        <v>21777</v>
      </c>
      <c r="D19" s="79">
        <v>16387</v>
      </c>
      <c r="E19" s="79">
        <v>28352</v>
      </c>
      <c r="F19" s="79">
        <v>9812</v>
      </c>
      <c r="G19" s="79">
        <v>4734</v>
      </c>
      <c r="H19" s="79">
        <v>12810</v>
      </c>
      <c r="I19" s="80">
        <v>14087</v>
      </c>
      <c r="J19" s="79">
        <v>9337</v>
      </c>
      <c r="K19" s="79">
        <v>4750</v>
      </c>
      <c r="L19" s="405">
        <v>2994</v>
      </c>
      <c r="M19" s="406">
        <v>2910</v>
      </c>
    </row>
    <row r="20" spans="1:13" ht="11.1" customHeight="1" x14ac:dyDescent="0.2">
      <c r="A20" s="404" t="s">
        <v>390</v>
      </c>
      <c r="B20" s="80">
        <v>38448</v>
      </c>
      <c r="C20" s="79">
        <v>22026</v>
      </c>
      <c r="D20" s="79">
        <v>16422</v>
      </c>
      <c r="E20" s="79">
        <v>28548</v>
      </c>
      <c r="F20" s="79">
        <v>9900</v>
      </c>
      <c r="G20" s="79">
        <v>4594</v>
      </c>
      <c r="H20" s="79">
        <v>12988</v>
      </c>
      <c r="I20" s="80">
        <v>14130</v>
      </c>
      <c r="J20" s="79">
        <v>9322</v>
      </c>
      <c r="K20" s="79">
        <v>4808</v>
      </c>
      <c r="L20" s="405">
        <v>2873</v>
      </c>
      <c r="M20" s="406">
        <v>2633</v>
      </c>
    </row>
    <row r="21" spans="1:13" ht="11.1" customHeight="1" x14ac:dyDescent="0.2">
      <c r="A21" s="404" t="s">
        <v>391</v>
      </c>
      <c r="B21" s="80">
        <v>39344</v>
      </c>
      <c r="C21" s="79">
        <v>22564</v>
      </c>
      <c r="D21" s="79">
        <v>16780</v>
      </c>
      <c r="E21" s="79">
        <v>29276</v>
      </c>
      <c r="F21" s="79">
        <v>10068</v>
      </c>
      <c r="G21" s="79">
        <v>5116</v>
      </c>
      <c r="H21" s="79">
        <v>13175</v>
      </c>
      <c r="I21" s="80">
        <v>13984</v>
      </c>
      <c r="J21" s="79">
        <v>9021</v>
      </c>
      <c r="K21" s="79">
        <v>4963</v>
      </c>
      <c r="L21" s="405">
        <v>4152</v>
      </c>
      <c r="M21" s="406">
        <v>3360</v>
      </c>
    </row>
    <row r="22" spans="1:13" ht="11.1" customHeight="1" x14ac:dyDescent="0.2">
      <c r="A22" s="404" t="s">
        <v>392</v>
      </c>
      <c r="B22" s="80">
        <v>39272</v>
      </c>
      <c r="C22" s="79">
        <v>22476</v>
      </c>
      <c r="D22" s="79">
        <v>16796</v>
      </c>
      <c r="E22" s="79">
        <v>29154</v>
      </c>
      <c r="F22" s="79">
        <v>10118</v>
      </c>
      <c r="G22" s="79">
        <v>4942</v>
      </c>
      <c r="H22" s="79">
        <v>13312</v>
      </c>
      <c r="I22" s="80">
        <v>13883</v>
      </c>
      <c r="J22" s="79">
        <v>9012</v>
      </c>
      <c r="K22" s="79">
        <v>4871</v>
      </c>
      <c r="L22" s="405">
        <v>2249</v>
      </c>
      <c r="M22" s="406">
        <v>2360</v>
      </c>
    </row>
    <row r="23" spans="1:13" ht="15" customHeight="1" x14ac:dyDescent="0.2">
      <c r="A23" s="404" t="s">
        <v>395</v>
      </c>
      <c r="B23" s="80">
        <v>39225</v>
      </c>
      <c r="C23" s="79">
        <v>22541</v>
      </c>
      <c r="D23" s="79">
        <v>16684</v>
      </c>
      <c r="E23" s="79">
        <v>29059</v>
      </c>
      <c r="F23" s="79">
        <v>10166</v>
      </c>
      <c r="G23" s="79">
        <v>4778</v>
      </c>
      <c r="H23" s="79">
        <v>13357</v>
      </c>
      <c r="I23" s="80">
        <v>13672</v>
      </c>
      <c r="J23" s="79">
        <v>8829</v>
      </c>
      <c r="K23" s="79">
        <v>4843</v>
      </c>
      <c r="L23" s="405">
        <v>2878</v>
      </c>
      <c r="M23" s="406">
        <v>2880</v>
      </c>
    </row>
    <row r="24" spans="1:13" ht="11.1" customHeight="1" x14ac:dyDescent="0.2">
      <c r="A24" s="404" t="s">
        <v>390</v>
      </c>
      <c r="B24" s="80">
        <v>38977</v>
      </c>
      <c r="C24" s="79">
        <v>22400</v>
      </c>
      <c r="D24" s="79">
        <v>16577</v>
      </c>
      <c r="E24" s="79">
        <v>28760</v>
      </c>
      <c r="F24" s="79">
        <v>10217</v>
      </c>
      <c r="G24" s="79">
        <v>4563</v>
      </c>
      <c r="H24" s="79">
        <v>13391</v>
      </c>
      <c r="I24" s="80">
        <v>13684</v>
      </c>
      <c r="J24" s="79">
        <v>8748</v>
      </c>
      <c r="K24" s="79">
        <v>4936</v>
      </c>
      <c r="L24" s="405">
        <v>2562</v>
      </c>
      <c r="M24" s="406">
        <v>2735</v>
      </c>
    </row>
    <row r="25" spans="1:13" ht="11.1" customHeight="1" x14ac:dyDescent="0.2">
      <c r="A25" s="404" t="s">
        <v>391</v>
      </c>
      <c r="B25" s="80">
        <v>39539</v>
      </c>
      <c r="C25" s="79">
        <v>22677</v>
      </c>
      <c r="D25" s="79">
        <v>16862</v>
      </c>
      <c r="E25" s="79">
        <v>29304</v>
      </c>
      <c r="F25" s="79">
        <v>10235</v>
      </c>
      <c r="G25" s="79">
        <v>4972</v>
      </c>
      <c r="H25" s="79">
        <v>13507</v>
      </c>
      <c r="I25" s="80">
        <v>13631</v>
      </c>
      <c r="J25" s="79">
        <v>8601</v>
      </c>
      <c r="K25" s="79">
        <v>5030</v>
      </c>
      <c r="L25" s="405">
        <v>3614</v>
      </c>
      <c r="M25" s="406">
        <v>3045</v>
      </c>
    </row>
    <row r="26" spans="1:13" ht="11.1" customHeight="1" x14ac:dyDescent="0.2">
      <c r="A26" s="404" t="s">
        <v>392</v>
      </c>
      <c r="B26" s="80">
        <v>39097</v>
      </c>
      <c r="C26" s="79">
        <v>22338</v>
      </c>
      <c r="D26" s="79">
        <v>16759</v>
      </c>
      <c r="E26" s="79">
        <v>28832</v>
      </c>
      <c r="F26" s="79">
        <v>10265</v>
      </c>
      <c r="G26" s="79">
        <v>4744</v>
      </c>
      <c r="H26" s="79">
        <v>13500</v>
      </c>
      <c r="I26" s="80">
        <v>13525</v>
      </c>
      <c r="J26" s="79">
        <v>8560</v>
      </c>
      <c r="K26" s="79">
        <v>4965</v>
      </c>
      <c r="L26" s="405">
        <v>2006</v>
      </c>
      <c r="M26" s="406">
        <v>2464</v>
      </c>
    </row>
    <row r="27" spans="1:13" ht="15" customHeight="1" x14ac:dyDescent="0.2">
      <c r="A27" s="404" t="s">
        <v>396</v>
      </c>
      <c r="B27" s="80">
        <v>38785</v>
      </c>
      <c r="C27" s="79">
        <v>22022</v>
      </c>
      <c r="D27" s="79">
        <v>16763</v>
      </c>
      <c r="E27" s="79">
        <v>28418</v>
      </c>
      <c r="F27" s="79">
        <v>10367</v>
      </c>
      <c r="G27" s="79">
        <v>4507</v>
      </c>
      <c r="H27" s="79">
        <v>13593</v>
      </c>
      <c r="I27" s="80">
        <v>13164</v>
      </c>
      <c r="J27" s="79">
        <v>8388</v>
      </c>
      <c r="K27" s="79">
        <v>4776</v>
      </c>
      <c r="L27" s="405">
        <v>3087</v>
      </c>
      <c r="M27" s="406">
        <v>3366</v>
      </c>
    </row>
    <row r="28" spans="1:13" ht="11.1" customHeight="1" x14ac:dyDescent="0.2">
      <c r="A28" s="404" t="s">
        <v>390</v>
      </c>
      <c r="B28" s="80">
        <v>38374</v>
      </c>
      <c r="C28" s="79">
        <v>21859</v>
      </c>
      <c r="D28" s="79">
        <v>16515</v>
      </c>
      <c r="E28" s="79">
        <v>28091</v>
      </c>
      <c r="F28" s="79">
        <v>10283</v>
      </c>
      <c r="G28" s="79">
        <v>4340</v>
      </c>
      <c r="H28" s="79">
        <v>13595</v>
      </c>
      <c r="I28" s="80">
        <v>12824</v>
      </c>
      <c r="J28" s="79">
        <v>8214</v>
      </c>
      <c r="K28" s="79">
        <v>4610</v>
      </c>
      <c r="L28" s="405">
        <v>1675</v>
      </c>
      <c r="M28" s="406">
        <v>2278</v>
      </c>
    </row>
    <row r="29" spans="1:13" ht="11.1" customHeight="1" x14ac:dyDescent="0.2">
      <c r="A29" s="404" t="s">
        <v>391</v>
      </c>
      <c r="B29" s="80">
        <v>38827</v>
      </c>
      <c r="C29" s="79">
        <v>22106</v>
      </c>
      <c r="D29" s="79">
        <v>16721</v>
      </c>
      <c r="E29" s="79">
        <v>28461</v>
      </c>
      <c r="F29" s="79">
        <v>10366</v>
      </c>
      <c r="G29" s="79">
        <v>4712</v>
      </c>
      <c r="H29" s="79">
        <v>13597</v>
      </c>
      <c r="I29" s="80">
        <v>12918</v>
      </c>
      <c r="J29" s="79">
        <v>8106</v>
      </c>
      <c r="K29" s="79">
        <v>4812</v>
      </c>
      <c r="L29" s="405">
        <v>3675</v>
      </c>
      <c r="M29" s="406">
        <v>3279</v>
      </c>
    </row>
    <row r="30" spans="1:13" ht="11.1" customHeight="1" x14ac:dyDescent="0.2">
      <c r="A30" s="404" t="s">
        <v>392</v>
      </c>
      <c r="B30" s="80">
        <v>38693</v>
      </c>
      <c r="C30" s="79">
        <v>21959</v>
      </c>
      <c r="D30" s="79">
        <v>16734</v>
      </c>
      <c r="E30" s="79">
        <v>28201</v>
      </c>
      <c r="F30" s="79">
        <v>10492</v>
      </c>
      <c r="G30" s="79">
        <v>4546</v>
      </c>
      <c r="H30" s="79">
        <v>13667</v>
      </c>
      <c r="I30" s="80">
        <v>12842</v>
      </c>
      <c r="J30" s="79">
        <v>8008</v>
      </c>
      <c r="K30" s="79">
        <v>4834</v>
      </c>
      <c r="L30" s="405">
        <v>2067</v>
      </c>
      <c r="M30" s="406">
        <v>2252</v>
      </c>
    </row>
    <row r="31" spans="1:13" ht="15" customHeight="1" x14ac:dyDescent="0.2">
      <c r="A31" s="404" t="s">
        <v>397</v>
      </c>
      <c r="B31" s="80">
        <v>38615</v>
      </c>
      <c r="C31" s="79">
        <v>21905</v>
      </c>
      <c r="D31" s="79">
        <v>16710</v>
      </c>
      <c r="E31" s="79">
        <v>28095</v>
      </c>
      <c r="F31" s="79">
        <v>10520</v>
      </c>
      <c r="G31" s="79">
        <v>4386</v>
      </c>
      <c r="H31" s="79">
        <v>13765</v>
      </c>
      <c r="I31" s="80">
        <v>12687</v>
      </c>
      <c r="J31" s="79">
        <v>7866</v>
      </c>
      <c r="K31" s="79">
        <v>4821</v>
      </c>
      <c r="L31" s="405">
        <v>2506</v>
      </c>
      <c r="M31" s="406">
        <v>2635</v>
      </c>
    </row>
    <row r="32" spans="1:13" ht="11.1" customHeight="1" x14ac:dyDescent="0.2">
      <c r="A32" s="404" t="s">
        <v>390</v>
      </c>
      <c r="B32" s="80">
        <v>38606</v>
      </c>
      <c r="C32" s="79">
        <v>21878</v>
      </c>
      <c r="D32" s="79">
        <v>16728</v>
      </c>
      <c r="E32" s="79">
        <v>27985</v>
      </c>
      <c r="F32" s="79">
        <v>10621</v>
      </c>
      <c r="G32" s="79">
        <v>4308</v>
      </c>
      <c r="H32" s="79">
        <v>13779</v>
      </c>
      <c r="I32" s="80">
        <v>12926</v>
      </c>
      <c r="J32" s="79">
        <v>8038</v>
      </c>
      <c r="K32" s="79">
        <v>4888</v>
      </c>
      <c r="L32" s="405">
        <v>2708</v>
      </c>
      <c r="M32" s="406">
        <v>2689</v>
      </c>
    </row>
    <row r="33" spans="1:13" ht="11.1" customHeight="1" x14ac:dyDescent="0.2">
      <c r="A33" s="404" t="s">
        <v>391</v>
      </c>
      <c r="B33" s="80">
        <v>39350</v>
      </c>
      <c r="C33" s="79">
        <v>22292</v>
      </c>
      <c r="D33" s="79">
        <v>17058</v>
      </c>
      <c r="E33" s="79">
        <v>28619</v>
      </c>
      <c r="F33" s="79">
        <v>10731</v>
      </c>
      <c r="G33" s="79">
        <v>4681</v>
      </c>
      <c r="H33" s="79">
        <v>13934</v>
      </c>
      <c r="I33" s="80">
        <v>12915</v>
      </c>
      <c r="J33" s="79">
        <v>7893</v>
      </c>
      <c r="K33" s="79">
        <v>5022</v>
      </c>
      <c r="L33" s="405">
        <v>3718</v>
      </c>
      <c r="M33" s="406">
        <v>3117</v>
      </c>
    </row>
    <row r="34" spans="1:13" ht="11.1" customHeight="1" x14ac:dyDescent="0.2">
      <c r="A34" s="404" t="s">
        <v>392</v>
      </c>
      <c r="B34" s="80">
        <v>39213</v>
      </c>
      <c r="C34" s="79">
        <v>22142</v>
      </c>
      <c r="D34" s="79">
        <v>17071</v>
      </c>
      <c r="E34" s="79">
        <v>28413</v>
      </c>
      <c r="F34" s="79">
        <v>10800</v>
      </c>
      <c r="G34" s="79">
        <v>4523</v>
      </c>
      <c r="H34" s="79">
        <v>14009</v>
      </c>
      <c r="I34" s="80">
        <v>12726</v>
      </c>
      <c r="J34" s="79">
        <v>7831</v>
      </c>
      <c r="K34" s="79">
        <v>4895</v>
      </c>
      <c r="L34" s="405">
        <v>2179</v>
      </c>
      <c r="M34" s="406">
        <v>2350</v>
      </c>
    </row>
    <row r="35" spans="1:13" ht="15" customHeight="1" x14ac:dyDescent="0.2">
      <c r="A35" s="404" t="s">
        <v>398</v>
      </c>
      <c r="B35" s="80">
        <v>39217</v>
      </c>
      <c r="C35" s="79">
        <v>22204</v>
      </c>
      <c r="D35" s="79">
        <v>17013</v>
      </c>
      <c r="E35" s="79">
        <v>28440</v>
      </c>
      <c r="F35" s="79">
        <v>10777</v>
      </c>
      <c r="G35" s="79">
        <v>4395</v>
      </c>
      <c r="H35" s="79">
        <v>14085</v>
      </c>
      <c r="I35" s="80">
        <v>12660</v>
      </c>
      <c r="J35" s="79">
        <v>7767</v>
      </c>
      <c r="K35" s="79">
        <v>4893</v>
      </c>
      <c r="L35" s="405">
        <v>3075</v>
      </c>
      <c r="M35" s="406">
        <v>3113</v>
      </c>
    </row>
    <row r="36" spans="1:13" ht="11.1" customHeight="1" x14ac:dyDescent="0.2">
      <c r="A36" s="404" t="s">
        <v>390</v>
      </c>
      <c r="B36" s="80">
        <v>39113</v>
      </c>
      <c r="C36" s="79">
        <v>22194</v>
      </c>
      <c r="D36" s="79">
        <v>16919</v>
      </c>
      <c r="E36" s="79">
        <v>28272</v>
      </c>
      <c r="F36" s="79">
        <v>10841</v>
      </c>
      <c r="G36" s="79">
        <v>4186</v>
      </c>
      <c r="H36" s="79">
        <v>14109</v>
      </c>
      <c r="I36" s="80">
        <v>12644</v>
      </c>
      <c r="J36" s="79">
        <v>7746</v>
      </c>
      <c r="K36" s="79">
        <v>4898</v>
      </c>
      <c r="L36" s="405">
        <v>2686</v>
      </c>
      <c r="M36" s="406">
        <v>2602</v>
      </c>
    </row>
    <row r="37" spans="1:13" ht="11.1" customHeight="1" x14ac:dyDescent="0.2">
      <c r="A37" s="404" t="s">
        <v>391</v>
      </c>
      <c r="B37" s="80">
        <v>39649</v>
      </c>
      <c r="C37" s="79">
        <v>22527</v>
      </c>
      <c r="D37" s="79">
        <v>17122</v>
      </c>
      <c r="E37" s="79">
        <v>28884</v>
      </c>
      <c r="F37" s="79">
        <v>10765</v>
      </c>
      <c r="G37" s="79">
        <v>4506</v>
      </c>
      <c r="H37" s="79">
        <v>14132</v>
      </c>
      <c r="I37" s="80">
        <v>11877</v>
      </c>
      <c r="J37" s="79">
        <v>7217</v>
      </c>
      <c r="K37" s="79">
        <v>4660</v>
      </c>
      <c r="L37" s="405">
        <v>3703</v>
      </c>
      <c r="M37" s="406">
        <v>3315</v>
      </c>
    </row>
    <row r="38" spans="1:13" ht="11.1" customHeight="1" x14ac:dyDescent="0.2">
      <c r="A38" s="407" t="s">
        <v>392</v>
      </c>
      <c r="B38" s="80">
        <v>39334</v>
      </c>
      <c r="C38" s="79">
        <v>22255</v>
      </c>
      <c r="D38" s="79">
        <v>17079</v>
      </c>
      <c r="E38" s="79">
        <v>28586</v>
      </c>
      <c r="F38" s="79">
        <v>10748</v>
      </c>
      <c r="G38" s="79">
        <v>4337</v>
      </c>
      <c r="H38" s="79">
        <v>14045</v>
      </c>
      <c r="I38" s="80">
        <v>11812</v>
      </c>
      <c r="J38" s="79">
        <v>7162</v>
      </c>
      <c r="K38" s="79">
        <v>4650</v>
      </c>
      <c r="L38" s="405">
        <v>1932</v>
      </c>
      <c r="M38" s="406">
        <v>2322</v>
      </c>
    </row>
    <row r="39" spans="1:13" ht="15" customHeight="1" x14ac:dyDescent="0.2">
      <c r="A39" s="404" t="s">
        <v>399</v>
      </c>
      <c r="B39" s="80">
        <v>39390</v>
      </c>
      <c r="C39" s="79">
        <v>22340</v>
      </c>
      <c r="D39" s="79">
        <v>17050</v>
      </c>
      <c r="E39" s="79">
        <v>28612</v>
      </c>
      <c r="F39" s="79">
        <v>10778</v>
      </c>
      <c r="G39" s="79">
        <v>4204</v>
      </c>
      <c r="H39" s="79">
        <v>14098</v>
      </c>
      <c r="I39" s="80">
        <v>11869</v>
      </c>
      <c r="J39" s="79">
        <v>7195</v>
      </c>
      <c r="K39" s="79">
        <v>4674</v>
      </c>
      <c r="L39" s="405">
        <v>2646</v>
      </c>
      <c r="M39" s="406">
        <v>2740</v>
      </c>
    </row>
    <row r="40" spans="1:13" ht="11.1" customHeight="1" x14ac:dyDescent="0.2">
      <c r="A40" s="407" t="s">
        <v>390</v>
      </c>
      <c r="B40" s="80">
        <v>39324</v>
      </c>
      <c r="C40" s="79">
        <v>22343</v>
      </c>
      <c r="D40" s="79">
        <v>16981</v>
      </c>
      <c r="E40" s="79">
        <v>28548</v>
      </c>
      <c r="F40" s="79">
        <v>10776</v>
      </c>
      <c r="G40" s="79">
        <v>4121</v>
      </c>
      <c r="H40" s="79">
        <v>14076</v>
      </c>
      <c r="I40" s="80">
        <v>11944</v>
      </c>
      <c r="J40" s="79">
        <v>7246</v>
      </c>
      <c r="K40" s="79">
        <v>4698</v>
      </c>
      <c r="L40" s="405">
        <v>2244</v>
      </c>
      <c r="M40" s="406">
        <v>2378</v>
      </c>
    </row>
    <row r="41" spans="1:13" ht="11.1" customHeight="1" x14ac:dyDescent="0.2">
      <c r="A41" s="404" t="s">
        <v>391</v>
      </c>
      <c r="B41" s="80">
        <v>39874</v>
      </c>
      <c r="C41" s="79">
        <v>22735</v>
      </c>
      <c r="D41" s="79">
        <v>17139</v>
      </c>
      <c r="E41" s="79">
        <v>29073</v>
      </c>
      <c r="F41" s="79">
        <v>10801</v>
      </c>
      <c r="G41" s="79">
        <v>4539</v>
      </c>
      <c r="H41" s="79">
        <v>14106</v>
      </c>
      <c r="I41" s="80">
        <v>12026</v>
      </c>
      <c r="J41" s="79">
        <v>7152</v>
      </c>
      <c r="K41" s="79">
        <v>4874</v>
      </c>
      <c r="L41" s="405">
        <v>3829</v>
      </c>
      <c r="M41" s="406">
        <v>3394</v>
      </c>
    </row>
    <row r="42" spans="1:13" ht="11.1" customHeight="1" x14ac:dyDescent="0.2">
      <c r="A42" s="404" t="s">
        <v>392</v>
      </c>
      <c r="B42" s="80">
        <v>39482</v>
      </c>
      <c r="C42" s="79">
        <v>22414</v>
      </c>
      <c r="D42" s="79">
        <v>17068</v>
      </c>
      <c r="E42" s="79">
        <v>28626</v>
      </c>
      <c r="F42" s="79">
        <v>10856</v>
      </c>
      <c r="G42" s="79">
        <v>4327</v>
      </c>
      <c r="H42" s="79">
        <v>14019</v>
      </c>
      <c r="I42" s="80">
        <v>11918</v>
      </c>
      <c r="J42" s="79">
        <v>7095</v>
      </c>
      <c r="K42" s="79">
        <v>4823</v>
      </c>
      <c r="L42" s="405">
        <v>2893</v>
      </c>
      <c r="M42" s="406">
        <v>3281</v>
      </c>
    </row>
    <row r="43" spans="1:13" ht="15" customHeight="1" x14ac:dyDescent="0.2">
      <c r="A43" s="404" t="s">
        <v>400</v>
      </c>
      <c r="B43" s="80">
        <v>39341</v>
      </c>
      <c r="C43" s="79">
        <v>22353</v>
      </c>
      <c r="D43" s="79">
        <v>16988</v>
      </c>
      <c r="E43" s="79">
        <v>28430</v>
      </c>
      <c r="F43" s="79">
        <v>10911</v>
      </c>
      <c r="G43" s="79">
        <v>4190</v>
      </c>
      <c r="H43" s="79">
        <v>13973</v>
      </c>
      <c r="I43" s="80">
        <v>11930</v>
      </c>
      <c r="J43" s="79">
        <v>7095</v>
      </c>
      <c r="K43" s="79">
        <v>4835</v>
      </c>
      <c r="L43" s="405">
        <v>2702</v>
      </c>
      <c r="M43" s="406">
        <v>2998</v>
      </c>
    </row>
    <row r="44" spans="1:13" ht="11.1" customHeight="1" x14ac:dyDescent="0.2">
      <c r="A44" s="404" t="s">
        <v>390</v>
      </c>
      <c r="B44" s="80">
        <v>39063</v>
      </c>
      <c r="C44" s="79">
        <v>22236</v>
      </c>
      <c r="D44" s="79">
        <v>16827</v>
      </c>
      <c r="E44" s="79">
        <v>28070</v>
      </c>
      <c r="F44" s="79">
        <v>10993</v>
      </c>
      <c r="G44" s="79">
        <v>3962</v>
      </c>
      <c r="H44" s="79">
        <v>13897</v>
      </c>
      <c r="I44" s="80">
        <v>12003</v>
      </c>
      <c r="J44" s="79">
        <v>7101</v>
      </c>
      <c r="K44" s="79">
        <v>4902</v>
      </c>
      <c r="L44" s="405">
        <v>2108</v>
      </c>
      <c r="M44" s="406">
        <v>2412</v>
      </c>
    </row>
    <row r="45" spans="1:13" ht="11.1" customHeight="1" x14ac:dyDescent="0.2">
      <c r="A45" s="404" t="s">
        <v>391</v>
      </c>
      <c r="B45" s="80">
        <v>39560</v>
      </c>
      <c r="C45" s="79">
        <v>22544</v>
      </c>
      <c r="D45" s="79">
        <v>17016</v>
      </c>
      <c r="E45" s="79">
        <v>28515</v>
      </c>
      <c r="F45" s="79">
        <v>11045</v>
      </c>
      <c r="G45" s="79">
        <v>4302</v>
      </c>
      <c r="H45" s="79">
        <v>13867</v>
      </c>
      <c r="I45" s="80">
        <v>12099</v>
      </c>
      <c r="J45" s="79">
        <v>7016</v>
      </c>
      <c r="K45" s="79">
        <v>5083</v>
      </c>
      <c r="L45" s="405">
        <v>3308</v>
      </c>
      <c r="M45" s="406">
        <v>3175</v>
      </c>
    </row>
    <row r="46" spans="1:13" ht="11.1" customHeight="1" x14ac:dyDescent="0.2">
      <c r="A46" s="404" t="s">
        <v>392</v>
      </c>
      <c r="B46" s="80">
        <v>39108</v>
      </c>
      <c r="C46" s="79">
        <v>22214</v>
      </c>
      <c r="D46" s="79">
        <v>16894</v>
      </c>
      <c r="E46" s="79">
        <v>28089</v>
      </c>
      <c r="F46" s="79">
        <v>11019</v>
      </c>
      <c r="G46" s="79">
        <v>4142</v>
      </c>
      <c r="H46" s="79">
        <v>13706</v>
      </c>
      <c r="I46" s="80">
        <v>11978</v>
      </c>
      <c r="J46" s="79">
        <v>6986</v>
      </c>
      <c r="K46" s="79">
        <v>4992</v>
      </c>
      <c r="L46" s="405">
        <v>1809</v>
      </c>
      <c r="M46" s="406">
        <v>2265</v>
      </c>
    </row>
    <row r="47" spans="1:13" ht="15" customHeight="1" x14ac:dyDescent="0.2">
      <c r="A47" s="404" t="s">
        <v>401</v>
      </c>
      <c r="B47" s="80">
        <v>38720</v>
      </c>
      <c r="C47" s="79">
        <v>21956</v>
      </c>
      <c r="D47" s="79">
        <v>16764</v>
      </c>
      <c r="E47" s="79">
        <v>27727</v>
      </c>
      <c r="F47" s="79">
        <v>10993</v>
      </c>
      <c r="G47" s="79">
        <v>4031</v>
      </c>
      <c r="H47" s="79">
        <v>13562</v>
      </c>
      <c r="I47" s="80">
        <v>11931</v>
      </c>
      <c r="J47" s="79">
        <v>6941</v>
      </c>
      <c r="K47" s="79">
        <v>4990</v>
      </c>
      <c r="L47" s="405">
        <v>3349</v>
      </c>
      <c r="M47" s="406">
        <v>3861</v>
      </c>
    </row>
    <row r="48" spans="1:13" ht="11.1" customHeight="1" x14ac:dyDescent="0.2">
      <c r="A48" s="404" t="s">
        <v>390</v>
      </c>
      <c r="B48" s="80">
        <v>38744</v>
      </c>
      <c r="C48" s="79">
        <v>22041</v>
      </c>
      <c r="D48" s="79">
        <v>16703</v>
      </c>
      <c r="E48" s="79">
        <v>27631</v>
      </c>
      <c r="F48" s="79">
        <v>11113</v>
      </c>
      <c r="G48" s="79">
        <v>3922</v>
      </c>
      <c r="H48" s="79">
        <v>13587</v>
      </c>
      <c r="I48" s="80">
        <v>11988</v>
      </c>
      <c r="J48" s="79">
        <v>6904</v>
      </c>
      <c r="K48" s="79">
        <v>5084</v>
      </c>
      <c r="L48" s="405">
        <v>2209</v>
      </c>
      <c r="M48" s="406">
        <v>2238</v>
      </c>
    </row>
    <row r="49" spans="1:14" ht="11.1" customHeight="1" x14ac:dyDescent="0.2">
      <c r="A49" s="404" t="s">
        <v>391</v>
      </c>
      <c r="B49" s="80">
        <v>39018</v>
      </c>
      <c r="C49" s="79">
        <v>22126</v>
      </c>
      <c r="D49" s="79">
        <v>16892</v>
      </c>
      <c r="E49" s="79">
        <v>27819</v>
      </c>
      <c r="F49" s="79">
        <v>11199</v>
      </c>
      <c r="G49" s="79">
        <v>4263</v>
      </c>
      <c r="H49" s="79">
        <v>13540</v>
      </c>
      <c r="I49" s="80">
        <v>11892</v>
      </c>
      <c r="J49" s="79">
        <v>6730</v>
      </c>
      <c r="K49" s="79">
        <v>5162</v>
      </c>
      <c r="L49" s="405">
        <v>3799</v>
      </c>
      <c r="M49" s="406">
        <v>3568</v>
      </c>
    </row>
    <row r="50" spans="1:14" ht="11.1" customHeight="1" x14ac:dyDescent="0.2">
      <c r="A50" s="404" t="s">
        <v>392</v>
      </c>
      <c r="B50" s="108">
        <v>38731</v>
      </c>
      <c r="C50" s="109">
        <v>21845</v>
      </c>
      <c r="D50" s="109">
        <v>16886</v>
      </c>
      <c r="E50" s="109">
        <v>27502</v>
      </c>
      <c r="F50" s="109">
        <v>11229</v>
      </c>
      <c r="G50" s="109">
        <v>4141</v>
      </c>
      <c r="H50" s="109">
        <v>13428</v>
      </c>
      <c r="I50" s="108">
        <v>11741</v>
      </c>
      <c r="J50" s="109">
        <v>6663</v>
      </c>
      <c r="K50" s="109">
        <v>5078</v>
      </c>
      <c r="L50" s="408">
        <v>1914</v>
      </c>
      <c r="M50" s="409">
        <v>2231</v>
      </c>
    </row>
    <row r="51" spans="1:14" s="86" customFormat="1" ht="11.25" customHeight="1" x14ac:dyDescent="0.2">
      <c r="A51" s="410"/>
      <c r="B51" s="410"/>
      <c r="C51" s="410"/>
      <c r="D51" s="410"/>
      <c r="E51" s="410"/>
      <c r="F51" s="410"/>
      <c r="G51" s="410"/>
      <c r="H51" s="410"/>
      <c r="I51" s="410"/>
      <c r="J51" s="410"/>
      <c r="K51" s="113"/>
      <c r="L51" s="410"/>
      <c r="M51" s="114" t="s">
        <v>35</v>
      </c>
    </row>
    <row r="52" spans="1:14" s="86" customFormat="1" ht="21" customHeight="1" x14ac:dyDescent="0.2">
      <c r="A52" s="116" t="s">
        <v>402</v>
      </c>
      <c r="B52" s="116"/>
      <c r="C52" s="116"/>
      <c r="D52" s="116"/>
      <c r="E52" s="116"/>
      <c r="F52" s="116"/>
      <c r="G52" s="116"/>
      <c r="H52" s="116"/>
      <c r="I52" s="116"/>
      <c r="J52" s="116"/>
      <c r="K52" s="116"/>
      <c r="L52" s="116"/>
      <c r="M52" s="116"/>
    </row>
    <row r="53" spans="1:14" s="86" customFormat="1" ht="12" customHeight="1" x14ac:dyDescent="0.2">
      <c r="A53" s="411" t="s">
        <v>403</v>
      </c>
      <c r="B53" s="411"/>
      <c r="C53" s="411"/>
      <c r="D53" s="411"/>
      <c r="E53" s="411"/>
      <c r="F53" s="411"/>
      <c r="G53" s="411"/>
      <c r="H53" s="411"/>
      <c r="I53" s="411"/>
      <c r="J53" s="411"/>
      <c r="K53" s="411"/>
      <c r="L53" s="411"/>
      <c r="M53" s="411"/>
    </row>
    <row r="54" spans="1:14" s="113" customFormat="1" ht="12.75" customHeight="1" x14ac:dyDescent="0.15">
      <c r="A54" s="116" t="s">
        <v>321</v>
      </c>
      <c r="B54" s="116"/>
      <c r="C54" s="116"/>
      <c r="D54" s="116"/>
      <c r="E54" s="116"/>
      <c r="F54" s="116"/>
      <c r="G54" s="116"/>
      <c r="H54" s="116"/>
      <c r="I54" s="116"/>
      <c r="J54" s="116"/>
      <c r="K54" s="116"/>
      <c r="L54" s="116"/>
      <c r="M54" s="116"/>
    </row>
    <row r="55" spans="1:14" s="180" customFormat="1" ht="12.75" customHeight="1" x14ac:dyDescent="0.15">
      <c r="A55" s="118"/>
      <c r="B55" s="119"/>
      <c r="C55" s="119"/>
      <c r="D55" s="119"/>
      <c r="E55" s="119"/>
      <c r="F55" s="119"/>
      <c r="G55" s="119"/>
      <c r="H55" s="119"/>
      <c r="I55" s="119"/>
      <c r="J55" s="119"/>
      <c r="K55" s="119"/>
    </row>
    <row r="56" spans="1:14" s="180" customFormat="1" ht="18" customHeight="1" x14ac:dyDescent="0.2">
      <c r="A56" s="412" t="s">
        <v>550</v>
      </c>
      <c r="B56" s="412"/>
      <c r="C56" s="412"/>
      <c r="D56" s="412"/>
      <c r="E56" s="412"/>
      <c r="F56" s="412"/>
      <c r="G56" s="412"/>
      <c r="H56" s="412"/>
      <c r="I56" s="412"/>
      <c r="J56" s="412"/>
      <c r="K56" s="412"/>
    </row>
    <row r="57" spans="1:14" s="180" customFormat="1" ht="11.25" customHeight="1" x14ac:dyDescent="0.2">
      <c r="A57" s="413"/>
      <c r="B57" s="413"/>
      <c r="C57" s="413"/>
      <c r="D57" s="413"/>
      <c r="E57" s="413"/>
      <c r="F57" s="413"/>
      <c r="G57" s="413"/>
      <c r="H57" s="413"/>
      <c r="I57" s="413"/>
      <c r="J57" s="413"/>
      <c r="L57" s="183"/>
      <c r="N57" s="183"/>
    </row>
    <row r="58" spans="1:14" ht="12.75" customHeight="1" x14ac:dyDescent="0.2">
      <c r="A58" s="414"/>
      <c r="B58" s="414"/>
      <c r="C58" s="414"/>
      <c r="D58" s="414"/>
      <c r="E58" s="414"/>
      <c r="F58" s="414"/>
      <c r="G58" s="414"/>
      <c r="H58" s="414"/>
      <c r="I58" s="414"/>
      <c r="J58" s="414"/>
      <c r="L58" s="414"/>
      <c r="N58" s="148"/>
    </row>
    <row r="59" spans="1:14" ht="12.75" customHeight="1" x14ac:dyDescent="0.2">
      <c r="A59" s="414"/>
      <c r="B59" s="414"/>
      <c r="C59" s="414"/>
      <c r="D59" s="414"/>
      <c r="E59" s="414"/>
      <c r="F59" s="414"/>
      <c r="G59" s="414"/>
      <c r="H59" s="414"/>
      <c r="I59" s="414"/>
      <c r="J59" s="414"/>
      <c r="L59" s="414"/>
    </row>
    <row r="60" spans="1:14" ht="12.75" customHeight="1" x14ac:dyDescent="0.2">
      <c r="B60" s="53"/>
      <c r="C60" s="53"/>
      <c r="D60" s="53"/>
      <c r="E60" s="53"/>
      <c r="F60" s="53"/>
      <c r="G60" s="53"/>
      <c r="H60" s="53"/>
      <c r="I60" s="53"/>
      <c r="J60" s="53"/>
      <c r="L60" s="53"/>
    </row>
    <row r="61" spans="1:14" ht="12.75" customHeight="1" x14ac:dyDescent="0.2">
      <c r="B61" s="53"/>
      <c r="C61" s="53"/>
      <c r="D61" s="53"/>
      <c r="E61" s="53"/>
      <c r="F61" s="53"/>
      <c r="G61" s="53"/>
      <c r="H61" s="53"/>
      <c r="I61" s="53"/>
      <c r="J61" s="53"/>
      <c r="L61" s="53"/>
    </row>
    <row r="62" spans="1:14" ht="12.75" customHeight="1" x14ac:dyDescent="0.2">
      <c r="B62" s="53"/>
      <c r="C62" s="53"/>
      <c r="D62" s="53"/>
      <c r="E62" s="53"/>
      <c r="F62" s="53"/>
      <c r="G62" s="53"/>
      <c r="H62" s="53"/>
      <c r="I62" s="53"/>
      <c r="J62" s="53"/>
      <c r="L62" s="53"/>
    </row>
    <row r="63" spans="1:14" ht="12.75" customHeight="1" x14ac:dyDescent="0.2">
      <c r="B63" s="53"/>
      <c r="C63" s="53"/>
      <c r="D63" s="53"/>
      <c r="E63" s="53"/>
      <c r="F63" s="53"/>
      <c r="G63" s="53"/>
      <c r="H63" s="53"/>
      <c r="I63" s="53"/>
      <c r="J63" s="53"/>
      <c r="L63" s="53"/>
    </row>
    <row r="64" spans="1:14" ht="15.95" customHeight="1" x14ac:dyDescent="0.2">
      <c r="B64" s="53"/>
      <c r="C64" s="53"/>
      <c r="D64" s="53"/>
      <c r="E64" s="53"/>
      <c r="F64" s="53"/>
      <c r="G64" s="53"/>
      <c r="H64" s="53"/>
      <c r="I64" s="53"/>
      <c r="J64" s="53"/>
      <c r="L64" s="53"/>
    </row>
    <row r="65" spans="2:13" ht="15.95" customHeight="1" x14ac:dyDescent="0.2">
      <c r="B65" s="53"/>
      <c r="C65" s="53"/>
      <c r="D65" s="53"/>
      <c r="E65" s="53"/>
      <c r="F65" s="53"/>
      <c r="G65" s="53"/>
      <c r="H65" s="53"/>
      <c r="I65" s="53"/>
      <c r="J65" s="53"/>
      <c r="L65" s="53"/>
    </row>
    <row r="66" spans="2:13" ht="15.95" customHeight="1" x14ac:dyDescent="0.2">
      <c r="B66" s="53"/>
      <c r="C66" s="53"/>
      <c r="D66" s="53"/>
      <c r="E66" s="53"/>
      <c r="F66" s="53"/>
      <c r="G66" s="53"/>
      <c r="H66" s="53"/>
      <c r="I66" s="53"/>
      <c r="J66" s="53"/>
      <c r="L66" s="53"/>
    </row>
    <row r="67" spans="2:13" ht="15.95" customHeight="1" x14ac:dyDescent="0.2">
      <c r="B67" s="53"/>
      <c r="C67" s="53"/>
      <c r="D67" s="53"/>
      <c r="E67" s="53"/>
      <c r="F67" s="53"/>
      <c r="G67" s="53"/>
      <c r="H67" s="53"/>
      <c r="I67" s="53"/>
      <c r="J67" s="53"/>
      <c r="L67" s="53"/>
    </row>
    <row r="68" spans="2:13" ht="15.95" customHeight="1" x14ac:dyDescent="0.2">
      <c r="B68" s="53"/>
      <c r="C68" s="53"/>
      <c r="D68" s="53"/>
      <c r="E68" s="53"/>
      <c r="F68" s="53"/>
      <c r="G68" s="53"/>
      <c r="H68" s="53"/>
      <c r="I68" s="53"/>
      <c r="J68" s="53"/>
      <c r="L68" s="53"/>
    </row>
    <row r="69" spans="2:13" ht="15.95" customHeight="1" x14ac:dyDescent="0.2">
      <c r="B69" s="53"/>
      <c r="C69" s="53"/>
      <c r="D69" s="53"/>
      <c r="E69" s="53"/>
      <c r="F69" s="53"/>
      <c r="G69" s="53"/>
      <c r="H69" s="53"/>
      <c r="I69" s="53"/>
      <c r="J69" s="53"/>
      <c r="L69" s="53"/>
    </row>
    <row r="70" spans="2:13" ht="15.95" customHeight="1" x14ac:dyDescent="0.2">
      <c r="B70" s="53"/>
      <c r="C70" s="53"/>
      <c r="D70" s="53"/>
      <c r="E70" s="53"/>
      <c r="F70" s="53"/>
      <c r="G70" s="53"/>
      <c r="H70" s="53"/>
      <c r="I70" s="53"/>
      <c r="J70" s="53"/>
      <c r="K70" s="227"/>
      <c r="L70" s="53"/>
      <c r="M70" s="227"/>
    </row>
    <row r="71" spans="2:13" ht="15.95" customHeight="1" x14ac:dyDescent="0.2">
      <c r="B71" s="53"/>
      <c r="C71" s="53"/>
      <c r="D71" s="53"/>
      <c r="E71" s="53"/>
      <c r="F71" s="53"/>
      <c r="G71" s="53"/>
      <c r="H71" s="53"/>
      <c r="I71" s="53"/>
      <c r="J71" s="53"/>
      <c r="K71" s="227"/>
      <c r="L71" s="53"/>
      <c r="M71" s="227"/>
    </row>
    <row r="72" spans="2:13" ht="15.95" customHeight="1" x14ac:dyDescent="0.2">
      <c r="B72" s="53"/>
      <c r="C72" s="53"/>
      <c r="D72" s="53"/>
      <c r="E72" s="53"/>
      <c r="F72" s="53"/>
      <c r="G72" s="53"/>
      <c r="H72" s="53"/>
      <c r="I72" s="53"/>
      <c r="J72" s="53"/>
      <c r="K72" s="227"/>
      <c r="L72" s="53"/>
      <c r="M72" s="227"/>
    </row>
    <row r="73" spans="2:13" ht="15.95" customHeight="1" x14ac:dyDescent="0.2">
      <c r="B73" s="53"/>
      <c r="C73" s="53"/>
      <c r="D73" s="53"/>
      <c r="E73" s="53"/>
      <c r="F73" s="53"/>
      <c r="G73" s="53"/>
      <c r="H73" s="53"/>
      <c r="I73" s="53"/>
      <c r="J73" s="53"/>
      <c r="L73" s="53"/>
    </row>
    <row r="74" spans="2:13" ht="15.95" customHeight="1" x14ac:dyDescent="0.2">
      <c r="B74" s="53"/>
      <c r="C74" s="53"/>
      <c r="D74" s="53"/>
      <c r="E74" s="53"/>
      <c r="F74" s="53"/>
      <c r="G74" s="53"/>
      <c r="H74" s="53"/>
      <c r="I74" s="53"/>
      <c r="J74" s="53"/>
      <c r="L74" s="53"/>
    </row>
    <row r="75" spans="2:13" ht="15.95" customHeight="1" x14ac:dyDescent="0.2">
      <c r="B75" s="53"/>
      <c r="C75" s="53"/>
      <c r="D75" s="53"/>
      <c r="E75" s="53"/>
      <c r="F75" s="53"/>
      <c r="G75" s="53"/>
      <c r="H75" s="53"/>
      <c r="I75" s="53"/>
      <c r="J75" s="53"/>
      <c r="L75" s="53"/>
    </row>
    <row r="76" spans="2:13" ht="15.95" customHeight="1" x14ac:dyDescent="0.2">
      <c r="B76" s="53"/>
      <c r="C76" s="53"/>
      <c r="D76" s="53"/>
      <c r="E76" s="53"/>
      <c r="F76" s="53"/>
      <c r="G76" s="53"/>
      <c r="H76" s="53"/>
      <c r="I76" s="53"/>
      <c r="J76" s="53"/>
      <c r="L76" s="53"/>
    </row>
    <row r="77" spans="2:13" ht="15.95" customHeight="1" x14ac:dyDescent="0.2">
      <c r="B77" s="53"/>
      <c r="C77" s="53"/>
      <c r="D77" s="53"/>
      <c r="E77" s="53"/>
      <c r="F77" s="53"/>
      <c r="G77" s="53"/>
      <c r="H77" s="53"/>
      <c r="I77" s="53"/>
      <c r="J77" s="53"/>
      <c r="L77" s="53"/>
    </row>
    <row r="78" spans="2:13" ht="15.95" customHeight="1" x14ac:dyDescent="0.2">
      <c r="B78" s="53"/>
      <c r="C78" s="53"/>
      <c r="D78" s="53"/>
      <c r="E78" s="53"/>
      <c r="F78" s="53"/>
      <c r="G78" s="53"/>
      <c r="H78" s="53"/>
      <c r="I78" s="53"/>
      <c r="J78" s="53"/>
      <c r="L78" s="53"/>
    </row>
    <row r="79" spans="2:13" ht="15.95" customHeight="1" x14ac:dyDescent="0.2">
      <c r="B79" s="53"/>
      <c r="C79" s="53"/>
      <c r="D79" s="53"/>
      <c r="E79" s="53"/>
      <c r="F79" s="53"/>
      <c r="G79" s="53"/>
      <c r="H79" s="53"/>
      <c r="I79" s="53"/>
      <c r="J79" s="53"/>
      <c r="L79" s="53"/>
    </row>
    <row r="80" spans="2:13" ht="15.95" customHeight="1" x14ac:dyDescent="0.2">
      <c r="B80" s="53"/>
      <c r="C80" s="53"/>
      <c r="D80" s="53"/>
      <c r="E80" s="53"/>
      <c r="F80" s="53"/>
      <c r="G80" s="53"/>
      <c r="H80" s="53"/>
      <c r="I80" s="53"/>
      <c r="J80" s="53"/>
      <c r="L80" s="53"/>
    </row>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3">
    <mergeCell ref="A52:M52"/>
    <mergeCell ref="A53:M53"/>
    <mergeCell ref="A54:M54"/>
    <mergeCell ref="A55:K55"/>
    <mergeCell ref="A56:K56"/>
    <mergeCell ref="A57:J57"/>
    <mergeCell ref="A3:K3"/>
    <mergeCell ref="A5:B5"/>
    <mergeCell ref="A6:M6"/>
    <mergeCell ref="A7:A9"/>
    <mergeCell ref="B7:H7"/>
    <mergeCell ref="I7:K7"/>
    <mergeCell ref="L7:M7"/>
  </mergeCells>
  <printOptions horizontalCentered="1"/>
  <pageMargins left="0.7" right="0.7" top="0.75" bottom="0.75" header="0.3" footer="0.3"/>
  <pageSetup paperSize="9" scale="67"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B1262-A53A-405E-9B81-9C5FDF316912}">
  <sheetPr codeName="Tabelle4">
    <pageSetUpPr fitToPage="1"/>
  </sheetPr>
  <dimension ref="A1:D41"/>
  <sheetViews>
    <sheetView zoomScaleNormal="100" zoomScaleSheetLayoutView="100" workbookViewId="0"/>
  </sheetViews>
  <sheetFormatPr baseColWidth="10" defaultColWidth="11.42578125" defaultRowHeight="15" customHeight="1" x14ac:dyDescent="0.2"/>
  <cols>
    <col min="1" max="1" width="31.7109375" style="3" customWidth="1"/>
    <col min="2" max="2" width="60.7109375" style="3" customWidth="1"/>
    <col min="3" max="16384" width="11.42578125" style="3"/>
  </cols>
  <sheetData>
    <row r="1" spans="1:4" ht="33" customHeight="1" x14ac:dyDescent="0.2">
      <c r="A1" s="1"/>
      <c r="B1" s="2"/>
    </row>
    <row r="4" spans="1:4" ht="15" customHeight="1" x14ac:dyDescent="0.2">
      <c r="A4" s="4" t="s">
        <v>0</v>
      </c>
    </row>
    <row r="6" spans="1:4" ht="15" customHeight="1" x14ac:dyDescent="0.2">
      <c r="A6" s="5" t="s">
        <v>1</v>
      </c>
      <c r="B6" s="6" t="s">
        <v>2</v>
      </c>
      <c r="C6" s="6"/>
      <c r="D6" s="6"/>
    </row>
    <row r="7" spans="1:4" ht="9" customHeight="1" x14ac:dyDescent="0.2"/>
    <row r="8" spans="1:4" ht="15" customHeight="1" x14ac:dyDescent="0.2">
      <c r="A8" s="5" t="s">
        <v>3</v>
      </c>
      <c r="B8" s="3">
        <v>709</v>
      </c>
    </row>
    <row r="9" spans="1:4" ht="9" customHeight="1" x14ac:dyDescent="0.2"/>
    <row r="10" spans="1:4" ht="15" customHeight="1" x14ac:dyDescent="0.2">
      <c r="A10" s="5" t="s">
        <v>4</v>
      </c>
      <c r="B10" s="3" t="s">
        <v>5</v>
      </c>
    </row>
    <row r="11" spans="1:4" ht="9" customHeight="1" x14ac:dyDescent="0.2"/>
    <row r="12" spans="1:4" ht="15" customHeight="1" x14ac:dyDescent="0.2">
      <c r="A12" s="5" t="s">
        <v>6</v>
      </c>
      <c r="B12" s="3" t="s">
        <v>7</v>
      </c>
    </row>
    <row r="13" spans="1:4" ht="9" customHeight="1" x14ac:dyDescent="0.2"/>
    <row r="14" spans="1:4" ht="15" customHeight="1" x14ac:dyDescent="0.2">
      <c r="A14" s="5" t="s">
        <v>8</v>
      </c>
      <c r="B14" s="3" t="s">
        <v>9</v>
      </c>
    </row>
    <row r="15" spans="1:4" ht="9" customHeight="1" x14ac:dyDescent="0.2"/>
    <row r="16" spans="1:4" ht="15" customHeight="1" x14ac:dyDescent="0.2">
      <c r="A16" s="5" t="s">
        <v>10</v>
      </c>
      <c r="B16" s="3" t="s">
        <v>11</v>
      </c>
    </row>
    <row r="17" spans="1:2" ht="9" customHeight="1" x14ac:dyDescent="0.2"/>
    <row r="18" spans="1:2" ht="15" customHeight="1" x14ac:dyDescent="0.2">
      <c r="A18" s="5" t="s">
        <v>12</v>
      </c>
      <c r="B18" s="3" t="s">
        <v>13</v>
      </c>
    </row>
    <row r="19" spans="1:2" ht="9" customHeight="1" x14ac:dyDescent="0.2"/>
    <row r="20" spans="1:2" ht="15" customHeight="1" x14ac:dyDescent="0.2">
      <c r="A20" s="5" t="s">
        <v>14</v>
      </c>
      <c r="B20" s="7" t="s">
        <v>15</v>
      </c>
    </row>
    <row r="21" spans="1:2" ht="9" customHeight="1" x14ac:dyDescent="0.2"/>
    <row r="22" spans="1:2" ht="110.25" customHeight="1" x14ac:dyDescent="0.2">
      <c r="A22" s="5" t="s">
        <v>16</v>
      </c>
      <c r="B22" s="3" t="s">
        <v>17</v>
      </c>
    </row>
    <row r="23" spans="1:2" ht="9" customHeight="1" x14ac:dyDescent="0.2">
      <c r="A23" s="5"/>
    </row>
    <row r="24" spans="1:2" ht="9" customHeight="1" x14ac:dyDescent="0.2"/>
    <row r="25" spans="1:2" ht="15" customHeight="1" x14ac:dyDescent="0.2">
      <c r="A25" s="5" t="s">
        <v>18</v>
      </c>
      <c r="B25" s="3" t="s">
        <v>19</v>
      </c>
    </row>
    <row r="26" spans="1:2" ht="15" customHeight="1" x14ac:dyDescent="0.2">
      <c r="B26" s="3" t="s">
        <v>20</v>
      </c>
    </row>
    <row r="27" spans="1:2" ht="15" customHeight="1" x14ac:dyDescent="0.2">
      <c r="A27" s="5" t="s">
        <v>21</v>
      </c>
      <c r="B27" s="3" t="s">
        <v>22</v>
      </c>
    </row>
    <row r="28" spans="1:2" ht="15" customHeight="1" x14ac:dyDescent="0.2">
      <c r="B28" s="3" t="s">
        <v>23</v>
      </c>
    </row>
    <row r="29" spans="1:2" ht="15" customHeight="1" x14ac:dyDescent="0.2">
      <c r="B29" s="3" t="s">
        <v>24</v>
      </c>
    </row>
    <row r="30" spans="1:2" ht="15" customHeight="1" x14ac:dyDescent="0.2">
      <c r="A30" s="3" t="s">
        <v>25</v>
      </c>
      <c r="B30" s="8" t="s">
        <v>26</v>
      </c>
    </row>
    <row r="31" spans="1:2" ht="15" customHeight="1" x14ac:dyDescent="0.2">
      <c r="A31" s="3" t="s">
        <v>27</v>
      </c>
      <c r="B31" s="3" t="s">
        <v>28</v>
      </c>
    </row>
    <row r="33" spans="1:2" ht="9" customHeight="1" x14ac:dyDescent="0.2"/>
    <row r="34" spans="1:2" ht="15" customHeight="1" x14ac:dyDescent="0.2">
      <c r="A34" s="5" t="s">
        <v>29</v>
      </c>
      <c r="B34" s="9" t="s">
        <v>30</v>
      </c>
    </row>
    <row r="35" spans="1:2" ht="9" customHeight="1" x14ac:dyDescent="0.2"/>
    <row r="36" spans="1:2" ht="15" customHeight="1" x14ac:dyDescent="0.2">
      <c r="A36" s="5" t="s">
        <v>31</v>
      </c>
      <c r="B36" s="3" t="s">
        <v>32</v>
      </c>
    </row>
    <row r="37" spans="1:2" ht="25.5" customHeight="1" x14ac:dyDescent="0.2">
      <c r="B37" s="3" t="s">
        <v>33</v>
      </c>
    </row>
    <row r="38" spans="1:2" ht="9" customHeight="1" x14ac:dyDescent="0.2"/>
    <row r="39" spans="1:2" ht="15" customHeight="1" x14ac:dyDescent="0.2">
      <c r="A39" s="5" t="s">
        <v>34</v>
      </c>
      <c r="B39" s="3" t="s">
        <v>35</v>
      </c>
    </row>
    <row r="40" spans="1:2" ht="15" customHeight="1" x14ac:dyDescent="0.2">
      <c r="B40" s="9" t="s">
        <v>36</v>
      </c>
    </row>
    <row r="41" spans="1:2" ht="105" customHeight="1" x14ac:dyDescent="0.2">
      <c r="B41" s="9" t="s">
        <v>37</v>
      </c>
    </row>
  </sheetData>
  <mergeCells count="1">
    <mergeCell ref="B6:D6"/>
  </mergeCells>
  <hyperlinks>
    <hyperlink ref="B34" r:id="rId1" xr:uid="{71455A79-C09A-4D3C-83B0-882935DA90F2}"/>
    <hyperlink ref="B40" r:id="rId2" xr:uid="{3CBAA1A1-930F-428C-B220-90F15BF50A4E}"/>
    <hyperlink ref="B41" r:id="rId3" display="https://statistik.arbeitsagentur.de/" xr:uid="{B15DFB9C-1F5B-44E5-B60A-84746E37B43C}"/>
    <hyperlink ref="C30" r:id="rId4" display="Statistik-Service-Ost@arbeitsagentur.de" xr:uid="{8AB4A6EE-BA21-4CC8-B212-AD86AF4A2DDE}"/>
    <hyperlink ref="B30" r:id="rId5" xr:uid="{2C77EF29-AE7A-4710-BA67-3ADB16EEFC45}"/>
  </hyperlinks>
  <pageMargins left="0.70866141732283472" right="0.39370078740157483" top="0.39370078740157483" bottom="0.59055118110236227" header="0.51181102362204722" footer="0.51181102362204722"/>
  <pageSetup paperSize="9" scale="80"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D7286-F2E2-49BB-9E4C-231BF5092F8F}">
  <sheetPr codeName="Tabelle31">
    <pageSetUpPr fitToPage="1"/>
  </sheetPr>
  <dimension ref="A1:F289"/>
  <sheetViews>
    <sheetView showGridLines="0" zoomScaleNormal="100" workbookViewId="0"/>
  </sheetViews>
  <sheetFormatPr baseColWidth="10" defaultColWidth="11.42578125" defaultRowHeight="12.75" x14ac:dyDescent="0.2"/>
  <cols>
    <col min="1" max="1" width="2.140625" customWidth="1"/>
    <col min="2" max="2" width="104.140625" customWidth="1"/>
    <col min="7" max="7" width="4.7109375" customWidth="1"/>
  </cols>
  <sheetData>
    <row r="1" spans="1:6" ht="39.75" customHeight="1" x14ac:dyDescent="0.2">
      <c r="A1" s="415"/>
      <c r="B1" s="34" t="s">
        <v>38</v>
      </c>
    </row>
    <row r="2" spans="1:6" ht="25.5" customHeight="1" x14ac:dyDescent="0.2">
      <c r="B2" s="205" t="s">
        <v>404</v>
      </c>
    </row>
    <row r="3" spans="1:6" ht="24.95" customHeight="1" x14ac:dyDescent="0.2">
      <c r="A3" s="416"/>
      <c r="B3" s="417" t="s">
        <v>405</v>
      </c>
    </row>
    <row r="4" spans="1:6" s="420" customFormat="1" ht="132.75" x14ac:dyDescent="0.2">
      <c r="A4" s="418"/>
      <c r="B4" s="419" t="s">
        <v>406</v>
      </c>
      <c r="C4" s="418"/>
      <c r="D4" s="418"/>
      <c r="E4" s="418"/>
      <c r="F4" s="418"/>
    </row>
    <row r="5" spans="1:6" s="420" customFormat="1" x14ac:dyDescent="0.2">
      <c r="A5" s="418"/>
      <c r="B5" s="419"/>
      <c r="C5" s="418"/>
      <c r="D5" s="418"/>
      <c r="E5" s="418"/>
      <c r="F5" s="418"/>
    </row>
    <row r="6" spans="1:6" s="420" customFormat="1" x14ac:dyDescent="0.2">
      <c r="A6" s="418"/>
      <c r="B6" s="421" t="s">
        <v>407</v>
      </c>
      <c r="C6" s="418"/>
      <c r="D6" s="418"/>
      <c r="E6" s="418"/>
      <c r="F6" s="418"/>
    </row>
    <row r="7" spans="1:6" x14ac:dyDescent="0.2">
      <c r="A7" s="416"/>
      <c r="B7" s="422"/>
      <c r="C7" s="416"/>
      <c r="D7" s="416"/>
      <c r="E7" s="416"/>
      <c r="F7" s="416"/>
    </row>
    <row r="8" spans="1:6" ht="150" customHeight="1" x14ac:dyDescent="0.2">
      <c r="A8" s="416"/>
      <c r="B8" s="423" t="s">
        <v>408</v>
      </c>
      <c r="C8" s="416"/>
      <c r="D8" s="416"/>
      <c r="E8" s="416"/>
      <c r="F8" s="416"/>
    </row>
    <row r="9" spans="1:6" x14ac:dyDescent="0.2">
      <c r="A9" s="416"/>
      <c r="B9" s="424" t="s">
        <v>409</v>
      </c>
      <c r="C9" s="416"/>
      <c r="D9" s="416"/>
      <c r="E9" s="416"/>
      <c r="F9" s="416"/>
    </row>
    <row r="10" spans="1:6" x14ac:dyDescent="0.2">
      <c r="A10" s="416"/>
      <c r="B10" s="425"/>
      <c r="C10" s="416"/>
      <c r="D10" s="416"/>
      <c r="E10" s="416"/>
      <c r="F10" s="416"/>
    </row>
    <row r="11" spans="1:6" ht="120" x14ac:dyDescent="0.2">
      <c r="A11" s="416"/>
      <c r="B11" s="423" t="s">
        <v>410</v>
      </c>
      <c r="C11" s="416"/>
      <c r="D11" s="416"/>
      <c r="E11" s="416"/>
      <c r="F11" s="416"/>
    </row>
    <row r="12" spans="1:6" x14ac:dyDescent="0.2">
      <c r="A12" s="416"/>
      <c r="B12" s="424" t="s">
        <v>411</v>
      </c>
      <c r="C12" s="416"/>
      <c r="D12" s="416"/>
      <c r="E12" s="416"/>
      <c r="F12" s="416"/>
    </row>
    <row r="13" spans="1:6" x14ac:dyDescent="0.2">
      <c r="A13" s="416"/>
      <c r="B13" s="423"/>
      <c r="C13" s="416"/>
      <c r="D13" s="416"/>
      <c r="E13" s="416"/>
      <c r="F13" s="416"/>
    </row>
    <row r="14" spans="1:6" ht="144" x14ac:dyDescent="0.2">
      <c r="A14" s="416"/>
      <c r="B14" s="423" t="s">
        <v>412</v>
      </c>
      <c r="C14" s="416"/>
      <c r="D14" s="416"/>
      <c r="E14" s="416"/>
      <c r="F14" s="416"/>
    </row>
    <row r="15" spans="1:6" x14ac:dyDescent="0.2">
      <c r="A15" s="416"/>
      <c r="B15" s="424" t="s">
        <v>413</v>
      </c>
      <c r="C15" s="416"/>
      <c r="D15" s="416"/>
      <c r="E15" s="416"/>
      <c r="F15" s="416"/>
    </row>
    <row r="16" spans="1:6" x14ac:dyDescent="0.2">
      <c r="A16" s="416"/>
      <c r="B16" s="422"/>
      <c r="C16" s="416"/>
      <c r="D16" s="416"/>
      <c r="E16" s="416"/>
      <c r="F16" s="416"/>
    </row>
    <row r="17" spans="1:6" ht="180" x14ac:dyDescent="0.2">
      <c r="A17" s="416"/>
      <c r="B17" s="423" t="s">
        <v>414</v>
      </c>
      <c r="C17" s="416"/>
      <c r="D17" s="416"/>
      <c r="E17" s="416"/>
      <c r="F17" s="416"/>
    </row>
    <row r="18" spans="1:6" x14ac:dyDescent="0.2">
      <c r="A18" s="416"/>
      <c r="B18" s="424" t="s">
        <v>415</v>
      </c>
      <c r="C18" s="416"/>
      <c r="D18" s="416"/>
      <c r="E18" s="416"/>
      <c r="F18" s="416"/>
    </row>
    <row r="19" spans="1:6" x14ac:dyDescent="0.2">
      <c r="A19" s="416"/>
      <c r="B19" s="423"/>
      <c r="C19" s="416"/>
      <c r="D19" s="416"/>
      <c r="E19" s="416"/>
      <c r="F19" s="416"/>
    </row>
    <row r="20" spans="1:6" ht="168" x14ac:dyDescent="0.2">
      <c r="A20" s="416"/>
      <c r="B20" s="423" t="s">
        <v>416</v>
      </c>
      <c r="C20" s="416"/>
      <c r="D20" s="416"/>
      <c r="E20" s="416"/>
      <c r="F20" s="416"/>
    </row>
    <row r="21" spans="1:6" x14ac:dyDescent="0.2">
      <c r="A21" s="416"/>
      <c r="B21" s="423"/>
      <c r="C21" s="416"/>
      <c r="D21" s="416"/>
      <c r="E21" s="416"/>
      <c r="F21" s="416"/>
    </row>
    <row r="22" spans="1:6" x14ac:dyDescent="0.2">
      <c r="A22" s="416"/>
      <c r="B22" s="422"/>
      <c r="C22" s="416"/>
      <c r="D22" s="416"/>
      <c r="E22" s="416"/>
      <c r="F22" s="416"/>
    </row>
    <row r="23" spans="1:6" x14ac:dyDescent="0.2">
      <c r="A23" s="416"/>
      <c r="B23" s="426" t="s">
        <v>417</v>
      </c>
      <c r="C23" s="416"/>
      <c r="D23" s="416"/>
      <c r="E23" s="416"/>
      <c r="F23" s="416"/>
    </row>
    <row r="24" spans="1:6" s="13" customFormat="1" ht="25.5" x14ac:dyDescent="0.2">
      <c r="A24" s="427"/>
      <c r="B24" s="428" t="s">
        <v>418</v>
      </c>
      <c r="C24" s="426"/>
      <c r="D24" s="426"/>
      <c r="E24" s="426"/>
      <c r="F24" s="426"/>
    </row>
    <row r="25" spans="1:6" x14ac:dyDescent="0.2">
      <c r="A25" s="429"/>
      <c r="B25" s="416"/>
      <c r="C25" s="416"/>
      <c r="D25" s="416"/>
      <c r="E25" s="416"/>
      <c r="F25" s="416"/>
    </row>
    <row r="26" spans="1:6" x14ac:dyDescent="0.2">
      <c r="A26" s="416"/>
      <c r="B26" s="416"/>
      <c r="C26" s="416"/>
      <c r="D26" s="416"/>
      <c r="E26" s="416"/>
      <c r="F26" s="416"/>
    </row>
    <row r="27" spans="1:6" x14ac:dyDescent="0.2">
      <c r="A27" s="416"/>
      <c r="B27" s="416"/>
      <c r="C27" s="416"/>
      <c r="D27" s="416"/>
      <c r="E27" s="416"/>
      <c r="F27" s="416"/>
    </row>
    <row r="28" spans="1:6" x14ac:dyDescent="0.2">
      <c r="A28" s="416"/>
      <c r="B28" s="416"/>
      <c r="C28" s="416"/>
      <c r="D28" s="416"/>
      <c r="E28" s="416"/>
      <c r="F28" s="416"/>
    </row>
    <row r="29" spans="1:6" x14ac:dyDescent="0.2">
      <c r="A29" s="416"/>
      <c r="B29" s="416"/>
      <c r="C29" s="416"/>
      <c r="D29" s="416"/>
      <c r="E29" s="416"/>
      <c r="F29" s="416"/>
    </row>
    <row r="30" spans="1:6" x14ac:dyDescent="0.2">
      <c r="A30" s="416"/>
      <c r="B30" s="416"/>
      <c r="C30" s="416"/>
      <c r="D30" s="416"/>
      <c r="E30" s="416"/>
      <c r="F30" s="416"/>
    </row>
    <row r="31" spans="1:6" x14ac:dyDescent="0.2">
      <c r="A31" s="416"/>
      <c r="B31" s="416"/>
      <c r="C31" s="416"/>
      <c r="D31" s="416"/>
      <c r="E31" s="416"/>
      <c r="F31" s="416"/>
    </row>
    <row r="32" spans="1:6" x14ac:dyDescent="0.2">
      <c r="A32" s="416"/>
      <c r="B32" s="416"/>
      <c r="C32" s="416"/>
      <c r="D32" s="416"/>
      <c r="E32" s="416"/>
      <c r="F32" s="416"/>
    </row>
    <row r="33" spans="1:6" x14ac:dyDescent="0.2">
      <c r="A33" s="425"/>
      <c r="B33" s="425"/>
      <c r="C33" s="425"/>
      <c r="D33" s="425"/>
      <c r="E33" s="425"/>
      <c r="F33" s="425"/>
    </row>
    <row r="34" spans="1:6" x14ac:dyDescent="0.2">
      <c r="A34" s="416"/>
      <c r="B34" s="416"/>
      <c r="C34" s="416"/>
      <c r="D34" s="416"/>
      <c r="E34" s="416"/>
      <c r="F34" s="416"/>
    </row>
    <row r="35" spans="1:6" x14ac:dyDescent="0.2">
      <c r="A35" s="416"/>
      <c r="B35" s="416"/>
      <c r="C35" s="416"/>
      <c r="D35" s="416"/>
      <c r="E35" s="416"/>
      <c r="F35" s="416"/>
    </row>
    <row r="36" spans="1:6" ht="8.1" customHeight="1" x14ac:dyDescent="0.2">
      <c r="A36" s="416"/>
      <c r="B36" s="416"/>
      <c r="C36" s="416"/>
      <c r="D36" s="416"/>
      <c r="E36" s="416"/>
      <c r="F36" s="416"/>
    </row>
    <row r="37" spans="1:6" ht="13.5" customHeight="1" x14ac:dyDescent="0.2">
      <c r="A37" s="416"/>
      <c r="B37" s="416"/>
      <c r="C37" s="416"/>
      <c r="D37" s="416"/>
      <c r="E37" s="416"/>
      <c r="F37" s="416"/>
    </row>
    <row r="38" spans="1:6" x14ac:dyDescent="0.2">
      <c r="A38" s="416"/>
      <c r="B38" s="416"/>
      <c r="C38" s="416"/>
      <c r="D38" s="416"/>
      <c r="E38" s="416"/>
      <c r="F38" s="416"/>
    </row>
    <row r="39" spans="1:6" x14ac:dyDescent="0.2">
      <c r="A39" s="416"/>
      <c r="B39" s="416"/>
      <c r="C39" s="416"/>
      <c r="D39" s="416"/>
      <c r="E39" s="416"/>
      <c r="F39" s="416"/>
    </row>
    <row r="40" spans="1:6" x14ac:dyDescent="0.2">
      <c r="A40" s="416"/>
      <c r="B40" s="416"/>
      <c r="C40" s="416"/>
      <c r="D40" s="416"/>
      <c r="E40" s="416"/>
      <c r="F40" s="416"/>
    </row>
    <row r="41" spans="1:6" x14ac:dyDescent="0.2">
      <c r="A41" s="416"/>
      <c r="B41" s="416"/>
      <c r="C41" s="416"/>
      <c r="D41" s="416"/>
      <c r="E41" s="416"/>
      <c r="F41" s="416"/>
    </row>
    <row r="42" spans="1:6" x14ac:dyDescent="0.2">
      <c r="A42" s="416"/>
      <c r="B42" s="416"/>
      <c r="C42" s="416"/>
      <c r="D42" s="416"/>
      <c r="E42" s="416"/>
      <c r="F42" s="416"/>
    </row>
    <row r="43" spans="1:6" ht="33" customHeight="1" x14ac:dyDescent="0.2">
      <c r="A43" s="416"/>
      <c r="B43" s="416"/>
      <c r="C43" s="416"/>
      <c r="D43" s="416"/>
      <c r="E43" s="416"/>
      <c r="F43" s="416"/>
    </row>
    <row r="44" spans="1:6" ht="16.5" customHeight="1" x14ac:dyDescent="0.2">
      <c r="A44" s="416"/>
      <c r="B44" s="416"/>
      <c r="C44" s="416"/>
      <c r="D44" s="416"/>
      <c r="E44" s="416"/>
      <c r="F44" s="416"/>
    </row>
    <row r="45" spans="1:6" x14ac:dyDescent="0.2">
      <c r="A45" s="416"/>
      <c r="B45" s="416"/>
      <c r="C45" s="416"/>
      <c r="D45" s="416"/>
      <c r="E45" s="416"/>
      <c r="F45" s="416"/>
    </row>
    <row r="46" spans="1:6" x14ac:dyDescent="0.2">
      <c r="A46" s="416"/>
      <c r="B46" s="416"/>
      <c r="C46" s="416"/>
      <c r="D46" s="416"/>
      <c r="E46" s="416"/>
      <c r="F46" s="416"/>
    </row>
    <row r="47" spans="1:6" x14ac:dyDescent="0.2">
      <c r="A47" s="416"/>
      <c r="B47" s="416"/>
      <c r="C47" s="416"/>
      <c r="D47" s="416"/>
      <c r="E47" s="416"/>
      <c r="F47" s="416"/>
    </row>
    <row r="48" spans="1:6" x14ac:dyDescent="0.2">
      <c r="A48" s="416"/>
      <c r="B48" s="416"/>
      <c r="C48" s="416"/>
      <c r="D48" s="416"/>
      <c r="E48" s="416"/>
      <c r="F48" s="416"/>
    </row>
    <row r="49" spans="1:6" x14ac:dyDescent="0.2">
      <c r="A49" s="416"/>
      <c r="B49" s="416"/>
      <c r="C49" s="416"/>
      <c r="D49" s="416"/>
      <c r="E49" s="416"/>
      <c r="F49" s="416"/>
    </row>
    <row r="50" spans="1:6" x14ac:dyDescent="0.2">
      <c r="A50" s="416"/>
      <c r="B50" s="416"/>
      <c r="C50" s="416"/>
      <c r="D50" s="416"/>
      <c r="E50" s="416"/>
      <c r="F50" s="416"/>
    </row>
    <row r="51" spans="1:6" x14ac:dyDescent="0.2">
      <c r="A51" s="416"/>
      <c r="B51" s="416"/>
      <c r="C51" s="416"/>
      <c r="D51" s="416"/>
      <c r="E51" s="416"/>
      <c r="F51" s="416"/>
    </row>
    <row r="52" spans="1:6" x14ac:dyDescent="0.2">
      <c r="A52" s="416"/>
      <c r="B52" s="416"/>
      <c r="C52" s="416"/>
      <c r="D52" s="416"/>
      <c r="E52" s="416"/>
      <c r="F52" s="416"/>
    </row>
    <row r="53" spans="1:6" x14ac:dyDescent="0.2">
      <c r="A53" s="416"/>
      <c r="B53" s="416"/>
      <c r="C53" s="416"/>
      <c r="D53" s="416"/>
      <c r="E53" s="416"/>
      <c r="F53" s="416"/>
    </row>
    <row r="54" spans="1:6" x14ac:dyDescent="0.2">
      <c r="A54" s="416"/>
      <c r="B54" s="416"/>
      <c r="C54" s="416"/>
      <c r="D54" s="416"/>
      <c r="E54" s="416"/>
      <c r="F54" s="416"/>
    </row>
    <row r="55" spans="1:6" x14ac:dyDescent="0.2">
      <c r="A55" s="416"/>
      <c r="B55" s="416"/>
      <c r="C55" s="416"/>
      <c r="D55" s="416"/>
      <c r="E55" s="416"/>
      <c r="F55" s="416"/>
    </row>
    <row r="56" spans="1:6" x14ac:dyDescent="0.2">
      <c r="A56" s="416"/>
      <c r="B56" s="416"/>
      <c r="C56" s="416"/>
      <c r="D56" s="416"/>
      <c r="E56" s="416"/>
      <c r="F56" s="416"/>
    </row>
    <row r="57" spans="1:6" x14ac:dyDescent="0.2">
      <c r="A57" s="416"/>
      <c r="B57" s="416"/>
      <c r="C57" s="416"/>
      <c r="D57" s="416"/>
      <c r="E57" s="416"/>
      <c r="F57" s="416"/>
    </row>
    <row r="58" spans="1:6" x14ac:dyDescent="0.2">
      <c r="A58" s="416"/>
      <c r="B58" s="416"/>
      <c r="C58" s="416"/>
      <c r="D58" s="416"/>
      <c r="E58" s="416"/>
      <c r="F58" s="416"/>
    </row>
    <row r="59" spans="1:6" x14ac:dyDescent="0.2">
      <c r="A59" s="416"/>
      <c r="B59" s="416"/>
      <c r="C59" s="416"/>
      <c r="D59" s="416"/>
      <c r="E59" s="416"/>
      <c r="F59" s="416"/>
    </row>
    <row r="60" spans="1:6" x14ac:dyDescent="0.2">
      <c r="A60" s="416"/>
      <c r="B60" s="416"/>
      <c r="C60" s="416"/>
      <c r="D60" s="416"/>
      <c r="E60" s="416"/>
      <c r="F60" s="416"/>
    </row>
    <row r="61" spans="1:6" x14ac:dyDescent="0.2">
      <c r="A61" s="416"/>
      <c r="B61" s="416"/>
      <c r="C61" s="416"/>
      <c r="D61" s="416"/>
      <c r="E61" s="416"/>
      <c r="F61" s="416"/>
    </row>
    <row r="62" spans="1:6" x14ac:dyDescent="0.2">
      <c r="A62" s="416"/>
      <c r="B62" s="416"/>
      <c r="C62" s="416"/>
      <c r="D62" s="416"/>
      <c r="E62" s="416"/>
      <c r="F62" s="416"/>
    </row>
    <row r="63" spans="1:6" x14ac:dyDescent="0.2">
      <c r="A63" s="416"/>
      <c r="B63" s="416"/>
      <c r="C63" s="416"/>
      <c r="D63" s="416"/>
      <c r="E63" s="416"/>
      <c r="F63" s="416"/>
    </row>
    <row r="64" spans="1:6" x14ac:dyDescent="0.2">
      <c r="A64" s="416"/>
      <c r="B64" s="416"/>
      <c r="C64" s="416"/>
      <c r="D64" s="416"/>
      <c r="E64" s="416"/>
      <c r="F64" s="416"/>
    </row>
    <row r="65" spans="1:6" x14ac:dyDescent="0.2">
      <c r="A65" s="416"/>
      <c r="B65" s="416"/>
      <c r="C65" s="416"/>
      <c r="D65" s="416"/>
      <c r="E65" s="416"/>
      <c r="F65" s="416"/>
    </row>
    <row r="66" spans="1:6" x14ac:dyDescent="0.2">
      <c r="A66" s="416"/>
      <c r="B66" s="416"/>
      <c r="C66" s="416"/>
      <c r="D66" s="416"/>
      <c r="E66" s="416"/>
      <c r="F66" s="416"/>
    </row>
    <row r="67" spans="1:6" x14ac:dyDescent="0.2">
      <c r="A67" s="416"/>
      <c r="B67" s="416"/>
      <c r="C67" s="416"/>
      <c r="D67" s="416"/>
      <c r="E67" s="416"/>
      <c r="F67" s="416"/>
    </row>
    <row r="68" spans="1:6" x14ac:dyDescent="0.2">
      <c r="A68" s="416"/>
      <c r="B68" s="416"/>
      <c r="C68" s="416"/>
      <c r="D68" s="416"/>
      <c r="E68" s="416"/>
      <c r="F68" s="416"/>
    </row>
    <row r="69" spans="1:6" x14ac:dyDescent="0.2">
      <c r="A69" s="416"/>
      <c r="B69" s="416"/>
      <c r="C69" s="416"/>
      <c r="D69" s="416"/>
      <c r="E69" s="416"/>
      <c r="F69" s="416"/>
    </row>
    <row r="70" spans="1:6" x14ac:dyDescent="0.2">
      <c r="A70" s="416"/>
      <c r="B70" s="416"/>
      <c r="C70" s="416"/>
      <c r="D70" s="416"/>
      <c r="E70" s="416"/>
      <c r="F70" s="416"/>
    </row>
    <row r="71" spans="1:6" x14ac:dyDescent="0.2">
      <c r="A71" s="416"/>
      <c r="B71" s="416"/>
      <c r="C71" s="416"/>
      <c r="D71" s="416"/>
      <c r="E71" s="416"/>
      <c r="F71" s="416"/>
    </row>
    <row r="72" spans="1:6" x14ac:dyDescent="0.2">
      <c r="A72" s="416"/>
      <c r="B72" s="416"/>
      <c r="C72" s="416"/>
      <c r="D72" s="416"/>
      <c r="E72" s="416"/>
      <c r="F72" s="416"/>
    </row>
    <row r="73" spans="1:6" x14ac:dyDescent="0.2">
      <c r="A73" s="416"/>
      <c r="B73" s="416"/>
      <c r="C73" s="416"/>
      <c r="D73" s="416"/>
      <c r="E73" s="416"/>
      <c r="F73" s="416"/>
    </row>
    <row r="74" spans="1:6" x14ac:dyDescent="0.2">
      <c r="A74" s="416"/>
      <c r="B74" s="416"/>
      <c r="C74" s="416"/>
      <c r="D74" s="416"/>
      <c r="E74" s="416"/>
      <c r="F74" s="416"/>
    </row>
    <row r="75" spans="1:6" x14ac:dyDescent="0.2">
      <c r="A75" s="416"/>
      <c r="B75" s="416"/>
      <c r="C75" s="416"/>
      <c r="D75" s="416"/>
      <c r="E75" s="416"/>
      <c r="F75" s="416"/>
    </row>
    <row r="76" spans="1:6" x14ac:dyDescent="0.2">
      <c r="A76" s="416"/>
      <c r="B76" s="416"/>
      <c r="C76" s="416"/>
      <c r="D76" s="416"/>
      <c r="E76" s="416"/>
      <c r="F76" s="416"/>
    </row>
    <row r="77" spans="1:6" x14ac:dyDescent="0.2">
      <c r="A77" s="416"/>
      <c r="B77" s="416"/>
      <c r="C77" s="416"/>
      <c r="D77" s="416"/>
      <c r="E77" s="416"/>
      <c r="F77" s="416"/>
    </row>
    <row r="78" spans="1:6" x14ac:dyDescent="0.2">
      <c r="A78" s="416"/>
      <c r="B78" s="416"/>
      <c r="C78" s="416"/>
      <c r="D78" s="416"/>
      <c r="E78" s="416"/>
      <c r="F78" s="416"/>
    </row>
    <row r="79" spans="1:6" x14ac:dyDescent="0.2">
      <c r="A79" s="416"/>
      <c r="B79" s="416"/>
      <c r="C79" s="416"/>
      <c r="D79" s="416"/>
      <c r="E79" s="416"/>
      <c r="F79" s="416"/>
    </row>
    <row r="80" spans="1:6" x14ac:dyDescent="0.2">
      <c r="A80" s="416"/>
      <c r="B80" s="416"/>
      <c r="C80" s="416"/>
      <c r="D80" s="416"/>
      <c r="E80" s="416"/>
      <c r="F80" s="416"/>
    </row>
    <row r="81" spans="1:6" x14ac:dyDescent="0.2">
      <c r="A81" s="416"/>
      <c r="B81" s="416"/>
      <c r="C81" s="416"/>
      <c r="D81" s="416"/>
      <c r="E81" s="416"/>
      <c r="F81" s="416"/>
    </row>
    <row r="82" spans="1:6" x14ac:dyDescent="0.2">
      <c r="A82" s="416"/>
      <c r="B82" s="416"/>
      <c r="C82" s="416"/>
      <c r="D82" s="416"/>
      <c r="E82" s="416"/>
      <c r="F82" s="416"/>
    </row>
    <row r="83" spans="1:6" x14ac:dyDescent="0.2">
      <c r="A83" s="416"/>
      <c r="B83" s="416"/>
      <c r="C83" s="416"/>
      <c r="D83" s="416"/>
      <c r="E83" s="416"/>
      <c r="F83" s="416"/>
    </row>
    <row r="84" spans="1:6" x14ac:dyDescent="0.2">
      <c r="A84" s="416"/>
      <c r="B84" s="416"/>
      <c r="C84" s="416"/>
      <c r="D84" s="416"/>
      <c r="E84" s="416"/>
      <c r="F84" s="416"/>
    </row>
    <row r="85" spans="1:6" x14ac:dyDescent="0.2">
      <c r="A85" s="416"/>
      <c r="B85" s="416"/>
      <c r="C85" s="416"/>
      <c r="D85" s="416"/>
      <c r="E85" s="416"/>
      <c r="F85" s="416"/>
    </row>
    <row r="86" spans="1:6" x14ac:dyDescent="0.2">
      <c r="A86" s="416"/>
      <c r="B86" s="416"/>
      <c r="C86" s="416"/>
      <c r="D86" s="416"/>
      <c r="E86" s="416"/>
      <c r="F86" s="416"/>
    </row>
    <row r="87" spans="1:6" x14ac:dyDescent="0.2">
      <c r="A87" s="416"/>
      <c r="B87" s="416"/>
      <c r="C87" s="416"/>
      <c r="D87" s="416"/>
      <c r="E87" s="416"/>
      <c r="F87" s="416"/>
    </row>
    <row r="88" spans="1:6" x14ac:dyDescent="0.2">
      <c r="A88" s="416"/>
      <c r="B88" s="416"/>
      <c r="C88" s="416"/>
      <c r="D88" s="416"/>
      <c r="E88" s="416"/>
      <c r="F88" s="416"/>
    </row>
    <row r="89" spans="1:6" x14ac:dyDescent="0.2">
      <c r="A89" s="416"/>
      <c r="B89" s="416"/>
      <c r="C89" s="416"/>
      <c r="D89" s="416"/>
      <c r="E89" s="416"/>
      <c r="F89" s="416"/>
    </row>
    <row r="90" spans="1:6" x14ac:dyDescent="0.2">
      <c r="A90" s="416"/>
      <c r="B90" s="416"/>
      <c r="C90" s="416"/>
      <c r="D90" s="416"/>
      <c r="E90" s="416"/>
      <c r="F90" s="416"/>
    </row>
    <row r="91" spans="1:6" x14ac:dyDescent="0.2">
      <c r="A91" s="416"/>
      <c r="B91" s="416"/>
      <c r="C91" s="416"/>
      <c r="D91" s="416"/>
      <c r="E91" s="416"/>
      <c r="F91" s="416"/>
    </row>
    <row r="92" spans="1:6" x14ac:dyDescent="0.2">
      <c r="A92" s="416"/>
      <c r="B92" s="416"/>
      <c r="C92" s="416"/>
      <c r="D92" s="416"/>
      <c r="E92" s="416"/>
      <c r="F92" s="416"/>
    </row>
    <row r="93" spans="1:6" x14ac:dyDescent="0.2">
      <c r="A93" s="416"/>
      <c r="B93" s="416"/>
      <c r="C93" s="416"/>
      <c r="D93" s="416"/>
      <c r="E93" s="416"/>
      <c r="F93" s="416"/>
    </row>
    <row r="94" spans="1:6" x14ac:dyDescent="0.2">
      <c r="A94" s="416"/>
      <c r="B94" s="416"/>
      <c r="C94" s="416"/>
      <c r="D94" s="416"/>
      <c r="E94" s="416"/>
      <c r="F94" s="416"/>
    </row>
    <row r="95" spans="1:6" x14ac:dyDescent="0.2">
      <c r="A95" s="416"/>
      <c r="B95" s="416"/>
      <c r="C95" s="416"/>
      <c r="D95" s="416"/>
      <c r="E95" s="416"/>
      <c r="F95" s="416"/>
    </row>
    <row r="96" spans="1:6" x14ac:dyDescent="0.2">
      <c r="A96" s="416"/>
      <c r="B96" s="416"/>
      <c r="C96" s="416"/>
      <c r="D96" s="416"/>
      <c r="E96" s="416"/>
      <c r="F96" s="416"/>
    </row>
    <row r="97" spans="1:6" x14ac:dyDescent="0.2">
      <c r="A97" s="416"/>
      <c r="B97" s="416"/>
      <c r="C97" s="416"/>
      <c r="D97" s="416"/>
      <c r="E97" s="416"/>
      <c r="F97" s="416"/>
    </row>
    <row r="98" spans="1:6" x14ac:dyDescent="0.2">
      <c r="A98" s="416"/>
      <c r="B98" s="416"/>
      <c r="C98" s="416"/>
      <c r="D98" s="416"/>
      <c r="E98" s="416"/>
      <c r="F98" s="416"/>
    </row>
    <row r="99" spans="1:6" x14ac:dyDescent="0.2">
      <c r="A99" s="416"/>
      <c r="B99" s="416"/>
      <c r="C99" s="416"/>
      <c r="D99" s="416"/>
      <c r="E99" s="416"/>
      <c r="F99" s="416"/>
    </row>
    <row r="100" spans="1:6" x14ac:dyDescent="0.2">
      <c r="A100" s="416"/>
      <c r="B100" s="416"/>
      <c r="C100" s="416"/>
      <c r="D100" s="416"/>
      <c r="E100" s="416"/>
      <c r="F100" s="416"/>
    </row>
    <row r="101" spans="1:6" x14ac:dyDescent="0.2">
      <c r="A101" s="416"/>
      <c r="B101" s="416"/>
      <c r="C101" s="416"/>
      <c r="D101" s="416"/>
      <c r="E101" s="416"/>
      <c r="F101" s="416"/>
    </row>
    <row r="102" spans="1:6" x14ac:dyDescent="0.2">
      <c r="A102" s="416"/>
      <c r="B102" s="416"/>
      <c r="C102" s="416"/>
      <c r="D102" s="416"/>
      <c r="E102" s="416"/>
      <c r="F102" s="416"/>
    </row>
    <row r="103" spans="1:6" x14ac:dyDescent="0.2">
      <c r="A103" s="416"/>
      <c r="B103" s="416"/>
      <c r="C103" s="416"/>
      <c r="D103" s="416"/>
      <c r="E103" s="416"/>
      <c r="F103" s="416"/>
    </row>
    <row r="104" spans="1:6" x14ac:dyDescent="0.2">
      <c r="A104" s="416"/>
      <c r="B104" s="416"/>
      <c r="C104" s="416"/>
      <c r="D104" s="416"/>
      <c r="E104" s="416"/>
      <c r="F104" s="416"/>
    </row>
    <row r="105" spans="1:6" x14ac:dyDescent="0.2">
      <c r="A105" s="416"/>
      <c r="B105" s="416"/>
      <c r="C105" s="416"/>
      <c r="D105" s="416"/>
      <c r="E105" s="416"/>
      <c r="F105" s="416"/>
    </row>
    <row r="106" spans="1:6" x14ac:dyDescent="0.2">
      <c r="A106" s="416"/>
      <c r="B106" s="416"/>
      <c r="C106" s="416"/>
      <c r="D106" s="416"/>
      <c r="E106" s="416"/>
      <c r="F106" s="416"/>
    </row>
    <row r="107" spans="1:6" x14ac:dyDescent="0.2">
      <c r="A107" s="416"/>
      <c r="B107" s="416"/>
      <c r="C107" s="416"/>
      <c r="D107" s="416"/>
      <c r="E107" s="416"/>
      <c r="F107" s="416"/>
    </row>
    <row r="108" spans="1:6" x14ac:dyDescent="0.2">
      <c r="A108" s="416"/>
      <c r="B108" s="416"/>
      <c r="C108" s="416"/>
      <c r="D108" s="416"/>
      <c r="E108" s="416"/>
      <c r="F108" s="416"/>
    </row>
    <row r="109" spans="1:6" x14ac:dyDescent="0.2">
      <c r="A109" s="416"/>
      <c r="B109" s="416"/>
      <c r="C109" s="416"/>
      <c r="D109" s="416"/>
      <c r="E109" s="416"/>
      <c r="F109" s="416"/>
    </row>
    <row r="110" spans="1:6" x14ac:dyDescent="0.2">
      <c r="A110" s="416"/>
      <c r="B110" s="416"/>
      <c r="C110" s="416"/>
      <c r="D110" s="416"/>
      <c r="E110" s="416"/>
      <c r="F110" s="416"/>
    </row>
    <row r="111" spans="1:6" x14ac:dyDescent="0.2">
      <c r="A111" s="416"/>
      <c r="B111" s="416"/>
      <c r="C111" s="416"/>
      <c r="D111" s="416"/>
      <c r="E111" s="416"/>
      <c r="F111" s="416"/>
    </row>
    <row r="112" spans="1:6" x14ac:dyDescent="0.2">
      <c r="A112" s="416"/>
      <c r="B112" s="416"/>
      <c r="C112" s="416"/>
      <c r="D112" s="416"/>
      <c r="E112" s="416"/>
      <c r="F112" s="416"/>
    </row>
    <row r="113" spans="1:6" x14ac:dyDescent="0.2">
      <c r="A113" s="416"/>
      <c r="B113" s="416"/>
      <c r="C113" s="416"/>
      <c r="D113" s="416"/>
      <c r="E113" s="416"/>
      <c r="F113" s="416"/>
    </row>
    <row r="114" spans="1:6" x14ac:dyDescent="0.2">
      <c r="A114" s="416"/>
      <c r="B114" s="416"/>
      <c r="C114" s="416"/>
      <c r="D114" s="416"/>
      <c r="E114" s="416"/>
      <c r="F114" s="416"/>
    </row>
    <row r="115" spans="1:6" x14ac:dyDescent="0.2">
      <c r="A115" s="416"/>
      <c r="B115" s="416"/>
      <c r="C115" s="416"/>
      <c r="D115" s="416"/>
      <c r="E115" s="416"/>
      <c r="F115" s="416"/>
    </row>
    <row r="116" spans="1:6" x14ac:dyDescent="0.2">
      <c r="A116" s="416"/>
      <c r="B116" s="416"/>
      <c r="C116" s="416"/>
      <c r="D116" s="416"/>
      <c r="E116" s="416"/>
      <c r="F116" s="416"/>
    </row>
    <row r="117" spans="1:6" x14ac:dyDescent="0.2">
      <c r="A117" s="416"/>
      <c r="B117" s="416"/>
      <c r="C117" s="416"/>
      <c r="D117" s="416"/>
      <c r="E117" s="416"/>
      <c r="F117" s="416"/>
    </row>
    <row r="118" spans="1:6" x14ac:dyDescent="0.2">
      <c r="A118" s="416"/>
      <c r="B118" s="416"/>
      <c r="C118" s="416"/>
      <c r="D118" s="416"/>
      <c r="E118" s="416"/>
      <c r="F118" s="416"/>
    </row>
    <row r="119" spans="1:6" x14ac:dyDescent="0.2">
      <c r="A119" s="416"/>
      <c r="B119" s="416"/>
      <c r="C119" s="416"/>
      <c r="D119" s="416"/>
      <c r="E119" s="416"/>
      <c r="F119" s="416"/>
    </row>
    <row r="120" spans="1:6" x14ac:dyDescent="0.2">
      <c r="A120" s="416"/>
      <c r="B120" s="416"/>
      <c r="C120" s="416"/>
      <c r="D120" s="416"/>
      <c r="E120" s="416"/>
      <c r="F120" s="416"/>
    </row>
    <row r="121" spans="1:6" x14ac:dyDescent="0.2">
      <c r="A121" s="416"/>
      <c r="B121" s="416"/>
      <c r="C121" s="416"/>
      <c r="D121" s="416"/>
      <c r="E121" s="416"/>
      <c r="F121" s="416"/>
    </row>
    <row r="122" spans="1:6" x14ac:dyDescent="0.2">
      <c r="A122" s="416"/>
      <c r="B122" s="416"/>
      <c r="C122" s="416"/>
      <c r="D122" s="416"/>
      <c r="E122" s="416"/>
      <c r="F122" s="416"/>
    </row>
    <row r="123" spans="1:6" x14ac:dyDescent="0.2">
      <c r="A123" s="416"/>
      <c r="B123" s="416"/>
      <c r="C123" s="416"/>
      <c r="D123" s="416"/>
      <c r="E123" s="416"/>
      <c r="F123" s="416"/>
    </row>
    <row r="124" spans="1:6" x14ac:dyDescent="0.2">
      <c r="A124" s="416"/>
      <c r="B124" s="416"/>
      <c r="C124" s="416"/>
      <c r="D124" s="416"/>
      <c r="E124" s="416"/>
      <c r="F124" s="416"/>
    </row>
    <row r="125" spans="1:6" x14ac:dyDescent="0.2">
      <c r="A125" s="416"/>
      <c r="B125" s="416"/>
      <c r="C125" s="416"/>
      <c r="D125" s="416"/>
      <c r="E125" s="416"/>
      <c r="F125" s="416"/>
    </row>
    <row r="126" spans="1:6" x14ac:dyDescent="0.2">
      <c r="A126" s="416"/>
      <c r="B126" s="416"/>
      <c r="C126" s="416"/>
      <c r="D126" s="416"/>
      <c r="E126" s="416"/>
      <c r="F126" s="416"/>
    </row>
    <row r="127" spans="1:6" x14ac:dyDescent="0.2">
      <c r="A127" s="416"/>
      <c r="B127" s="416"/>
      <c r="C127" s="416"/>
      <c r="D127" s="416"/>
      <c r="E127" s="416"/>
      <c r="F127" s="416"/>
    </row>
    <row r="128" spans="1:6" x14ac:dyDescent="0.2">
      <c r="A128" s="416"/>
      <c r="B128" s="416"/>
      <c r="C128" s="416"/>
      <c r="D128" s="416"/>
      <c r="E128" s="416"/>
      <c r="F128" s="416"/>
    </row>
    <row r="129" spans="1:6" x14ac:dyDescent="0.2">
      <c r="A129" s="416"/>
      <c r="B129" s="416"/>
      <c r="C129" s="416"/>
      <c r="D129" s="416"/>
      <c r="E129" s="416"/>
      <c r="F129" s="416"/>
    </row>
    <row r="130" spans="1:6" x14ac:dyDescent="0.2">
      <c r="A130" s="416"/>
      <c r="B130" s="416"/>
      <c r="C130" s="416"/>
      <c r="D130" s="416"/>
      <c r="E130" s="416"/>
      <c r="F130" s="416"/>
    </row>
    <row r="131" spans="1:6" x14ac:dyDescent="0.2">
      <c r="A131" s="416"/>
      <c r="B131" s="416"/>
      <c r="C131" s="416"/>
      <c r="D131" s="416"/>
      <c r="E131" s="416"/>
      <c r="F131" s="416"/>
    </row>
    <row r="132" spans="1:6" x14ac:dyDescent="0.2">
      <c r="A132" s="416"/>
      <c r="B132" s="416"/>
      <c r="C132" s="416"/>
      <c r="D132" s="416"/>
      <c r="E132" s="416"/>
      <c r="F132" s="416"/>
    </row>
    <row r="133" spans="1:6" x14ac:dyDescent="0.2">
      <c r="A133" s="416"/>
      <c r="B133" s="416"/>
      <c r="C133" s="416"/>
      <c r="D133" s="416"/>
      <c r="E133" s="416"/>
      <c r="F133" s="416"/>
    </row>
    <row r="134" spans="1:6" x14ac:dyDescent="0.2">
      <c r="A134" s="416"/>
      <c r="B134" s="416"/>
      <c r="C134" s="416"/>
      <c r="D134" s="416"/>
      <c r="E134" s="416"/>
      <c r="F134" s="416"/>
    </row>
    <row r="135" spans="1:6" x14ac:dyDescent="0.2">
      <c r="A135" s="416"/>
      <c r="B135" s="416"/>
      <c r="C135" s="416"/>
      <c r="D135" s="416"/>
      <c r="E135" s="416"/>
      <c r="F135" s="416"/>
    </row>
    <row r="136" spans="1:6" x14ac:dyDescent="0.2">
      <c r="A136" s="416"/>
      <c r="B136" s="416"/>
      <c r="C136" s="416"/>
      <c r="D136" s="416"/>
      <c r="E136" s="416"/>
      <c r="F136" s="416"/>
    </row>
    <row r="137" spans="1:6" x14ac:dyDescent="0.2">
      <c r="A137" s="416"/>
      <c r="B137" s="416"/>
      <c r="C137" s="416"/>
      <c r="D137" s="416"/>
      <c r="E137" s="416"/>
      <c r="F137" s="416"/>
    </row>
    <row r="138" spans="1:6" x14ac:dyDescent="0.2">
      <c r="A138" s="416"/>
      <c r="B138" s="416"/>
      <c r="C138" s="416"/>
      <c r="D138" s="416"/>
      <c r="E138" s="416"/>
      <c r="F138" s="416"/>
    </row>
    <row r="139" spans="1:6" x14ac:dyDescent="0.2">
      <c r="A139" s="416"/>
      <c r="B139" s="416"/>
      <c r="C139" s="416"/>
      <c r="D139" s="416"/>
      <c r="E139" s="416"/>
      <c r="F139" s="416"/>
    </row>
    <row r="140" spans="1:6" x14ac:dyDescent="0.2">
      <c r="A140" s="416"/>
      <c r="B140" s="416"/>
      <c r="C140" s="416"/>
      <c r="D140" s="416"/>
      <c r="E140" s="416"/>
      <c r="F140" s="416"/>
    </row>
    <row r="141" spans="1:6" x14ac:dyDescent="0.2">
      <c r="A141" s="416"/>
      <c r="B141" s="416"/>
      <c r="C141" s="416"/>
      <c r="D141" s="416"/>
      <c r="E141" s="416"/>
      <c r="F141" s="416"/>
    </row>
    <row r="142" spans="1:6" x14ac:dyDescent="0.2">
      <c r="A142" s="416"/>
      <c r="B142" s="416"/>
      <c r="C142" s="416"/>
      <c r="D142" s="416"/>
      <c r="E142" s="416"/>
      <c r="F142" s="416"/>
    </row>
    <row r="143" spans="1:6" x14ac:dyDescent="0.2">
      <c r="A143" s="416"/>
      <c r="B143" s="416"/>
      <c r="C143" s="416"/>
      <c r="D143" s="416"/>
      <c r="E143" s="416"/>
      <c r="F143" s="416"/>
    </row>
    <row r="144" spans="1:6" x14ac:dyDescent="0.2">
      <c r="A144" s="416"/>
      <c r="B144" s="416"/>
      <c r="C144" s="416"/>
      <c r="D144" s="416"/>
      <c r="E144" s="416"/>
      <c r="F144" s="416"/>
    </row>
    <row r="145" spans="1:6" x14ac:dyDescent="0.2">
      <c r="A145" s="416"/>
      <c r="B145" s="416"/>
      <c r="C145" s="416"/>
      <c r="D145" s="416"/>
      <c r="E145" s="416"/>
      <c r="F145" s="416"/>
    </row>
    <row r="146" spans="1:6" x14ac:dyDescent="0.2">
      <c r="A146" s="416"/>
      <c r="B146" s="416"/>
      <c r="C146" s="416"/>
      <c r="D146" s="416"/>
      <c r="E146" s="416"/>
      <c r="F146" s="416"/>
    </row>
    <row r="147" spans="1:6" x14ac:dyDescent="0.2">
      <c r="A147" s="416"/>
      <c r="B147" s="416"/>
      <c r="C147" s="416"/>
      <c r="D147" s="416"/>
      <c r="E147" s="416"/>
      <c r="F147" s="416"/>
    </row>
    <row r="148" spans="1:6" x14ac:dyDescent="0.2">
      <c r="A148" s="416"/>
      <c r="B148" s="416"/>
      <c r="C148" s="416"/>
      <c r="D148" s="416"/>
      <c r="E148" s="416"/>
      <c r="F148" s="416"/>
    </row>
    <row r="149" spans="1:6" x14ac:dyDescent="0.2">
      <c r="A149" s="416"/>
      <c r="B149" s="416"/>
      <c r="C149" s="416"/>
      <c r="D149" s="416"/>
      <c r="E149" s="416"/>
      <c r="F149" s="416"/>
    </row>
    <row r="150" spans="1:6" x14ac:dyDescent="0.2">
      <c r="A150" s="416"/>
      <c r="B150" s="416"/>
      <c r="C150" s="416"/>
      <c r="D150" s="416"/>
      <c r="E150" s="416"/>
      <c r="F150" s="416"/>
    </row>
    <row r="151" spans="1:6" x14ac:dyDescent="0.2">
      <c r="A151" s="416"/>
      <c r="B151" s="416"/>
      <c r="C151" s="416"/>
      <c r="D151" s="416"/>
      <c r="E151" s="416"/>
      <c r="F151" s="416"/>
    </row>
    <row r="152" spans="1:6" x14ac:dyDescent="0.2">
      <c r="A152" s="416"/>
      <c r="B152" s="416"/>
      <c r="C152" s="416"/>
      <c r="D152" s="416"/>
      <c r="E152" s="416"/>
      <c r="F152" s="416"/>
    </row>
    <row r="153" spans="1:6" x14ac:dyDescent="0.2">
      <c r="A153" s="416"/>
      <c r="B153" s="416"/>
      <c r="C153" s="416"/>
      <c r="D153" s="416"/>
      <c r="E153" s="416"/>
      <c r="F153" s="416"/>
    </row>
    <row r="154" spans="1:6" x14ac:dyDescent="0.2">
      <c r="A154" s="416"/>
      <c r="B154" s="416"/>
      <c r="C154" s="416"/>
      <c r="D154" s="416"/>
      <c r="E154" s="416"/>
      <c r="F154" s="416"/>
    </row>
    <row r="155" spans="1:6" x14ac:dyDescent="0.2">
      <c r="A155" s="416"/>
      <c r="B155" s="416"/>
      <c r="C155" s="416"/>
      <c r="D155" s="416"/>
      <c r="E155" s="416"/>
      <c r="F155" s="416"/>
    </row>
    <row r="156" spans="1:6" x14ac:dyDescent="0.2">
      <c r="A156" s="416"/>
      <c r="B156" s="416"/>
      <c r="C156" s="416"/>
      <c r="D156" s="416"/>
      <c r="E156" s="416"/>
      <c r="F156" s="416"/>
    </row>
    <row r="157" spans="1:6" x14ac:dyDescent="0.2">
      <c r="A157" s="416"/>
      <c r="B157" s="416"/>
      <c r="C157" s="416"/>
      <c r="D157" s="416"/>
      <c r="E157" s="416"/>
      <c r="F157" s="416"/>
    </row>
    <row r="158" spans="1:6" x14ac:dyDescent="0.2">
      <c r="A158" s="416"/>
      <c r="B158" s="416"/>
      <c r="C158" s="416"/>
      <c r="D158" s="416"/>
      <c r="E158" s="416"/>
      <c r="F158" s="416"/>
    </row>
    <row r="159" spans="1:6" x14ac:dyDescent="0.2">
      <c r="A159" s="416"/>
      <c r="B159" s="416"/>
      <c r="C159" s="416"/>
      <c r="D159" s="416"/>
      <c r="E159" s="416"/>
      <c r="F159" s="416"/>
    </row>
    <row r="160" spans="1:6" x14ac:dyDescent="0.2">
      <c r="A160" s="416"/>
      <c r="B160" s="416"/>
      <c r="C160" s="416"/>
      <c r="D160" s="416"/>
      <c r="E160" s="416"/>
      <c r="F160" s="416"/>
    </row>
    <row r="161" spans="1:6" x14ac:dyDescent="0.2">
      <c r="A161" s="416"/>
      <c r="B161" s="416"/>
      <c r="C161" s="416"/>
      <c r="D161" s="416"/>
      <c r="E161" s="416"/>
      <c r="F161" s="416"/>
    </row>
    <row r="162" spans="1:6" x14ac:dyDescent="0.2">
      <c r="A162" s="416"/>
      <c r="B162" s="416"/>
      <c r="C162" s="416"/>
      <c r="D162" s="416"/>
      <c r="E162" s="416"/>
      <c r="F162" s="416"/>
    </row>
    <row r="163" spans="1:6" x14ac:dyDescent="0.2">
      <c r="A163" s="416"/>
      <c r="B163" s="416"/>
      <c r="C163" s="416"/>
      <c r="D163" s="416"/>
      <c r="E163" s="416"/>
      <c r="F163" s="416"/>
    </row>
    <row r="164" spans="1:6" x14ac:dyDescent="0.2">
      <c r="A164" s="416"/>
      <c r="B164" s="416"/>
      <c r="C164" s="416"/>
      <c r="D164" s="416"/>
      <c r="E164" s="416"/>
      <c r="F164" s="416"/>
    </row>
    <row r="165" spans="1:6" x14ac:dyDescent="0.2">
      <c r="A165" s="416"/>
      <c r="B165" s="416"/>
      <c r="C165" s="416"/>
      <c r="D165" s="416"/>
      <c r="E165" s="416"/>
      <c r="F165" s="416"/>
    </row>
    <row r="166" spans="1:6" x14ac:dyDescent="0.2">
      <c r="A166" s="416"/>
      <c r="B166" s="416"/>
      <c r="C166" s="416"/>
      <c r="D166" s="416"/>
      <c r="E166" s="416"/>
      <c r="F166" s="416"/>
    </row>
    <row r="167" spans="1:6" x14ac:dyDescent="0.2">
      <c r="A167" s="416"/>
      <c r="B167" s="416"/>
      <c r="C167" s="416"/>
      <c r="D167" s="416"/>
      <c r="E167" s="416"/>
      <c r="F167" s="416"/>
    </row>
    <row r="168" spans="1:6" x14ac:dyDescent="0.2">
      <c r="A168" s="416"/>
      <c r="B168" s="416"/>
      <c r="C168" s="416"/>
      <c r="D168" s="416"/>
      <c r="E168" s="416"/>
      <c r="F168" s="416"/>
    </row>
    <row r="169" spans="1:6" x14ac:dyDescent="0.2">
      <c r="A169" s="416"/>
      <c r="B169" s="416"/>
      <c r="C169" s="416"/>
      <c r="D169" s="416"/>
      <c r="E169" s="416"/>
      <c r="F169" s="416"/>
    </row>
    <row r="170" spans="1:6" x14ac:dyDescent="0.2">
      <c r="A170" s="416"/>
      <c r="B170" s="416"/>
      <c r="C170" s="416"/>
      <c r="D170" s="416"/>
      <c r="E170" s="416"/>
      <c r="F170" s="416"/>
    </row>
    <row r="171" spans="1:6" x14ac:dyDescent="0.2">
      <c r="A171" s="416"/>
      <c r="B171" s="416"/>
      <c r="C171" s="416"/>
      <c r="D171" s="416"/>
      <c r="E171" s="416"/>
      <c r="F171" s="416"/>
    </row>
    <row r="172" spans="1:6" x14ac:dyDescent="0.2">
      <c r="A172" s="416"/>
      <c r="B172" s="416"/>
      <c r="C172" s="416"/>
      <c r="D172" s="416"/>
      <c r="E172" s="416"/>
      <c r="F172" s="416"/>
    </row>
    <row r="173" spans="1:6" x14ac:dyDescent="0.2">
      <c r="A173" s="416"/>
      <c r="B173" s="416"/>
      <c r="C173" s="416"/>
      <c r="D173" s="416"/>
      <c r="E173" s="416"/>
      <c r="F173" s="416"/>
    </row>
    <row r="174" spans="1:6" x14ac:dyDescent="0.2">
      <c r="A174" s="416"/>
      <c r="B174" s="416"/>
      <c r="C174" s="416"/>
      <c r="D174" s="416"/>
      <c r="E174" s="416"/>
      <c r="F174" s="416"/>
    </row>
    <row r="175" spans="1:6" x14ac:dyDescent="0.2">
      <c r="A175" s="416"/>
      <c r="B175" s="416"/>
      <c r="C175" s="416"/>
      <c r="D175" s="416"/>
      <c r="E175" s="416"/>
      <c r="F175" s="416"/>
    </row>
    <row r="176" spans="1:6" x14ac:dyDescent="0.2">
      <c r="A176" s="416"/>
      <c r="B176" s="416"/>
      <c r="C176" s="416"/>
      <c r="D176" s="416"/>
      <c r="E176" s="416"/>
      <c r="F176" s="416"/>
    </row>
    <row r="177" spans="1:6" x14ac:dyDescent="0.2">
      <c r="A177" s="416"/>
      <c r="B177" s="416"/>
      <c r="C177" s="416"/>
      <c r="D177" s="416"/>
      <c r="E177" s="416"/>
      <c r="F177" s="416"/>
    </row>
    <row r="178" spans="1:6" x14ac:dyDescent="0.2">
      <c r="A178" s="416"/>
      <c r="B178" s="416"/>
      <c r="C178" s="416"/>
      <c r="D178" s="416"/>
      <c r="E178" s="416"/>
      <c r="F178" s="416"/>
    </row>
    <row r="179" spans="1:6" x14ac:dyDescent="0.2">
      <c r="A179" s="416"/>
      <c r="B179" s="416"/>
      <c r="C179" s="416"/>
      <c r="D179" s="416"/>
      <c r="E179" s="416"/>
      <c r="F179" s="416"/>
    </row>
    <row r="180" spans="1:6" x14ac:dyDescent="0.2">
      <c r="A180" s="416"/>
      <c r="B180" s="416"/>
      <c r="C180" s="416"/>
      <c r="D180" s="416"/>
      <c r="E180" s="416"/>
      <c r="F180" s="416"/>
    </row>
    <row r="181" spans="1:6" x14ac:dyDescent="0.2">
      <c r="A181" s="416"/>
      <c r="B181" s="416"/>
      <c r="C181" s="416"/>
      <c r="D181" s="416"/>
      <c r="E181" s="416"/>
      <c r="F181" s="416"/>
    </row>
    <row r="182" spans="1:6" x14ac:dyDescent="0.2">
      <c r="A182" s="416"/>
      <c r="B182" s="416"/>
      <c r="C182" s="416"/>
      <c r="D182" s="416"/>
      <c r="E182" s="416"/>
      <c r="F182" s="416"/>
    </row>
    <row r="183" spans="1:6" x14ac:dyDescent="0.2">
      <c r="A183" s="416"/>
      <c r="B183" s="416"/>
      <c r="C183" s="416"/>
      <c r="D183" s="416"/>
      <c r="E183" s="416"/>
      <c r="F183" s="416"/>
    </row>
    <row r="184" spans="1:6" x14ac:dyDescent="0.2">
      <c r="A184" s="416"/>
      <c r="B184" s="416"/>
      <c r="C184" s="416"/>
      <c r="D184" s="416"/>
      <c r="E184" s="416"/>
      <c r="F184" s="416"/>
    </row>
    <row r="185" spans="1:6" x14ac:dyDescent="0.2">
      <c r="A185" s="416"/>
      <c r="B185" s="416"/>
      <c r="C185" s="416"/>
      <c r="D185" s="416"/>
      <c r="E185" s="416"/>
      <c r="F185" s="416"/>
    </row>
    <row r="186" spans="1:6" x14ac:dyDescent="0.2">
      <c r="A186" s="416"/>
      <c r="B186" s="416"/>
      <c r="C186" s="416"/>
      <c r="D186" s="416"/>
      <c r="E186" s="416"/>
      <c r="F186" s="416"/>
    </row>
    <row r="187" spans="1:6" x14ac:dyDescent="0.2">
      <c r="A187" s="416"/>
      <c r="B187" s="416"/>
      <c r="C187" s="416"/>
      <c r="D187" s="416"/>
      <c r="E187" s="416"/>
      <c r="F187" s="416"/>
    </row>
    <row r="188" spans="1:6" x14ac:dyDescent="0.2">
      <c r="A188" s="416"/>
      <c r="B188" s="416"/>
      <c r="C188" s="416"/>
      <c r="D188" s="416"/>
      <c r="E188" s="416"/>
      <c r="F188" s="416"/>
    </row>
    <row r="189" spans="1:6" x14ac:dyDescent="0.2">
      <c r="A189" s="416"/>
      <c r="B189" s="416"/>
      <c r="C189" s="416"/>
      <c r="D189" s="416"/>
      <c r="E189" s="416"/>
      <c r="F189" s="416"/>
    </row>
    <row r="190" spans="1:6" x14ac:dyDescent="0.2">
      <c r="A190" s="416"/>
      <c r="B190" s="416"/>
      <c r="C190" s="416"/>
      <c r="D190" s="416"/>
      <c r="E190" s="416"/>
      <c r="F190" s="416"/>
    </row>
    <row r="191" spans="1:6" x14ac:dyDescent="0.2">
      <c r="A191" s="416"/>
      <c r="B191" s="416"/>
      <c r="C191" s="416"/>
      <c r="D191" s="416"/>
      <c r="E191" s="416"/>
      <c r="F191" s="416"/>
    </row>
    <row r="192" spans="1:6" x14ac:dyDescent="0.2">
      <c r="A192" s="416"/>
      <c r="B192" s="416"/>
      <c r="C192" s="416"/>
      <c r="D192" s="416"/>
      <c r="E192" s="416"/>
      <c r="F192" s="416"/>
    </row>
    <row r="193" spans="1:6" x14ac:dyDescent="0.2">
      <c r="A193" s="416"/>
      <c r="B193" s="416"/>
      <c r="C193" s="416"/>
      <c r="D193" s="416"/>
      <c r="E193" s="416"/>
      <c r="F193" s="416"/>
    </row>
    <row r="194" spans="1:6" x14ac:dyDescent="0.2">
      <c r="A194" s="416"/>
      <c r="B194" s="416"/>
      <c r="C194" s="416"/>
      <c r="D194" s="416"/>
      <c r="E194" s="416"/>
      <c r="F194" s="416"/>
    </row>
    <row r="195" spans="1:6" x14ac:dyDescent="0.2">
      <c r="A195" s="416"/>
      <c r="B195" s="416"/>
      <c r="C195" s="416"/>
      <c r="D195" s="416"/>
      <c r="E195" s="416"/>
      <c r="F195" s="416"/>
    </row>
    <row r="196" spans="1:6" x14ac:dyDescent="0.2">
      <c r="A196" s="416"/>
      <c r="B196" s="416"/>
      <c r="C196" s="416"/>
      <c r="D196" s="416"/>
      <c r="E196" s="416"/>
      <c r="F196" s="416"/>
    </row>
    <row r="197" spans="1:6" x14ac:dyDescent="0.2">
      <c r="A197" s="416"/>
      <c r="B197" s="416"/>
      <c r="C197" s="416"/>
      <c r="D197" s="416"/>
      <c r="E197" s="416"/>
      <c r="F197" s="416"/>
    </row>
    <row r="198" spans="1:6" x14ac:dyDescent="0.2">
      <c r="A198" s="416"/>
      <c r="B198" s="416"/>
      <c r="C198" s="416"/>
      <c r="D198" s="416"/>
      <c r="E198" s="416"/>
      <c r="F198" s="416"/>
    </row>
    <row r="199" spans="1:6" x14ac:dyDescent="0.2">
      <c r="A199" s="416"/>
      <c r="B199" s="416"/>
      <c r="C199" s="416"/>
      <c r="D199" s="416"/>
      <c r="E199" s="416"/>
      <c r="F199" s="416"/>
    </row>
    <row r="200" spans="1:6" x14ac:dyDescent="0.2">
      <c r="A200" s="416"/>
      <c r="B200" s="416"/>
      <c r="C200" s="416"/>
      <c r="D200" s="416"/>
      <c r="E200" s="416"/>
      <c r="F200" s="416"/>
    </row>
    <row r="201" spans="1:6" x14ac:dyDescent="0.2">
      <c r="A201" s="416"/>
      <c r="B201" s="416"/>
      <c r="C201" s="416"/>
      <c r="D201" s="416"/>
      <c r="E201" s="416"/>
      <c r="F201" s="416"/>
    </row>
    <row r="202" spans="1:6" x14ac:dyDescent="0.2">
      <c r="A202" s="416"/>
      <c r="B202" s="416"/>
      <c r="C202" s="416"/>
      <c r="D202" s="416"/>
      <c r="E202" s="416"/>
      <c r="F202" s="416"/>
    </row>
    <row r="203" spans="1:6" x14ac:dyDescent="0.2">
      <c r="A203" s="416"/>
      <c r="B203" s="416"/>
      <c r="C203" s="416"/>
      <c r="D203" s="416"/>
      <c r="E203" s="416"/>
      <c r="F203" s="416"/>
    </row>
    <row r="204" spans="1:6" x14ac:dyDescent="0.2">
      <c r="A204" s="416"/>
      <c r="B204" s="416"/>
      <c r="C204" s="416"/>
      <c r="D204" s="416"/>
      <c r="E204" s="416"/>
      <c r="F204" s="416"/>
    </row>
    <row r="205" spans="1:6" x14ac:dyDescent="0.2">
      <c r="A205" s="416"/>
      <c r="B205" s="416"/>
      <c r="C205" s="416"/>
      <c r="D205" s="416"/>
      <c r="E205" s="416"/>
      <c r="F205" s="416"/>
    </row>
    <row r="206" spans="1:6" x14ac:dyDescent="0.2">
      <c r="A206" s="416"/>
      <c r="B206" s="416"/>
      <c r="C206" s="416"/>
      <c r="D206" s="416"/>
      <c r="E206" s="416"/>
      <c r="F206" s="416"/>
    </row>
    <row r="207" spans="1:6" x14ac:dyDescent="0.2">
      <c r="A207" s="416"/>
      <c r="B207" s="416"/>
      <c r="C207" s="416"/>
      <c r="D207" s="416"/>
      <c r="E207" s="416"/>
      <c r="F207" s="416"/>
    </row>
    <row r="208" spans="1:6" x14ac:dyDescent="0.2">
      <c r="A208" s="416"/>
      <c r="B208" s="416"/>
      <c r="C208" s="416"/>
      <c r="D208" s="416"/>
      <c r="E208" s="416"/>
      <c r="F208" s="416"/>
    </row>
    <row r="209" spans="1:6" x14ac:dyDescent="0.2">
      <c r="A209" s="416"/>
      <c r="B209" s="416"/>
      <c r="C209" s="416"/>
      <c r="D209" s="416"/>
      <c r="E209" s="416"/>
      <c r="F209" s="416"/>
    </row>
    <row r="210" spans="1:6" x14ac:dyDescent="0.2">
      <c r="A210" s="416"/>
      <c r="B210" s="416"/>
      <c r="C210" s="416"/>
      <c r="D210" s="416"/>
      <c r="E210" s="416"/>
      <c r="F210" s="416"/>
    </row>
    <row r="211" spans="1:6" x14ac:dyDescent="0.2">
      <c r="A211" s="416"/>
      <c r="B211" s="416"/>
      <c r="C211" s="416"/>
      <c r="D211" s="416"/>
      <c r="E211" s="416"/>
      <c r="F211" s="416"/>
    </row>
    <row r="212" spans="1:6" x14ac:dyDescent="0.2">
      <c r="A212" s="416"/>
      <c r="B212" s="416"/>
      <c r="C212" s="416"/>
      <c r="D212" s="416"/>
      <c r="E212" s="416"/>
      <c r="F212" s="416"/>
    </row>
    <row r="213" spans="1:6" x14ac:dyDescent="0.2">
      <c r="A213" s="416"/>
      <c r="B213" s="416"/>
      <c r="C213" s="416"/>
      <c r="D213" s="416"/>
      <c r="E213" s="416"/>
      <c r="F213" s="416"/>
    </row>
    <row r="214" spans="1:6" x14ac:dyDescent="0.2">
      <c r="A214" s="416"/>
      <c r="B214" s="416"/>
      <c r="C214" s="416"/>
      <c r="D214" s="416"/>
      <c r="E214" s="416"/>
      <c r="F214" s="416"/>
    </row>
    <row r="215" spans="1:6" x14ac:dyDescent="0.2">
      <c r="A215" s="416"/>
      <c r="B215" s="416"/>
      <c r="C215" s="416"/>
      <c r="D215" s="416"/>
      <c r="E215" s="416"/>
      <c r="F215" s="416"/>
    </row>
    <row r="216" spans="1:6" x14ac:dyDescent="0.2">
      <c r="A216" s="416"/>
      <c r="B216" s="416"/>
      <c r="C216" s="416"/>
      <c r="D216" s="416"/>
      <c r="E216" s="416"/>
      <c r="F216" s="416"/>
    </row>
    <row r="217" spans="1:6" x14ac:dyDescent="0.2">
      <c r="A217" s="416"/>
      <c r="B217" s="416"/>
      <c r="C217" s="416"/>
      <c r="D217" s="416"/>
      <c r="E217" s="416"/>
      <c r="F217" s="416"/>
    </row>
    <row r="218" spans="1:6" x14ac:dyDescent="0.2">
      <c r="A218" s="416"/>
      <c r="B218" s="416"/>
      <c r="C218" s="416"/>
      <c r="D218" s="416"/>
      <c r="E218" s="416"/>
      <c r="F218" s="416"/>
    </row>
    <row r="219" spans="1:6" x14ac:dyDescent="0.2">
      <c r="A219" s="416"/>
      <c r="B219" s="416"/>
      <c r="C219" s="416"/>
      <c r="D219" s="416"/>
      <c r="E219" s="416"/>
      <c r="F219" s="416"/>
    </row>
    <row r="220" spans="1:6" x14ac:dyDescent="0.2">
      <c r="A220" s="416"/>
      <c r="B220" s="416"/>
      <c r="C220" s="416"/>
      <c r="D220" s="416"/>
      <c r="E220" s="416"/>
      <c r="F220" s="416"/>
    </row>
    <row r="221" spans="1:6" x14ac:dyDescent="0.2">
      <c r="A221" s="416"/>
      <c r="B221" s="416"/>
      <c r="C221" s="416"/>
      <c r="D221" s="416"/>
      <c r="E221" s="416"/>
      <c r="F221" s="416"/>
    </row>
    <row r="222" spans="1:6" x14ac:dyDescent="0.2">
      <c r="A222" s="416"/>
      <c r="B222" s="416"/>
      <c r="C222" s="416"/>
      <c r="D222" s="416"/>
      <c r="E222" s="416"/>
      <c r="F222" s="416"/>
    </row>
    <row r="223" spans="1:6" x14ac:dyDescent="0.2">
      <c r="A223" s="416"/>
      <c r="B223" s="416"/>
      <c r="C223" s="416"/>
      <c r="D223" s="416"/>
      <c r="E223" s="416"/>
      <c r="F223" s="416"/>
    </row>
    <row r="224" spans="1:6" x14ac:dyDescent="0.2">
      <c r="A224" s="416"/>
      <c r="B224" s="416"/>
      <c r="C224" s="416"/>
      <c r="D224" s="416"/>
      <c r="E224" s="416"/>
      <c r="F224" s="416"/>
    </row>
    <row r="225" spans="1:6" x14ac:dyDescent="0.2">
      <c r="A225" s="416"/>
      <c r="B225" s="416"/>
      <c r="C225" s="416"/>
      <c r="D225" s="416"/>
      <c r="E225" s="416"/>
      <c r="F225" s="416"/>
    </row>
    <row r="226" spans="1:6" x14ac:dyDescent="0.2">
      <c r="A226" s="416"/>
      <c r="B226" s="416"/>
      <c r="C226" s="416"/>
      <c r="D226" s="416"/>
      <c r="E226" s="416"/>
      <c r="F226" s="416"/>
    </row>
    <row r="227" spans="1:6" x14ac:dyDescent="0.2">
      <c r="A227" s="416"/>
      <c r="B227" s="416"/>
      <c r="C227" s="416"/>
      <c r="D227" s="416"/>
      <c r="E227" s="416"/>
      <c r="F227" s="416"/>
    </row>
    <row r="228" spans="1:6" x14ac:dyDescent="0.2">
      <c r="A228" s="416"/>
      <c r="B228" s="416"/>
      <c r="C228" s="416"/>
      <c r="D228" s="416"/>
      <c r="E228" s="416"/>
      <c r="F228" s="416"/>
    </row>
    <row r="229" spans="1:6" x14ac:dyDescent="0.2">
      <c r="A229" s="416"/>
      <c r="B229" s="416"/>
      <c r="C229" s="416"/>
      <c r="D229" s="416"/>
      <c r="E229" s="416"/>
      <c r="F229" s="416"/>
    </row>
    <row r="230" spans="1:6" x14ac:dyDescent="0.2">
      <c r="A230" s="416"/>
      <c r="B230" s="416"/>
      <c r="C230" s="416"/>
      <c r="D230" s="416"/>
      <c r="E230" s="416"/>
      <c r="F230" s="416"/>
    </row>
    <row r="231" spans="1:6" x14ac:dyDescent="0.2">
      <c r="A231" s="416"/>
      <c r="B231" s="416"/>
      <c r="C231" s="416"/>
      <c r="D231" s="416"/>
      <c r="E231" s="416"/>
      <c r="F231" s="416"/>
    </row>
    <row r="232" spans="1:6" x14ac:dyDescent="0.2">
      <c r="A232" s="416"/>
      <c r="B232" s="416"/>
      <c r="C232" s="416"/>
      <c r="D232" s="416"/>
      <c r="E232" s="416"/>
      <c r="F232" s="416"/>
    </row>
    <row r="233" spans="1:6" x14ac:dyDescent="0.2">
      <c r="A233" s="416"/>
      <c r="B233" s="416"/>
      <c r="C233" s="416"/>
      <c r="D233" s="416"/>
      <c r="E233" s="416"/>
      <c r="F233" s="416"/>
    </row>
    <row r="234" spans="1:6" x14ac:dyDescent="0.2">
      <c r="A234" s="416"/>
      <c r="B234" s="416"/>
      <c r="C234" s="416"/>
      <c r="D234" s="416"/>
      <c r="E234" s="416"/>
      <c r="F234" s="416"/>
    </row>
    <row r="235" spans="1:6" x14ac:dyDescent="0.2">
      <c r="A235" s="416"/>
      <c r="B235" s="416"/>
      <c r="C235" s="416"/>
      <c r="D235" s="416"/>
      <c r="E235" s="416"/>
      <c r="F235" s="416"/>
    </row>
    <row r="236" spans="1:6" x14ac:dyDescent="0.2">
      <c r="A236" s="416"/>
      <c r="B236" s="416"/>
      <c r="C236" s="416"/>
      <c r="D236" s="416"/>
      <c r="E236" s="416"/>
      <c r="F236" s="416"/>
    </row>
    <row r="237" spans="1:6" x14ac:dyDescent="0.2">
      <c r="A237" s="416"/>
      <c r="B237" s="416"/>
      <c r="C237" s="416"/>
      <c r="D237" s="416"/>
      <c r="E237" s="416"/>
      <c r="F237" s="416"/>
    </row>
    <row r="238" spans="1:6" x14ac:dyDescent="0.2">
      <c r="A238" s="416"/>
      <c r="B238" s="416"/>
      <c r="C238" s="416"/>
      <c r="D238" s="416"/>
      <c r="E238" s="416"/>
      <c r="F238" s="416"/>
    </row>
    <row r="239" spans="1:6" x14ac:dyDescent="0.2">
      <c r="A239" s="416"/>
      <c r="B239" s="416"/>
      <c r="C239" s="416"/>
      <c r="D239" s="416"/>
      <c r="E239" s="416"/>
      <c r="F239" s="416"/>
    </row>
    <row r="240" spans="1:6" x14ac:dyDescent="0.2">
      <c r="A240" s="416"/>
      <c r="B240" s="416"/>
      <c r="C240" s="416"/>
      <c r="D240" s="416"/>
      <c r="E240" s="416"/>
      <c r="F240" s="416"/>
    </row>
    <row r="241" spans="1:6" x14ac:dyDescent="0.2">
      <c r="A241" s="416"/>
      <c r="B241" s="416"/>
      <c r="C241" s="416"/>
      <c r="D241" s="416"/>
      <c r="E241" s="416"/>
      <c r="F241" s="416"/>
    </row>
    <row r="242" spans="1:6" x14ac:dyDescent="0.2">
      <c r="A242" s="416"/>
      <c r="B242" s="416"/>
      <c r="C242" s="416"/>
      <c r="D242" s="416"/>
      <c r="E242" s="416"/>
      <c r="F242" s="416"/>
    </row>
    <row r="243" spans="1:6" x14ac:dyDescent="0.2">
      <c r="A243" s="416"/>
      <c r="B243" s="416"/>
      <c r="C243" s="416"/>
      <c r="D243" s="416"/>
      <c r="E243" s="416"/>
      <c r="F243" s="416"/>
    </row>
    <row r="244" spans="1:6" x14ac:dyDescent="0.2">
      <c r="A244" s="416"/>
      <c r="B244" s="416"/>
      <c r="C244" s="416"/>
      <c r="D244" s="416"/>
      <c r="E244" s="416"/>
      <c r="F244" s="416"/>
    </row>
    <row r="245" spans="1:6" x14ac:dyDescent="0.2">
      <c r="A245" s="416"/>
      <c r="B245" s="416"/>
      <c r="C245" s="416"/>
      <c r="D245" s="416"/>
      <c r="E245" s="416"/>
      <c r="F245" s="416"/>
    </row>
    <row r="246" spans="1:6" x14ac:dyDescent="0.2">
      <c r="A246" s="416"/>
      <c r="B246" s="416"/>
      <c r="C246" s="416"/>
      <c r="D246" s="416"/>
      <c r="E246" s="416"/>
      <c r="F246" s="416"/>
    </row>
    <row r="247" spans="1:6" x14ac:dyDescent="0.2">
      <c r="A247" s="416"/>
      <c r="B247" s="416"/>
      <c r="C247" s="416"/>
      <c r="D247" s="416"/>
      <c r="E247" s="416"/>
      <c r="F247" s="416"/>
    </row>
    <row r="248" spans="1:6" x14ac:dyDescent="0.2">
      <c r="A248" s="416"/>
      <c r="B248" s="416"/>
      <c r="C248" s="416"/>
      <c r="D248" s="416"/>
      <c r="E248" s="416"/>
      <c r="F248" s="416"/>
    </row>
    <row r="249" spans="1:6" x14ac:dyDescent="0.2">
      <c r="A249" s="416"/>
      <c r="B249" s="416"/>
      <c r="C249" s="416"/>
      <c r="D249" s="416"/>
      <c r="E249" s="416"/>
      <c r="F249" s="416"/>
    </row>
    <row r="250" spans="1:6" x14ac:dyDescent="0.2">
      <c r="A250" s="416"/>
      <c r="B250" s="416"/>
      <c r="C250" s="416"/>
      <c r="D250" s="416"/>
      <c r="E250" s="416"/>
      <c r="F250" s="416"/>
    </row>
    <row r="251" spans="1:6" x14ac:dyDescent="0.2">
      <c r="A251" s="416"/>
      <c r="B251" s="416"/>
      <c r="C251" s="416"/>
      <c r="D251" s="416"/>
      <c r="E251" s="416"/>
      <c r="F251" s="416"/>
    </row>
    <row r="252" spans="1:6" x14ac:dyDescent="0.2">
      <c r="A252" s="416"/>
      <c r="B252" s="416"/>
      <c r="C252" s="416"/>
      <c r="D252" s="416"/>
      <c r="E252" s="416"/>
      <c r="F252" s="416"/>
    </row>
    <row r="253" spans="1:6" x14ac:dyDescent="0.2">
      <c r="A253" s="416"/>
      <c r="B253" s="416"/>
      <c r="C253" s="416"/>
      <c r="D253" s="416"/>
      <c r="E253" s="416"/>
      <c r="F253" s="416"/>
    </row>
    <row r="254" spans="1:6" x14ac:dyDescent="0.2">
      <c r="A254" s="416"/>
      <c r="B254" s="416"/>
      <c r="C254" s="416"/>
      <c r="D254" s="416"/>
      <c r="E254" s="416"/>
      <c r="F254" s="416"/>
    </row>
    <row r="255" spans="1:6" x14ac:dyDescent="0.2">
      <c r="A255" s="416"/>
      <c r="B255" s="416"/>
      <c r="C255" s="416"/>
      <c r="D255" s="416"/>
      <c r="E255" s="416"/>
      <c r="F255" s="416"/>
    </row>
    <row r="256" spans="1:6" x14ac:dyDescent="0.2">
      <c r="A256" s="416"/>
      <c r="B256" s="416"/>
      <c r="C256" s="416"/>
      <c r="D256" s="416"/>
      <c r="E256" s="416"/>
      <c r="F256" s="416"/>
    </row>
    <row r="257" spans="1:6" x14ac:dyDescent="0.2">
      <c r="A257" s="416"/>
      <c r="B257" s="416"/>
      <c r="C257" s="416"/>
      <c r="D257" s="416"/>
      <c r="E257" s="416"/>
      <c r="F257" s="416"/>
    </row>
    <row r="258" spans="1:6" x14ac:dyDescent="0.2">
      <c r="A258" s="416"/>
      <c r="B258" s="416"/>
      <c r="C258" s="416"/>
      <c r="D258" s="416"/>
      <c r="E258" s="416"/>
      <c r="F258" s="416"/>
    </row>
    <row r="259" spans="1:6" x14ac:dyDescent="0.2">
      <c r="A259" s="416"/>
      <c r="B259" s="416"/>
      <c r="C259" s="416"/>
      <c r="D259" s="416"/>
      <c r="E259" s="416"/>
      <c r="F259" s="416"/>
    </row>
    <row r="260" spans="1:6" x14ac:dyDescent="0.2">
      <c r="A260" s="416"/>
      <c r="B260" s="416"/>
      <c r="C260" s="416"/>
      <c r="D260" s="416"/>
      <c r="E260" s="416"/>
      <c r="F260" s="416"/>
    </row>
    <row r="261" spans="1:6" x14ac:dyDescent="0.2">
      <c r="A261" s="416"/>
      <c r="B261" s="416"/>
      <c r="C261" s="416"/>
      <c r="D261" s="416"/>
      <c r="E261" s="416"/>
      <c r="F261" s="416"/>
    </row>
    <row r="262" spans="1:6" x14ac:dyDescent="0.2">
      <c r="A262" s="416"/>
      <c r="B262" s="416"/>
      <c r="C262" s="416"/>
      <c r="D262" s="416"/>
      <c r="E262" s="416"/>
      <c r="F262" s="416"/>
    </row>
    <row r="263" spans="1:6" x14ac:dyDescent="0.2">
      <c r="A263" s="416"/>
      <c r="B263" s="416"/>
      <c r="C263" s="416"/>
      <c r="D263" s="416"/>
      <c r="E263" s="416"/>
      <c r="F263" s="416"/>
    </row>
    <row r="264" spans="1:6" x14ac:dyDescent="0.2">
      <c r="A264" s="416"/>
      <c r="B264" s="416"/>
      <c r="C264" s="416"/>
      <c r="D264" s="416"/>
      <c r="E264" s="416"/>
      <c r="F264" s="416"/>
    </row>
    <row r="265" spans="1:6" x14ac:dyDescent="0.2">
      <c r="A265" s="416"/>
      <c r="B265" s="416"/>
      <c r="C265" s="416"/>
      <c r="D265" s="416"/>
      <c r="E265" s="416"/>
      <c r="F265" s="416"/>
    </row>
    <row r="266" spans="1:6" x14ac:dyDescent="0.2">
      <c r="A266" s="416"/>
      <c r="B266" s="416"/>
      <c r="C266" s="416"/>
      <c r="D266" s="416"/>
      <c r="E266" s="416"/>
      <c r="F266" s="416"/>
    </row>
    <row r="267" spans="1:6" x14ac:dyDescent="0.2">
      <c r="A267" s="416"/>
      <c r="B267" s="416"/>
      <c r="C267" s="416"/>
      <c r="D267" s="416"/>
      <c r="E267" s="416"/>
      <c r="F267" s="416"/>
    </row>
    <row r="268" spans="1:6" x14ac:dyDescent="0.2">
      <c r="A268" s="416"/>
      <c r="B268" s="416"/>
      <c r="C268" s="416"/>
      <c r="D268" s="416"/>
      <c r="E268" s="416"/>
      <c r="F268" s="416"/>
    </row>
    <row r="269" spans="1:6" x14ac:dyDescent="0.2">
      <c r="A269" s="416"/>
      <c r="B269" s="416"/>
      <c r="C269" s="416"/>
      <c r="D269" s="416"/>
      <c r="E269" s="416"/>
      <c r="F269" s="416"/>
    </row>
    <row r="270" spans="1:6" x14ac:dyDescent="0.2">
      <c r="A270" s="416"/>
      <c r="B270" s="416"/>
      <c r="C270" s="416"/>
      <c r="D270" s="416"/>
      <c r="E270" s="416"/>
      <c r="F270" s="416"/>
    </row>
    <row r="271" spans="1:6" x14ac:dyDescent="0.2">
      <c r="A271" s="416"/>
      <c r="B271" s="416"/>
      <c r="C271" s="416"/>
      <c r="D271" s="416"/>
      <c r="E271" s="416"/>
      <c r="F271" s="416"/>
    </row>
    <row r="272" spans="1:6" x14ac:dyDescent="0.2">
      <c r="A272" s="416"/>
      <c r="B272" s="416"/>
      <c r="C272" s="416"/>
      <c r="D272" s="416"/>
      <c r="E272" s="416"/>
      <c r="F272" s="416"/>
    </row>
    <row r="273" spans="1:6" x14ac:dyDescent="0.2">
      <c r="A273" s="416"/>
      <c r="B273" s="416"/>
      <c r="C273" s="416"/>
      <c r="D273" s="416"/>
      <c r="E273" s="416"/>
      <c r="F273" s="416"/>
    </row>
    <row r="274" spans="1:6" x14ac:dyDescent="0.2">
      <c r="A274" s="416"/>
      <c r="B274" s="416"/>
      <c r="C274" s="416"/>
      <c r="D274" s="416"/>
      <c r="E274" s="416"/>
      <c r="F274" s="416"/>
    </row>
    <row r="275" spans="1:6" x14ac:dyDescent="0.2">
      <c r="A275" s="416"/>
      <c r="B275" s="416"/>
      <c r="C275" s="416"/>
      <c r="D275" s="416"/>
      <c r="E275" s="416"/>
      <c r="F275" s="416"/>
    </row>
    <row r="276" spans="1:6" x14ac:dyDescent="0.2">
      <c r="A276" s="416"/>
      <c r="B276" s="416"/>
      <c r="C276" s="416"/>
      <c r="D276" s="416"/>
      <c r="E276" s="416"/>
      <c r="F276" s="416"/>
    </row>
    <row r="277" spans="1:6" x14ac:dyDescent="0.2">
      <c r="A277" s="416"/>
      <c r="B277" s="416"/>
      <c r="C277" s="416"/>
      <c r="D277" s="416"/>
      <c r="E277" s="416"/>
      <c r="F277" s="416"/>
    </row>
    <row r="278" spans="1:6" x14ac:dyDescent="0.2">
      <c r="A278" s="416"/>
      <c r="B278" s="416"/>
      <c r="C278" s="416"/>
      <c r="D278" s="416"/>
      <c r="E278" s="416"/>
      <c r="F278" s="416"/>
    </row>
    <row r="279" spans="1:6" x14ac:dyDescent="0.2">
      <c r="A279" s="416"/>
      <c r="B279" s="416"/>
      <c r="C279" s="416"/>
      <c r="D279" s="416"/>
      <c r="E279" s="416"/>
      <c r="F279" s="416"/>
    </row>
    <row r="280" spans="1:6" x14ac:dyDescent="0.2">
      <c r="A280" s="416"/>
      <c r="B280" s="416"/>
      <c r="C280" s="416"/>
      <c r="D280" s="416"/>
      <c r="E280" s="416"/>
      <c r="F280" s="416"/>
    </row>
    <row r="281" spans="1:6" x14ac:dyDescent="0.2">
      <c r="A281" s="416"/>
      <c r="B281" s="416"/>
      <c r="C281" s="416"/>
      <c r="D281" s="416"/>
      <c r="E281" s="416"/>
      <c r="F281" s="416"/>
    </row>
    <row r="282" spans="1:6" x14ac:dyDescent="0.2">
      <c r="A282" s="416"/>
      <c r="B282" s="416"/>
      <c r="C282" s="416"/>
      <c r="D282" s="416"/>
      <c r="E282" s="416"/>
      <c r="F282" s="416"/>
    </row>
    <row r="283" spans="1:6" x14ac:dyDescent="0.2">
      <c r="A283" s="416"/>
      <c r="B283" s="416"/>
      <c r="C283" s="416"/>
      <c r="D283" s="416"/>
      <c r="E283" s="416"/>
      <c r="F283" s="416"/>
    </row>
    <row r="284" spans="1:6" x14ac:dyDescent="0.2">
      <c r="A284" s="416"/>
      <c r="B284" s="416"/>
      <c r="C284" s="416"/>
      <c r="D284" s="416"/>
      <c r="E284" s="416"/>
      <c r="F284" s="416"/>
    </row>
    <row r="285" spans="1:6" x14ac:dyDescent="0.2">
      <c r="A285" s="416"/>
      <c r="B285" s="416"/>
      <c r="C285" s="416"/>
      <c r="D285" s="416"/>
      <c r="E285" s="416"/>
      <c r="F285" s="416"/>
    </row>
    <row r="286" spans="1:6" x14ac:dyDescent="0.2">
      <c r="A286" s="416"/>
      <c r="B286" s="416"/>
      <c r="C286" s="416"/>
      <c r="D286" s="416"/>
      <c r="E286" s="416"/>
      <c r="F286" s="416"/>
    </row>
    <row r="287" spans="1:6" x14ac:dyDescent="0.2">
      <c r="A287" s="416"/>
      <c r="B287" s="416"/>
      <c r="C287" s="416"/>
      <c r="D287" s="416"/>
      <c r="E287" s="416"/>
      <c r="F287" s="416"/>
    </row>
    <row r="288" spans="1:6" x14ac:dyDescent="0.2">
      <c r="A288" s="416"/>
      <c r="B288" s="416"/>
      <c r="C288" s="416"/>
      <c r="D288" s="416"/>
      <c r="E288" s="416"/>
      <c r="F288" s="416"/>
    </row>
    <row r="289" spans="1:6" x14ac:dyDescent="0.2">
      <c r="A289" s="416"/>
      <c r="B289" s="416"/>
      <c r="C289" s="416"/>
      <c r="D289" s="416"/>
      <c r="E289" s="416"/>
      <c r="F289" s="416"/>
    </row>
  </sheetData>
  <hyperlinks>
    <hyperlink ref="B24" r:id="rId1" xr:uid="{E1C5AFAB-7CAC-422C-83E2-61418ECBFA69}"/>
    <hyperlink ref="B9" r:id="rId2" xr:uid="{36DA0F7E-EC7F-4863-99F3-4A7F8FAE1994}"/>
    <hyperlink ref="B12" r:id="rId3" xr:uid="{0090217F-1946-410F-B492-0C9FD3F6D67B}"/>
    <hyperlink ref="B15" r:id="rId4" xr:uid="{BA26D5A1-A35C-4B8A-B37F-71077E5E068C}"/>
    <hyperlink ref="B18" r:id="rId5" xr:uid="{1A11AF90-DD83-482D-9A4F-00C6E00F8D00}"/>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6" max="16383" man="1"/>
  </rowBreaks>
  <drawing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AA89E-7208-45C7-9D53-9B5B9BBF1FB5}">
  <sheetPr codeName="Tabelle3"/>
  <dimension ref="A1:B20"/>
  <sheetViews>
    <sheetView zoomScaleNormal="100" zoomScaleSheetLayoutView="100" workbookViewId="0">
      <selection sqref="A1:B1"/>
    </sheetView>
  </sheetViews>
  <sheetFormatPr baseColWidth="10" defaultColWidth="12.5703125" defaultRowHeight="12" x14ac:dyDescent="0.2"/>
  <cols>
    <col min="1" max="1" width="2.28515625" style="432" customWidth="1"/>
    <col min="2" max="2" width="87.42578125" style="432" customWidth="1"/>
    <col min="3" max="6" width="117.42578125" style="432" customWidth="1"/>
    <col min="7" max="16384" width="12.5703125" style="432"/>
  </cols>
  <sheetData>
    <row r="1" spans="1:2" s="431" customFormat="1" ht="36.75" customHeight="1" x14ac:dyDescent="0.2">
      <c r="A1" s="430" t="s">
        <v>38</v>
      </c>
      <c r="B1" s="430"/>
    </row>
    <row r="2" spans="1:2" ht="19.5" customHeight="1" x14ac:dyDescent="0.2">
      <c r="B2" s="433" t="s">
        <v>419</v>
      </c>
    </row>
    <row r="3" spans="1:2" ht="15" x14ac:dyDescent="0.25">
      <c r="B3" s="434" t="s">
        <v>77</v>
      </c>
    </row>
    <row r="5" spans="1:2" ht="29.25" customHeight="1" x14ac:dyDescent="0.2">
      <c r="B5" s="435" t="s">
        <v>420</v>
      </c>
    </row>
    <row r="6" spans="1:2" ht="9.9499999999999993" customHeight="1" x14ac:dyDescent="0.2">
      <c r="B6" s="435"/>
    </row>
    <row r="7" spans="1:2" ht="73.5" customHeight="1" x14ac:dyDescent="0.2">
      <c r="B7" s="435" t="s">
        <v>421</v>
      </c>
    </row>
    <row r="8" spans="1:2" ht="9.9499999999999993" customHeight="1" x14ac:dyDescent="0.2">
      <c r="B8" s="435"/>
    </row>
    <row r="9" spans="1:2" ht="50.25" customHeight="1" x14ac:dyDescent="0.2">
      <c r="B9" s="435" t="s">
        <v>422</v>
      </c>
    </row>
    <row r="10" spans="1:2" ht="9.9499999999999993" customHeight="1" x14ac:dyDescent="0.2">
      <c r="B10" s="435"/>
    </row>
    <row r="11" spans="1:2" ht="79.5" customHeight="1" x14ac:dyDescent="0.2">
      <c r="B11" s="435" t="s">
        <v>423</v>
      </c>
    </row>
    <row r="12" spans="1:2" ht="9.9499999999999993" customHeight="1" x14ac:dyDescent="0.2">
      <c r="B12" s="435"/>
    </row>
    <row r="13" spans="1:2" ht="48.75" customHeight="1" x14ac:dyDescent="0.2">
      <c r="B13" s="435" t="s">
        <v>424</v>
      </c>
    </row>
    <row r="14" spans="1:2" ht="9.9499999999999993" customHeight="1" x14ac:dyDescent="0.2">
      <c r="B14" s="435"/>
    </row>
    <row r="15" spans="1:2" ht="33" customHeight="1" x14ac:dyDescent="0.2">
      <c r="B15" s="435" t="s">
        <v>425</v>
      </c>
    </row>
    <row r="16" spans="1:2" ht="9.9499999999999993" customHeight="1" x14ac:dyDescent="0.2">
      <c r="B16" s="435"/>
    </row>
    <row r="17" spans="2:2" ht="108" x14ac:dyDescent="0.2">
      <c r="B17" s="435" t="s">
        <v>426</v>
      </c>
    </row>
    <row r="18" spans="2:2" ht="9.9499999999999993" customHeight="1" x14ac:dyDescent="0.2">
      <c r="B18" s="435"/>
    </row>
    <row r="19" spans="2:2" ht="13.5" customHeight="1" x14ac:dyDescent="0.2">
      <c r="B19" s="436" t="s">
        <v>427</v>
      </c>
    </row>
    <row r="20" spans="2:2" ht="40.5" customHeight="1" x14ac:dyDescent="0.2">
      <c r="B20" s="437" t="s">
        <v>428</v>
      </c>
    </row>
  </sheetData>
  <mergeCells count="1">
    <mergeCell ref="A1:B1"/>
  </mergeCells>
  <hyperlinks>
    <hyperlink ref="B20" r:id="rId1" xr:uid="{503546E8-3F2E-4AB9-B86F-94F68C307004}"/>
  </hyperlinks>
  <pageMargins left="0.7" right="0.7" top="0.78740157499999996" bottom="0.78740157499999996"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619B6-BA98-4AE3-9F4E-C09F38214384}">
  <sheetPr codeName="Tabelle6">
    <pageSetUpPr fitToPage="1"/>
  </sheetPr>
  <dimension ref="A1:F289"/>
  <sheetViews>
    <sheetView showGridLines="0" zoomScaleNormal="100" workbookViewId="0">
      <selection sqref="A1:B1"/>
    </sheetView>
  </sheetViews>
  <sheetFormatPr baseColWidth="10" defaultColWidth="12.5703125" defaultRowHeight="12.75" x14ac:dyDescent="0.2"/>
  <cols>
    <col min="1" max="1" width="2.140625" style="439" customWidth="1"/>
    <col min="2" max="2" width="87.42578125" style="439" customWidth="1"/>
    <col min="3" max="6" width="12.5703125" style="439"/>
    <col min="7" max="7" width="4.7109375" style="439" customWidth="1"/>
    <col min="8" max="16384" width="12.5703125" style="439"/>
  </cols>
  <sheetData>
    <row r="1" spans="1:2" ht="39.75" customHeight="1" x14ac:dyDescent="0.2">
      <c r="A1" s="438" t="s">
        <v>38</v>
      </c>
      <c r="B1" s="438"/>
    </row>
    <row r="2" spans="1:2" ht="25.5" customHeight="1" x14ac:dyDescent="0.2">
      <c r="B2" s="440" t="s">
        <v>419</v>
      </c>
    </row>
    <row r="3" spans="1:2" ht="24.95" customHeight="1" x14ac:dyDescent="0.2">
      <c r="A3" s="441"/>
      <c r="B3" s="442" t="s">
        <v>79</v>
      </c>
    </row>
    <row r="4" spans="1:2" s="432" customFormat="1" ht="12" x14ac:dyDescent="0.2"/>
    <row r="5" spans="1:2" s="432" customFormat="1" ht="139.5" customHeight="1" x14ac:dyDescent="0.2">
      <c r="B5" s="435" t="s">
        <v>429</v>
      </c>
    </row>
    <row r="6" spans="1:2" s="432" customFormat="1" ht="9.9499999999999993" customHeight="1" x14ac:dyDescent="0.2">
      <c r="B6" s="435"/>
    </row>
    <row r="7" spans="1:2" s="432" customFormat="1" ht="222.75" customHeight="1" x14ac:dyDescent="0.2">
      <c r="B7" s="435" t="s">
        <v>430</v>
      </c>
    </row>
    <row r="8" spans="1:2" s="432" customFormat="1" ht="9.9499999999999993" customHeight="1" x14ac:dyDescent="0.2">
      <c r="B8" s="435"/>
    </row>
    <row r="9" spans="1:2" s="432" customFormat="1" ht="61.5" customHeight="1" x14ac:dyDescent="0.2">
      <c r="B9" s="443" t="s">
        <v>431</v>
      </c>
    </row>
    <row r="10" spans="1:2" s="432" customFormat="1" ht="9.9499999999999993" customHeight="1" x14ac:dyDescent="0.2">
      <c r="B10" s="435"/>
    </row>
    <row r="11" spans="1:2" s="432" customFormat="1" ht="152.25" customHeight="1" x14ac:dyDescent="0.2">
      <c r="B11" s="435" t="s">
        <v>432</v>
      </c>
    </row>
    <row r="12" spans="1:2" s="432" customFormat="1" ht="9.9499999999999993" customHeight="1" x14ac:dyDescent="0.2">
      <c r="B12" s="435"/>
    </row>
    <row r="13" spans="1:2" s="432" customFormat="1" ht="96" customHeight="1" x14ac:dyDescent="0.2">
      <c r="B13" s="435" t="s">
        <v>433</v>
      </c>
    </row>
    <row r="14" spans="1:2" s="432" customFormat="1" ht="9.9499999999999993" customHeight="1" x14ac:dyDescent="0.2">
      <c r="B14" s="435"/>
    </row>
    <row r="15" spans="1:2" s="432" customFormat="1" ht="176.25" customHeight="1" x14ac:dyDescent="0.2">
      <c r="B15" s="443" t="s">
        <v>434</v>
      </c>
    </row>
    <row r="16" spans="1:2" s="432" customFormat="1" ht="9.9499999999999993" customHeight="1" x14ac:dyDescent="0.2">
      <c r="B16" s="435"/>
    </row>
    <row r="17" spans="1:6" s="432" customFormat="1" ht="26.25" customHeight="1" x14ac:dyDescent="0.2">
      <c r="B17" s="436" t="s">
        <v>435</v>
      </c>
    </row>
    <row r="18" spans="1:6" s="432" customFormat="1" ht="37.5" customHeight="1" x14ac:dyDescent="0.2">
      <c r="B18" s="444" t="s">
        <v>436</v>
      </c>
    </row>
    <row r="19" spans="1:6" s="432" customFormat="1" ht="12" x14ac:dyDescent="0.2"/>
    <row r="20" spans="1:6" s="432" customFormat="1" ht="12" x14ac:dyDescent="0.2"/>
    <row r="21" spans="1:6" s="432" customFormat="1" ht="12" x14ac:dyDescent="0.2"/>
    <row r="22" spans="1:6" x14ac:dyDescent="0.2">
      <c r="A22" s="441"/>
      <c r="B22" s="441"/>
      <c r="C22" s="441"/>
      <c r="D22" s="441"/>
      <c r="E22" s="441"/>
      <c r="F22" s="441"/>
    </row>
    <row r="23" spans="1:6" x14ac:dyDescent="0.2">
      <c r="A23" s="441"/>
      <c r="B23" s="441"/>
      <c r="C23" s="441"/>
      <c r="D23" s="441"/>
      <c r="E23" s="441"/>
      <c r="F23" s="441"/>
    </row>
    <row r="24" spans="1:6" x14ac:dyDescent="0.2">
      <c r="A24" s="445"/>
      <c r="B24" s="441"/>
      <c r="C24" s="441"/>
      <c r="D24" s="441"/>
      <c r="E24" s="441"/>
      <c r="F24" s="441"/>
    </row>
    <row r="25" spans="1:6" x14ac:dyDescent="0.2">
      <c r="A25" s="446"/>
      <c r="B25" s="441"/>
      <c r="C25" s="441"/>
      <c r="D25" s="441"/>
      <c r="E25" s="441"/>
      <c r="F25" s="441"/>
    </row>
    <row r="26" spans="1:6" x14ac:dyDescent="0.2">
      <c r="A26" s="441"/>
      <c r="B26" s="441"/>
      <c r="C26" s="441"/>
      <c r="D26" s="441"/>
      <c r="E26" s="441"/>
      <c r="F26" s="441"/>
    </row>
    <row r="27" spans="1:6" x14ac:dyDescent="0.2">
      <c r="A27" s="441"/>
      <c r="B27" s="441"/>
      <c r="C27" s="441"/>
      <c r="D27" s="441"/>
      <c r="E27" s="441"/>
      <c r="F27" s="441"/>
    </row>
    <row r="28" spans="1:6" x14ac:dyDescent="0.2">
      <c r="A28" s="441"/>
      <c r="B28" s="44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1"/>
      <c r="B32" s="441"/>
      <c r="C32" s="441"/>
      <c r="D32" s="441"/>
      <c r="E32" s="441"/>
      <c r="F32" s="441"/>
    </row>
    <row r="33" spans="1:6" x14ac:dyDescent="0.2">
      <c r="A33" s="447"/>
      <c r="B33" s="447"/>
      <c r="C33" s="447"/>
      <c r="D33" s="447"/>
      <c r="E33" s="447"/>
      <c r="F33" s="447"/>
    </row>
    <row r="34" spans="1:6" x14ac:dyDescent="0.2">
      <c r="A34" s="441"/>
      <c r="B34" s="441"/>
      <c r="C34" s="441"/>
      <c r="D34" s="441"/>
      <c r="E34" s="441"/>
      <c r="F34" s="441"/>
    </row>
    <row r="35" spans="1:6" x14ac:dyDescent="0.2">
      <c r="A35" s="441"/>
      <c r="B35" s="441"/>
      <c r="C35" s="441"/>
      <c r="D35" s="441"/>
      <c r="E35" s="441"/>
      <c r="F35" s="441"/>
    </row>
    <row r="36" spans="1:6" ht="8.1" customHeight="1" x14ac:dyDescent="0.2">
      <c r="A36" s="441"/>
      <c r="B36" s="441"/>
      <c r="C36" s="441"/>
      <c r="D36" s="441"/>
      <c r="E36" s="441"/>
      <c r="F36" s="441"/>
    </row>
    <row r="37" spans="1:6" ht="13.5" customHeight="1"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1"/>
      <c r="C40" s="441"/>
      <c r="D40" s="441"/>
      <c r="E40" s="441"/>
      <c r="F40" s="441"/>
    </row>
    <row r="41" spans="1:6" x14ac:dyDescent="0.2">
      <c r="A41" s="441"/>
      <c r="B41" s="441"/>
      <c r="C41" s="441"/>
      <c r="D41" s="441"/>
      <c r="E41" s="441"/>
      <c r="F41" s="441"/>
    </row>
    <row r="42" spans="1:6" x14ac:dyDescent="0.2">
      <c r="A42" s="441"/>
      <c r="B42" s="441"/>
      <c r="C42" s="441"/>
      <c r="D42" s="441"/>
      <c r="E42" s="441"/>
      <c r="F42" s="441"/>
    </row>
    <row r="43" spans="1:6" ht="33" customHeight="1" x14ac:dyDescent="0.2">
      <c r="A43" s="441"/>
      <c r="B43" s="441"/>
      <c r="C43" s="441"/>
      <c r="D43" s="441"/>
      <c r="E43" s="441"/>
      <c r="F43" s="441"/>
    </row>
    <row r="44" spans="1:6" ht="16.5" customHeight="1"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sheetData>
  <mergeCells count="1">
    <mergeCell ref="A1:B1"/>
  </mergeCells>
  <hyperlinks>
    <hyperlink ref="B18" r:id="rId1" xr:uid="{B5FB6CAF-F597-4222-B6CC-19C8E5CFCA72}"/>
  </hyperlinks>
  <pageMargins left="0.70866141732283472" right="0.70866141732283472" top="0.78740157480314965" bottom="0.78740157480314965" header="0.31496062992125984" footer="0.31496062992125984"/>
  <pageSetup paperSize="9" scale="99" fitToHeight="0"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DAECC-9041-4609-9452-89434F36A1E6}">
  <sheetPr codeName="Tabelle19">
    <pageSetUpPr fitToPage="1"/>
  </sheetPr>
  <dimension ref="A1:F297"/>
  <sheetViews>
    <sheetView showGridLines="0" zoomScaleNormal="100" workbookViewId="0">
      <selection sqref="A1:B1"/>
    </sheetView>
  </sheetViews>
  <sheetFormatPr baseColWidth="10" defaultColWidth="11.42578125" defaultRowHeight="12.75" x14ac:dyDescent="0.2"/>
  <cols>
    <col min="1" max="1" width="2.140625" style="439" customWidth="1"/>
    <col min="2" max="2" width="87.42578125" style="439" customWidth="1"/>
    <col min="3" max="6" width="11.42578125" style="439"/>
    <col min="7" max="7" width="4.5703125" style="439" customWidth="1"/>
    <col min="8" max="16384" width="11.42578125" style="439"/>
  </cols>
  <sheetData>
    <row r="1" spans="1:6" ht="39.75" customHeight="1" x14ac:dyDescent="0.2">
      <c r="A1" s="438" t="s">
        <v>38</v>
      </c>
      <c r="B1" s="438"/>
    </row>
    <row r="2" spans="1:6" ht="25.5" customHeight="1" x14ac:dyDescent="0.2">
      <c r="B2" s="440" t="s">
        <v>437</v>
      </c>
    </row>
    <row r="3" spans="1:6" ht="24.95" customHeight="1" x14ac:dyDescent="0.2">
      <c r="A3" s="441"/>
      <c r="B3" s="448" t="s">
        <v>438</v>
      </c>
    </row>
    <row r="4" spans="1:6" ht="145.9" customHeight="1" x14ac:dyDescent="0.2">
      <c r="A4" s="441"/>
      <c r="B4" s="449" t="s">
        <v>439</v>
      </c>
    </row>
    <row r="5" spans="1:6" ht="12.75" customHeight="1" x14ac:dyDescent="0.2">
      <c r="A5" s="441"/>
      <c r="B5" s="450"/>
    </row>
    <row r="6" spans="1:6" ht="168.75" x14ac:dyDescent="0.2">
      <c r="A6" s="441"/>
      <c r="B6" s="451" t="s">
        <v>440</v>
      </c>
    </row>
    <row r="7" spans="1:6" ht="19.7" customHeight="1" x14ac:dyDescent="0.2">
      <c r="A7" s="441"/>
      <c r="B7" s="452" t="s">
        <v>441</v>
      </c>
    </row>
    <row r="8" spans="1:6" ht="12.75" customHeight="1" x14ac:dyDescent="0.2">
      <c r="A8" s="441"/>
      <c r="B8" s="450"/>
    </row>
    <row r="9" spans="1:6" ht="147" customHeight="1" x14ac:dyDescent="0.2">
      <c r="A9" s="441"/>
      <c r="B9" s="453" t="s">
        <v>442</v>
      </c>
    </row>
    <row r="10" spans="1:6" s="456" customFormat="1" ht="19.7" customHeight="1" x14ac:dyDescent="0.2">
      <c r="A10" s="454"/>
      <c r="B10" s="455" t="s">
        <v>443</v>
      </c>
      <c r="C10" s="454"/>
      <c r="D10" s="454"/>
      <c r="E10" s="454"/>
      <c r="F10" s="454"/>
    </row>
    <row r="11" spans="1:6" s="456" customFormat="1" x14ac:dyDescent="0.2">
      <c r="A11" s="454"/>
      <c r="B11" s="457"/>
      <c r="C11" s="454"/>
      <c r="D11" s="454"/>
      <c r="E11" s="454"/>
      <c r="F11" s="454"/>
    </row>
    <row r="12" spans="1:6" ht="64.5" customHeight="1" x14ac:dyDescent="0.2">
      <c r="A12" s="441"/>
      <c r="B12" s="451" t="s">
        <v>444</v>
      </c>
      <c r="C12" s="441"/>
      <c r="D12" s="441"/>
      <c r="E12" s="441"/>
      <c r="F12" s="441"/>
    </row>
    <row r="13" spans="1:6" ht="61.5" customHeight="1" x14ac:dyDescent="0.2">
      <c r="A13" s="441"/>
      <c r="B13" s="458" t="s">
        <v>445</v>
      </c>
      <c r="C13" s="441"/>
      <c r="D13" s="441"/>
      <c r="E13" s="441"/>
      <c r="F13" s="441"/>
    </row>
    <row r="14" spans="1:6" ht="99.2" customHeight="1" x14ac:dyDescent="0.2">
      <c r="A14" s="441"/>
      <c r="B14" s="449" t="s">
        <v>446</v>
      </c>
      <c r="C14" s="441"/>
      <c r="D14" s="441"/>
      <c r="E14" s="441"/>
      <c r="F14" s="441"/>
    </row>
    <row r="15" spans="1:6" ht="19.7" customHeight="1" x14ac:dyDescent="0.2">
      <c r="A15" s="441"/>
      <c r="B15" s="455" t="s">
        <v>447</v>
      </c>
      <c r="C15" s="441"/>
      <c r="D15" s="441"/>
      <c r="E15" s="441"/>
      <c r="F15" s="441"/>
    </row>
    <row r="16" spans="1:6" x14ac:dyDescent="0.2">
      <c r="A16" s="441"/>
      <c r="B16" s="451"/>
      <c r="C16" s="441"/>
      <c r="D16" s="441"/>
      <c r="E16" s="441"/>
      <c r="F16" s="441"/>
    </row>
    <row r="17" spans="1:6" x14ac:dyDescent="0.2">
      <c r="A17" s="441"/>
      <c r="C17" s="441"/>
      <c r="D17" s="441"/>
      <c r="E17" s="441"/>
      <c r="F17" s="441"/>
    </row>
    <row r="18" spans="1:6" x14ac:dyDescent="0.2">
      <c r="A18" s="441"/>
      <c r="B18" s="451"/>
      <c r="C18" s="441"/>
      <c r="D18" s="441"/>
      <c r="E18" s="441"/>
      <c r="F18" s="441"/>
    </row>
    <row r="19" spans="1:6" x14ac:dyDescent="0.2">
      <c r="A19" s="441"/>
      <c r="B19" s="449"/>
      <c r="C19" s="441"/>
      <c r="D19" s="441"/>
      <c r="E19" s="441"/>
      <c r="F19" s="441"/>
    </row>
    <row r="20" spans="1:6" x14ac:dyDescent="0.2">
      <c r="A20" s="441"/>
      <c r="B20" s="451"/>
      <c r="C20" s="441"/>
      <c r="D20" s="441"/>
      <c r="E20" s="441"/>
      <c r="F20" s="441"/>
    </row>
    <row r="21" spans="1:6" x14ac:dyDescent="0.2">
      <c r="A21" s="441"/>
      <c r="B21" s="451"/>
      <c r="C21" s="441"/>
      <c r="D21" s="441"/>
      <c r="E21" s="441"/>
      <c r="F21" s="441"/>
    </row>
    <row r="22" spans="1:6" x14ac:dyDescent="0.2">
      <c r="A22" s="441"/>
      <c r="C22" s="441"/>
      <c r="D22" s="441"/>
      <c r="E22" s="441"/>
      <c r="F22" s="441"/>
    </row>
    <row r="23" spans="1:6" x14ac:dyDescent="0.2">
      <c r="A23" s="441"/>
      <c r="B23" s="451"/>
      <c r="C23" s="441"/>
      <c r="D23" s="441"/>
      <c r="E23" s="441"/>
      <c r="F23" s="441"/>
    </row>
    <row r="24" spans="1:6" x14ac:dyDescent="0.2">
      <c r="A24" s="441"/>
      <c r="B24" s="451"/>
      <c r="C24" s="441"/>
      <c r="D24" s="441"/>
      <c r="E24" s="441"/>
      <c r="F24" s="441"/>
    </row>
    <row r="25" spans="1:6" x14ac:dyDescent="0.2">
      <c r="A25" s="441"/>
      <c r="B25" s="441"/>
      <c r="C25" s="441"/>
      <c r="D25" s="441"/>
      <c r="E25" s="441"/>
      <c r="F25" s="441"/>
    </row>
    <row r="26" spans="1:6" x14ac:dyDescent="0.2">
      <c r="A26" s="459"/>
      <c r="B26" s="451"/>
      <c r="C26" s="459"/>
      <c r="D26" s="459"/>
      <c r="E26" s="459"/>
      <c r="F26" s="459"/>
    </row>
    <row r="27" spans="1:6" x14ac:dyDescent="0.2">
      <c r="A27" s="441"/>
      <c r="B27" s="451"/>
      <c r="C27" s="441"/>
      <c r="D27" s="441"/>
      <c r="E27" s="441"/>
      <c r="F27" s="441"/>
    </row>
    <row r="28" spans="1:6" x14ac:dyDescent="0.2">
      <c r="A28" s="441"/>
      <c r="B28" s="451"/>
      <c r="C28" s="441"/>
      <c r="D28" s="441"/>
      <c r="E28" s="441"/>
      <c r="F28" s="441"/>
    </row>
    <row r="29" spans="1:6" x14ac:dyDescent="0.2">
      <c r="A29" s="441"/>
      <c r="B29" s="441"/>
      <c r="C29" s="441"/>
      <c r="D29" s="441"/>
      <c r="E29" s="441"/>
      <c r="F29" s="441"/>
    </row>
    <row r="30" spans="1:6" x14ac:dyDescent="0.2">
      <c r="A30" s="441"/>
      <c r="B30" s="441"/>
      <c r="C30" s="441"/>
      <c r="D30" s="441"/>
      <c r="E30" s="441"/>
      <c r="F30" s="441"/>
    </row>
    <row r="31" spans="1:6" x14ac:dyDescent="0.2">
      <c r="A31" s="441"/>
      <c r="B31" s="441"/>
      <c r="C31" s="441"/>
      <c r="D31" s="441"/>
      <c r="E31" s="441"/>
      <c r="F31" s="441"/>
    </row>
    <row r="32" spans="1:6" x14ac:dyDescent="0.2">
      <c r="A32" s="445"/>
      <c r="B32" s="441"/>
      <c r="C32" s="441"/>
      <c r="D32" s="441"/>
      <c r="E32" s="441"/>
      <c r="F32" s="441"/>
    </row>
    <row r="33" spans="1:6" x14ac:dyDescent="0.2">
      <c r="A33" s="446"/>
      <c r="B33" s="441"/>
      <c r="C33" s="441"/>
      <c r="D33" s="441"/>
      <c r="E33" s="441"/>
      <c r="F33" s="441"/>
    </row>
    <row r="34" spans="1:6" x14ac:dyDescent="0.2">
      <c r="A34" s="441"/>
      <c r="B34" s="441"/>
      <c r="C34" s="441"/>
      <c r="D34" s="441"/>
      <c r="E34" s="441"/>
      <c r="F34" s="441"/>
    </row>
    <row r="35" spans="1:6" x14ac:dyDescent="0.2">
      <c r="A35" s="441"/>
      <c r="B35" s="441"/>
      <c r="C35" s="441"/>
      <c r="D35" s="441"/>
      <c r="E35" s="441"/>
      <c r="F35" s="441"/>
    </row>
    <row r="36" spans="1:6" x14ac:dyDescent="0.2">
      <c r="A36" s="441"/>
      <c r="B36" s="441"/>
      <c r="C36" s="441"/>
      <c r="D36" s="441"/>
      <c r="E36" s="441"/>
      <c r="F36" s="441"/>
    </row>
    <row r="37" spans="1:6" x14ac:dyDescent="0.2">
      <c r="A37" s="441"/>
      <c r="B37" s="441"/>
      <c r="C37" s="441"/>
      <c r="D37" s="441"/>
      <c r="E37" s="441"/>
      <c r="F37" s="441"/>
    </row>
    <row r="38" spans="1:6" x14ac:dyDescent="0.2">
      <c r="A38" s="441"/>
      <c r="B38" s="441"/>
      <c r="C38" s="441"/>
      <c r="D38" s="441"/>
      <c r="E38" s="441"/>
      <c r="F38" s="441"/>
    </row>
    <row r="39" spans="1:6" x14ac:dyDescent="0.2">
      <c r="A39" s="441"/>
      <c r="B39" s="441"/>
      <c r="C39" s="441"/>
      <c r="D39" s="441"/>
      <c r="E39" s="441"/>
      <c r="F39" s="441"/>
    </row>
    <row r="40" spans="1:6" x14ac:dyDescent="0.2">
      <c r="A40" s="441"/>
      <c r="B40" s="447"/>
      <c r="C40" s="441"/>
      <c r="D40" s="441"/>
      <c r="E40" s="441"/>
      <c r="F40" s="441"/>
    </row>
    <row r="41" spans="1:6" x14ac:dyDescent="0.2">
      <c r="A41" s="447"/>
      <c r="B41" s="441"/>
      <c r="C41" s="447"/>
      <c r="D41" s="447"/>
      <c r="E41" s="447"/>
      <c r="F41" s="447"/>
    </row>
    <row r="42" spans="1:6" x14ac:dyDescent="0.2">
      <c r="A42" s="441"/>
      <c r="B42" s="441"/>
      <c r="C42" s="441"/>
      <c r="D42" s="441"/>
      <c r="E42" s="441"/>
      <c r="F42" s="441"/>
    </row>
    <row r="43" spans="1:6" x14ac:dyDescent="0.2">
      <c r="A43" s="441"/>
      <c r="B43" s="441"/>
      <c r="C43" s="441"/>
      <c r="D43" s="441"/>
      <c r="E43" s="441"/>
      <c r="F43" s="441"/>
    </row>
    <row r="44" spans="1:6" x14ac:dyDescent="0.2">
      <c r="A44" s="441"/>
      <c r="B44" s="441"/>
      <c r="C44" s="441"/>
      <c r="D44" s="441"/>
      <c r="E44" s="441"/>
      <c r="F44" s="441"/>
    </row>
    <row r="45" spans="1:6" x14ac:dyDescent="0.2">
      <c r="A45" s="441"/>
      <c r="B45" s="441"/>
      <c r="C45" s="441"/>
      <c r="D45" s="441"/>
      <c r="E45" s="441"/>
      <c r="F45" s="441"/>
    </row>
    <row r="46" spans="1:6" x14ac:dyDescent="0.2">
      <c r="A46" s="441"/>
      <c r="B46" s="441"/>
      <c r="C46" s="441"/>
      <c r="D46" s="441"/>
      <c r="E46" s="441"/>
      <c r="F46" s="441"/>
    </row>
    <row r="47" spans="1:6" x14ac:dyDescent="0.2">
      <c r="A47" s="441"/>
      <c r="B47" s="441"/>
      <c r="C47" s="441"/>
      <c r="D47" s="441"/>
      <c r="E47" s="441"/>
      <c r="F47" s="441"/>
    </row>
    <row r="48" spans="1:6" x14ac:dyDescent="0.2">
      <c r="A48" s="441"/>
      <c r="B48" s="441"/>
      <c r="C48" s="441"/>
      <c r="D48" s="441"/>
      <c r="E48" s="441"/>
      <c r="F48" s="441"/>
    </row>
    <row r="49" spans="1:6" x14ac:dyDescent="0.2">
      <c r="A49" s="441"/>
      <c r="B49" s="441"/>
      <c r="C49" s="441"/>
      <c r="D49" s="441"/>
      <c r="E49" s="441"/>
      <c r="F49" s="441"/>
    </row>
    <row r="50" spans="1:6" x14ac:dyDescent="0.2">
      <c r="A50" s="441"/>
      <c r="B50" s="441"/>
      <c r="C50" s="441"/>
      <c r="D50" s="441"/>
      <c r="E50" s="441"/>
      <c r="F50" s="441"/>
    </row>
    <row r="51" spans="1:6" x14ac:dyDescent="0.2">
      <c r="A51" s="441"/>
      <c r="B51" s="441"/>
      <c r="C51" s="441"/>
      <c r="D51" s="441"/>
      <c r="E51" s="441"/>
      <c r="F51" s="441"/>
    </row>
    <row r="52" spans="1:6" x14ac:dyDescent="0.2">
      <c r="A52" s="441"/>
      <c r="B52" s="441"/>
      <c r="C52" s="441"/>
      <c r="D52" s="441"/>
      <c r="E52" s="441"/>
      <c r="F52" s="441"/>
    </row>
    <row r="53" spans="1:6" x14ac:dyDescent="0.2">
      <c r="A53" s="441"/>
      <c r="B53" s="441"/>
      <c r="C53" s="441"/>
      <c r="D53" s="441"/>
      <c r="E53" s="441"/>
      <c r="F53" s="441"/>
    </row>
    <row r="54" spans="1:6" x14ac:dyDescent="0.2">
      <c r="A54" s="441"/>
      <c r="B54" s="441"/>
      <c r="C54" s="441"/>
      <c r="D54" s="441"/>
      <c r="E54" s="441"/>
      <c r="F54" s="441"/>
    </row>
    <row r="55" spans="1:6" x14ac:dyDescent="0.2">
      <c r="A55" s="441"/>
      <c r="B55" s="441"/>
      <c r="C55" s="441"/>
      <c r="D55" s="441"/>
      <c r="E55" s="441"/>
      <c r="F55" s="441"/>
    </row>
    <row r="56" spans="1:6" x14ac:dyDescent="0.2">
      <c r="A56" s="441"/>
      <c r="B56" s="441"/>
      <c r="C56" s="441"/>
      <c r="D56" s="441"/>
      <c r="E56" s="441"/>
      <c r="F56" s="441"/>
    </row>
    <row r="57" spans="1:6" x14ac:dyDescent="0.2">
      <c r="A57" s="441"/>
      <c r="B57" s="441"/>
      <c r="C57" s="441"/>
      <c r="D57" s="441"/>
      <c r="E57" s="441"/>
      <c r="F57" s="441"/>
    </row>
    <row r="58" spans="1:6" x14ac:dyDescent="0.2">
      <c r="A58" s="441"/>
      <c r="B58" s="441"/>
      <c r="C58" s="441"/>
      <c r="D58" s="441"/>
      <c r="E58" s="441"/>
      <c r="F58" s="441"/>
    </row>
    <row r="59" spans="1:6" x14ac:dyDescent="0.2">
      <c r="A59" s="441"/>
      <c r="B59" s="441"/>
      <c r="C59" s="441"/>
      <c r="D59" s="441"/>
      <c r="E59" s="441"/>
      <c r="F59" s="441"/>
    </row>
    <row r="60" spans="1:6" x14ac:dyDescent="0.2">
      <c r="A60" s="441"/>
      <c r="B60" s="441"/>
      <c r="C60" s="441"/>
      <c r="D60" s="441"/>
      <c r="E60" s="441"/>
      <c r="F60" s="441"/>
    </row>
    <row r="61" spans="1:6" x14ac:dyDescent="0.2">
      <c r="A61" s="441"/>
      <c r="B61" s="441"/>
      <c r="C61" s="441"/>
      <c r="D61" s="441"/>
      <c r="E61" s="441"/>
      <c r="F61" s="441"/>
    </row>
    <row r="62" spans="1:6" x14ac:dyDescent="0.2">
      <c r="A62" s="441"/>
      <c r="B62" s="441"/>
      <c r="C62" s="441"/>
      <c r="D62" s="441"/>
      <c r="E62" s="441"/>
      <c r="F62" s="441"/>
    </row>
    <row r="63" spans="1:6" x14ac:dyDescent="0.2">
      <c r="A63" s="441"/>
      <c r="B63" s="441"/>
      <c r="C63" s="441"/>
      <c r="D63" s="441"/>
      <c r="E63" s="441"/>
      <c r="F63" s="441"/>
    </row>
    <row r="64" spans="1:6" x14ac:dyDescent="0.2">
      <c r="A64" s="441"/>
      <c r="B64" s="441"/>
      <c r="C64" s="441"/>
      <c r="D64" s="441"/>
      <c r="E64" s="441"/>
      <c r="F64" s="441"/>
    </row>
    <row r="65" spans="1:6" x14ac:dyDescent="0.2">
      <c r="A65" s="441"/>
      <c r="B65" s="441"/>
      <c r="C65" s="441"/>
      <c r="D65" s="441"/>
      <c r="E65" s="441"/>
      <c r="F65" s="441"/>
    </row>
    <row r="66" spans="1:6" x14ac:dyDescent="0.2">
      <c r="A66" s="441"/>
      <c r="B66" s="441"/>
      <c r="C66" s="441"/>
      <c r="D66" s="441"/>
      <c r="E66" s="441"/>
      <c r="F66" s="441"/>
    </row>
    <row r="67" spans="1:6" x14ac:dyDescent="0.2">
      <c r="A67" s="441"/>
      <c r="B67" s="441"/>
      <c r="C67" s="441"/>
      <c r="D67" s="441"/>
      <c r="E67" s="441"/>
      <c r="F67" s="441"/>
    </row>
    <row r="68" spans="1:6" x14ac:dyDescent="0.2">
      <c r="A68" s="441"/>
      <c r="B68" s="441"/>
      <c r="C68" s="441"/>
      <c r="D68" s="441"/>
      <c r="E68" s="441"/>
      <c r="F68" s="441"/>
    </row>
    <row r="69" spans="1:6" x14ac:dyDescent="0.2">
      <c r="A69" s="441"/>
      <c r="B69" s="441"/>
      <c r="C69" s="441"/>
      <c r="D69" s="441"/>
      <c r="E69" s="441"/>
      <c r="F69" s="441"/>
    </row>
    <row r="70" spans="1:6" x14ac:dyDescent="0.2">
      <c r="A70" s="441"/>
      <c r="B70" s="441"/>
      <c r="C70" s="441"/>
      <c r="D70" s="441"/>
      <c r="E70" s="441"/>
      <c r="F70" s="441"/>
    </row>
    <row r="71" spans="1:6" x14ac:dyDescent="0.2">
      <c r="A71" s="441"/>
      <c r="B71" s="441"/>
      <c r="C71" s="441"/>
      <c r="D71" s="441"/>
      <c r="E71" s="441"/>
      <c r="F71" s="441"/>
    </row>
    <row r="72" spans="1:6" x14ac:dyDescent="0.2">
      <c r="A72" s="441"/>
      <c r="B72" s="441"/>
      <c r="C72" s="441"/>
      <c r="D72" s="441"/>
      <c r="E72" s="441"/>
      <c r="F72" s="441"/>
    </row>
    <row r="73" spans="1:6" x14ac:dyDescent="0.2">
      <c r="A73" s="441"/>
      <c r="B73" s="441"/>
      <c r="C73" s="441"/>
      <c r="D73" s="441"/>
      <c r="E73" s="441"/>
      <c r="F73" s="441"/>
    </row>
    <row r="74" spans="1:6" x14ac:dyDescent="0.2">
      <c r="A74" s="441"/>
      <c r="B74" s="441"/>
      <c r="C74" s="441"/>
      <c r="D74" s="441"/>
      <c r="E74" s="441"/>
      <c r="F74" s="441"/>
    </row>
    <row r="75" spans="1:6" x14ac:dyDescent="0.2">
      <c r="A75" s="441"/>
      <c r="B75" s="441"/>
      <c r="C75" s="441"/>
      <c r="D75" s="441"/>
      <c r="E75" s="441"/>
      <c r="F75" s="441"/>
    </row>
    <row r="76" spans="1:6" x14ac:dyDescent="0.2">
      <c r="A76" s="441"/>
      <c r="B76" s="441"/>
      <c r="C76" s="441"/>
      <c r="D76" s="441"/>
      <c r="E76" s="441"/>
      <c r="F76" s="441"/>
    </row>
    <row r="77" spans="1:6" x14ac:dyDescent="0.2">
      <c r="A77" s="441"/>
      <c r="B77" s="441"/>
      <c r="C77" s="441"/>
      <c r="D77" s="441"/>
      <c r="E77" s="441"/>
      <c r="F77" s="441"/>
    </row>
    <row r="78" spans="1:6" x14ac:dyDescent="0.2">
      <c r="A78" s="441"/>
      <c r="B78" s="441"/>
      <c r="C78" s="441"/>
      <c r="D78" s="441"/>
      <c r="E78" s="441"/>
      <c r="F78" s="441"/>
    </row>
    <row r="79" spans="1:6" x14ac:dyDescent="0.2">
      <c r="A79" s="441"/>
      <c r="B79" s="441"/>
      <c r="C79" s="441"/>
      <c r="D79" s="441"/>
      <c r="E79" s="441"/>
      <c r="F79" s="441"/>
    </row>
    <row r="80" spans="1:6" x14ac:dyDescent="0.2">
      <c r="A80" s="441"/>
      <c r="B80" s="441"/>
      <c r="C80" s="441"/>
      <c r="D80" s="441"/>
      <c r="E80" s="441"/>
      <c r="F80" s="441"/>
    </row>
    <row r="81" spans="1:6" x14ac:dyDescent="0.2">
      <c r="A81" s="441"/>
      <c r="B81" s="441"/>
      <c r="C81" s="441"/>
      <c r="D81" s="441"/>
      <c r="E81" s="441"/>
      <c r="F81" s="441"/>
    </row>
    <row r="82" spans="1:6" x14ac:dyDescent="0.2">
      <c r="A82" s="441"/>
      <c r="B82" s="441"/>
      <c r="C82" s="441"/>
      <c r="D82" s="441"/>
      <c r="E82" s="441"/>
      <c r="F82" s="441"/>
    </row>
    <row r="83" spans="1:6" x14ac:dyDescent="0.2">
      <c r="A83" s="441"/>
      <c r="B83" s="441"/>
      <c r="C83" s="441"/>
      <c r="D83" s="441"/>
      <c r="E83" s="441"/>
      <c r="F83" s="441"/>
    </row>
    <row r="84" spans="1:6" x14ac:dyDescent="0.2">
      <c r="A84" s="441"/>
      <c r="B84" s="441"/>
      <c r="C84" s="441"/>
      <c r="D84" s="441"/>
      <c r="E84" s="441"/>
      <c r="F84" s="441"/>
    </row>
    <row r="85" spans="1:6" x14ac:dyDescent="0.2">
      <c r="A85" s="441"/>
      <c r="B85" s="441"/>
      <c r="C85" s="441"/>
      <c r="D85" s="441"/>
      <c r="E85" s="441"/>
      <c r="F85" s="441"/>
    </row>
    <row r="86" spans="1:6" x14ac:dyDescent="0.2">
      <c r="A86" s="441"/>
      <c r="B86" s="441"/>
      <c r="C86" s="441"/>
      <c r="D86" s="441"/>
      <c r="E86" s="441"/>
      <c r="F86" s="441"/>
    </row>
    <row r="87" spans="1:6" x14ac:dyDescent="0.2">
      <c r="A87" s="441"/>
      <c r="B87" s="441"/>
      <c r="C87" s="441"/>
      <c r="D87" s="441"/>
      <c r="E87" s="441"/>
      <c r="F87" s="441"/>
    </row>
    <row r="88" spans="1:6" x14ac:dyDescent="0.2">
      <c r="A88" s="441"/>
      <c r="B88" s="441"/>
      <c r="C88" s="441"/>
      <c r="D88" s="441"/>
      <c r="E88" s="441"/>
      <c r="F88" s="441"/>
    </row>
    <row r="89" spans="1:6" x14ac:dyDescent="0.2">
      <c r="A89" s="441"/>
      <c r="B89" s="441"/>
      <c r="C89" s="441"/>
      <c r="D89" s="441"/>
      <c r="E89" s="441"/>
      <c r="F89" s="441"/>
    </row>
    <row r="90" spans="1:6" x14ac:dyDescent="0.2">
      <c r="A90" s="441"/>
      <c r="B90" s="441"/>
      <c r="C90" s="441"/>
      <c r="D90" s="441"/>
      <c r="E90" s="441"/>
      <c r="F90" s="441"/>
    </row>
    <row r="91" spans="1:6" x14ac:dyDescent="0.2">
      <c r="A91" s="441"/>
      <c r="B91" s="441"/>
      <c r="C91" s="441"/>
      <c r="D91" s="441"/>
      <c r="E91" s="441"/>
      <c r="F91" s="441"/>
    </row>
    <row r="92" spans="1:6" x14ac:dyDescent="0.2">
      <c r="A92" s="441"/>
      <c r="B92" s="441"/>
      <c r="C92" s="441"/>
      <c r="D92" s="441"/>
      <c r="E92" s="441"/>
      <c r="F92" s="441"/>
    </row>
    <row r="93" spans="1:6" x14ac:dyDescent="0.2">
      <c r="A93" s="441"/>
      <c r="B93" s="441"/>
      <c r="C93" s="441"/>
      <c r="D93" s="441"/>
      <c r="E93" s="441"/>
      <c r="F93" s="441"/>
    </row>
    <row r="94" spans="1:6" x14ac:dyDescent="0.2">
      <c r="A94" s="441"/>
      <c r="B94" s="441"/>
      <c r="C94" s="441"/>
      <c r="D94" s="441"/>
      <c r="E94" s="441"/>
      <c r="F94" s="441"/>
    </row>
    <row r="95" spans="1:6" x14ac:dyDescent="0.2">
      <c r="A95" s="441"/>
      <c r="B95" s="441"/>
      <c r="C95" s="441"/>
      <c r="D95" s="441"/>
      <c r="E95" s="441"/>
      <c r="F95" s="441"/>
    </row>
    <row r="96" spans="1:6" x14ac:dyDescent="0.2">
      <c r="A96" s="441"/>
      <c r="B96" s="441"/>
      <c r="C96" s="441"/>
      <c r="D96" s="441"/>
      <c r="E96" s="441"/>
      <c r="F96" s="441"/>
    </row>
    <row r="97" spans="1:6" x14ac:dyDescent="0.2">
      <c r="A97" s="441"/>
      <c r="B97" s="441"/>
      <c r="C97" s="441"/>
      <c r="D97" s="441"/>
      <c r="E97" s="441"/>
      <c r="F97" s="441"/>
    </row>
    <row r="98" spans="1:6" x14ac:dyDescent="0.2">
      <c r="A98" s="441"/>
      <c r="B98" s="441"/>
      <c r="C98" s="441"/>
      <c r="D98" s="441"/>
      <c r="E98" s="441"/>
      <c r="F98" s="441"/>
    </row>
    <row r="99" spans="1:6" x14ac:dyDescent="0.2">
      <c r="A99" s="441"/>
      <c r="B99" s="441"/>
      <c r="C99" s="441"/>
      <c r="D99" s="441"/>
      <c r="E99" s="441"/>
      <c r="F99" s="441"/>
    </row>
    <row r="100" spans="1:6" x14ac:dyDescent="0.2">
      <c r="A100" s="441"/>
      <c r="B100" s="441"/>
      <c r="C100" s="441"/>
      <c r="D100" s="441"/>
      <c r="E100" s="441"/>
      <c r="F100" s="441"/>
    </row>
    <row r="101" spans="1:6" x14ac:dyDescent="0.2">
      <c r="A101" s="441"/>
      <c r="B101" s="441"/>
      <c r="C101" s="441"/>
      <c r="D101" s="441"/>
      <c r="E101" s="441"/>
      <c r="F101" s="441"/>
    </row>
    <row r="102" spans="1:6" x14ac:dyDescent="0.2">
      <c r="A102" s="441"/>
      <c r="B102" s="441"/>
      <c r="C102" s="441"/>
      <c r="D102" s="441"/>
      <c r="E102" s="441"/>
      <c r="F102" s="441"/>
    </row>
    <row r="103" spans="1:6" x14ac:dyDescent="0.2">
      <c r="A103" s="441"/>
      <c r="B103" s="441"/>
      <c r="C103" s="441"/>
      <c r="D103" s="441"/>
      <c r="E103" s="441"/>
      <c r="F103" s="441"/>
    </row>
    <row r="104" spans="1:6" x14ac:dyDescent="0.2">
      <c r="A104" s="441"/>
      <c r="B104" s="441"/>
      <c r="C104" s="441"/>
      <c r="D104" s="441"/>
      <c r="E104" s="441"/>
      <c r="F104" s="441"/>
    </row>
    <row r="105" spans="1:6" x14ac:dyDescent="0.2">
      <c r="A105" s="441"/>
      <c r="B105" s="441"/>
      <c r="C105" s="441"/>
      <c r="D105" s="441"/>
      <c r="E105" s="441"/>
      <c r="F105" s="441"/>
    </row>
    <row r="106" spans="1:6" x14ac:dyDescent="0.2">
      <c r="A106" s="441"/>
      <c r="B106" s="441"/>
      <c r="C106" s="441"/>
      <c r="D106" s="441"/>
      <c r="E106" s="441"/>
      <c r="F106" s="441"/>
    </row>
    <row r="107" spans="1:6" x14ac:dyDescent="0.2">
      <c r="A107" s="441"/>
      <c r="B107" s="441"/>
      <c r="C107" s="441"/>
      <c r="D107" s="441"/>
      <c r="E107" s="441"/>
      <c r="F107" s="441"/>
    </row>
    <row r="108" spans="1:6" x14ac:dyDescent="0.2">
      <c r="A108" s="441"/>
      <c r="B108" s="441"/>
      <c r="C108" s="441"/>
      <c r="D108" s="441"/>
      <c r="E108" s="441"/>
      <c r="F108" s="441"/>
    </row>
    <row r="109" spans="1:6" x14ac:dyDescent="0.2">
      <c r="A109" s="441"/>
      <c r="B109" s="441"/>
      <c r="C109" s="441"/>
      <c r="D109" s="441"/>
      <c r="E109" s="441"/>
      <c r="F109" s="441"/>
    </row>
    <row r="110" spans="1:6" x14ac:dyDescent="0.2">
      <c r="A110" s="441"/>
      <c r="B110" s="441"/>
      <c r="C110" s="441"/>
      <c r="D110" s="441"/>
      <c r="E110" s="441"/>
      <c r="F110" s="441"/>
    </row>
    <row r="111" spans="1:6" x14ac:dyDescent="0.2">
      <c r="A111" s="441"/>
      <c r="B111" s="441"/>
      <c r="C111" s="441"/>
      <c r="D111" s="441"/>
      <c r="E111" s="441"/>
      <c r="F111" s="441"/>
    </row>
    <row r="112" spans="1:6" x14ac:dyDescent="0.2">
      <c r="A112" s="441"/>
      <c r="B112" s="441"/>
      <c r="C112" s="441"/>
      <c r="D112" s="441"/>
      <c r="E112" s="441"/>
      <c r="F112" s="441"/>
    </row>
    <row r="113" spans="1:6" x14ac:dyDescent="0.2">
      <c r="A113" s="441"/>
      <c r="B113" s="441"/>
      <c r="C113" s="441"/>
      <c r="D113" s="441"/>
      <c r="E113" s="441"/>
      <c r="F113" s="441"/>
    </row>
    <row r="114" spans="1:6" x14ac:dyDescent="0.2">
      <c r="A114" s="441"/>
      <c r="B114" s="441"/>
      <c r="C114" s="441"/>
      <c r="D114" s="441"/>
      <c r="E114" s="441"/>
      <c r="F114" s="441"/>
    </row>
    <row r="115" spans="1:6" x14ac:dyDescent="0.2">
      <c r="A115" s="441"/>
      <c r="B115" s="441"/>
      <c r="C115" s="441"/>
      <c r="D115" s="441"/>
      <c r="E115" s="441"/>
      <c r="F115" s="441"/>
    </row>
    <row r="116" spans="1:6" x14ac:dyDescent="0.2">
      <c r="A116" s="441"/>
      <c r="B116" s="441"/>
      <c r="C116" s="441"/>
      <c r="D116" s="441"/>
      <c r="E116" s="441"/>
      <c r="F116" s="441"/>
    </row>
    <row r="117" spans="1:6" x14ac:dyDescent="0.2">
      <c r="A117" s="441"/>
      <c r="B117" s="441"/>
      <c r="C117" s="441"/>
      <c r="D117" s="441"/>
      <c r="E117" s="441"/>
      <c r="F117" s="441"/>
    </row>
    <row r="118" spans="1:6" x14ac:dyDescent="0.2">
      <c r="A118" s="441"/>
      <c r="B118" s="441"/>
      <c r="C118" s="441"/>
      <c r="D118" s="441"/>
      <c r="E118" s="441"/>
      <c r="F118" s="441"/>
    </row>
    <row r="119" spans="1:6" x14ac:dyDescent="0.2">
      <c r="A119" s="441"/>
      <c r="B119" s="441"/>
      <c r="C119" s="441"/>
      <c r="D119" s="441"/>
      <c r="E119" s="441"/>
      <c r="F119" s="441"/>
    </row>
    <row r="120" spans="1:6" x14ac:dyDescent="0.2">
      <c r="A120" s="441"/>
      <c r="B120" s="441"/>
      <c r="C120" s="441"/>
      <c r="D120" s="441"/>
      <c r="E120" s="441"/>
      <c r="F120" s="441"/>
    </row>
    <row r="121" spans="1:6" x14ac:dyDescent="0.2">
      <c r="A121" s="441"/>
      <c r="B121" s="441"/>
      <c r="C121" s="441"/>
      <c r="D121" s="441"/>
      <c r="E121" s="441"/>
      <c r="F121" s="441"/>
    </row>
    <row r="122" spans="1:6" x14ac:dyDescent="0.2">
      <c r="A122" s="441"/>
      <c r="B122" s="441"/>
      <c r="C122" s="441"/>
      <c r="D122" s="441"/>
      <c r="E122" s="441"/>
      <c r="F122" s="441"/>
    </row>
    <row r="123" spans="1:6" x14ac:dyDescent="0.2">
      <c r="A123" s="441"/>
      <c r="B123" s="441"/>
      <c r="C123" s="441"/>
      <c r="D123" s="441"/>
      <c r="E123" s="441"/>
      <c r="F123" s="441"/>
    </row>
    <row r="124" spans="1:6" x14ac:dyDescent="0.2">
      <c r="A124" s="441"/>
      <c r="B124" s="441"/>
      <c r="C124" s="441"/>
      <c r="D124" s="441"/>
      <c r="E124" s="441"/>
      <c r="F124" s="441"/>
    </row>
    <row r="125" spans="1:6" x14ac:dyDescent="0.2">
      <c r="A125" s="441"/>
      <c r="B125" s="441"/>
      <c r="C125" s="441"/>
      <c r="D125" s="441"/>
      <c r="E125" s="441"/>
      <c r="F125" s="441"/>
    </row>
    <row r="126" spans="1:6" x14ac:dyDescent="0.2">
      <c r="A126" s="441"/>
      <c r="B126" s="441"/>
      <c r="C126" s="441"/>
      <c r="D126" s="441"/>
      <c r="E126" s="441"/>
      <c r="F126" s="441"/>
    </row>
    <row r="127" spans="1:6" x14ac:dyDescent="0.2">
      <c r="A127" s="441"/>
      <c r="B127" s="441"/>
      <c r="C127" s="441"/>
      <c r="D127" s="441"/>
      <c r="E127" s="441"/>
      <c r="F127" s="441"/>
    </row>
    <row r="128" spans="1:6" x14ac:dyDescent="0.2">
      <c r="A128" s="441"/>
      <c r="B128" s="441"/>
      <c r="C128" s="441"/>
      <c r="D128" s="441"/>
      <c r="E128" s="441"/>
      <c r="F128" s="441"/>
    </row>
    <row r="129" spans="1:6" x14ac:dyDescent="0.2">
      <c r="A129" s="441"/>
      <c r="B129" s="441"/>
      <c r="C129" s="441"/>
      <c r="D129" s="441"/>
      <c r="E129" s="441"/>
      <c r="F129" s="441"/>
    </row>
    <row r="130" spans="1:6" x14ac:dyDescent="0.2">
      <c r="A130" s="441"/>
      <c r="B130" s="441"/>
      <c r="C130" s="441"/>
      <c r="D130" s="441"/>
      <c r="E130" s="441"/>
      <c r="F130" s="441"/>
    </row>
    <row r="131" spans="1:6" x14ac:dyDescent="0.2">
      <c r="A131" s="441"/>
      <c r="B131" s="441"/>
      <c r="C131" s="441"/>
      <c r="D131" s="441"/>
      <c r="E131" s="441"/>
      <c r="F131" s="441"/>
    </row>
    <row r="132" spans="1:6" x14ac:dyDescent="0.2">
      <c r="A132" s="441"/>
      <c r="B132" s="441"/>
      <c r="C132" s="441"/>
      <c r="D132" s="441"/>
      <c r="E132" s="441"/>
      <c r="F132" s="441"/>
    </row>
    <row r="133" spans="1:6" x14ac:dyDescent="0.2">
      <c r="A133" s="441"/>
      <c r="B133" s="441"/>
      <c r="C133" s="441"/>
      <c r="D133" s="441"/>
      <c r="E133" s="441"/>
      <c r="F133" s="441"/>
    </row>
    <row r="134" spans="1:6" x14ac:dyDescent="0.2">
      <c r="A134" s="441"/>
      <c r="B134" s="441"/>
      <c r="C134" s="441"/>
      <c r="D134" s="441"/>
      <c r="E134" s="441"/>
      <c r="F134" s="441"/>
    </row>
    <row r="135" spans="1:6" x14ac:dyDescent="0.2">
      <c r="A135" s="441"/>
      <c r="B135" s="441"/>
      <c r="C135" s="441"/>
      <c r="D135" s="441"/>
      <c r="E135" s="441"/>
      <c r="F135" s="441"/>
    </row>
    <row r="136" spans="1:6" x14ac:dyDescent="0.2">
      <c r="A136" s="441"/>
      <c r="B136" s="441"/>
      <c r="C136" s="441"/>
      <c r="D136" s="441"/>
      <c r="E136" s="441"/>
      <c r="F136" s="441"/>
    </row>
    <row r="137" spans="1:6" x14ac:dyDescent="0.2">
      <c r="A137" s="441"/>
      <c r="B137" s="441"/>
      <c r="C137" s="441"/>
      <c r="D137" s="441"/>
      <c r="E137" s="441"/>
      <c r="F137" s="441"/>
    </row>
    <row r="138" spans="1:6" x14ac:dyDescent="0.2">
      <c r="A138" s="441"/>
      <c r="B138" s="441"/>
      <c r="C138" s="441"/>
      <c r="D138" s="441"/>
      <c r="E138" s="441"/>
      <c r="F138" s="441"/>
    </row>
    <row r="139" spans="1:6" x14ac:dyDescent="0.2">
      <c r="A139" s="441"/>
      <c r="B139" s="441"/>
      <c r="C139" s="441"/>
      <c r="D139" s="441"/>
      <c r="E139" s="441"/>
      <c r="F139" s="441"/>
    </row>
    <row r="140" spans="1:6" x14ac:dyDescent="0.2">
      <c r="A140" s="441"/>
      <c r="B140" s="441"/>
      <c r="C140" s="441"/>
      <c r="D140" s="441"/>
      <c r="E140" s="441"/>
      <c r="F140" s="441"/>
    </row>
    <row r="141" spans="1:6" x14ac:dyDescent="0.2">
      <c r="A141" s="441"/>
      <c r="B141" s="441"/>
      <c r="C141" s="441"/>
      <c r="D141" s="441"/>
      <c r="E141" s="441"/>
      <c r="F141" s="441"/>
    </row>
    <row r="142" spans="1:6" x14ac:dyDescent="0.2">
      <c r="A142" s="441"/>
      <c r="B142" s="441"/>
      <c r="C142" s="441"/>
      <c r="D142" s="441"/>
      <c r="E142" s="441"/>
      <c r="F142" s="441"/>
    </row>
    <row r="143" spans="1:6" x14ac:dyDescent="0.2">
      <c r="A143" s="441"/>
      <c r="B143" s="441"/>
      <c r="C143" s="441"/>
      <c r="D143" s="441"/>
      <c r="E143" s="441"/>
      <c r="F143" s="441"/>
    </row>
    <row r="144" spans="1:6" x14ac:dyDescent="0.2">
      <c r="A144" s="441"/>
      <c r="B144" s="441"/>
      <c r="C144" s="441"/>
      <c r="D144" s="441"/>
      <c r="E144" s="441"/>
      <c r="F144" s="441"/>
    </row>
    <row r="145" spans="1:6" x14ac:dyDescent="0.2">
      <c r="A145" s="441"/>
      <c r="B145" s="441"/>
      <c r="C145" s="441"/>
      <c r="D145" s="441"/>
      <c r="E145" s="441"/>
      <c r="F145" s="441"/>
    </row>
    <row r="146" spans="1:6" x14ac:dyDescent="0.2">
      <c r="A146" s="441"/>
      <c r="B146" s="441"/>
      <c r="C146" s="441"/>
      <c r="D146" s="441"/>
      <c r="E146" s="441"/>
      <c r="F146" s="441"/>
    </row>
    <row r="147" spans="1:6" x14ac:dyDescent="0.2">
      <c r="A147" s="441"/>
      <c r="B147" s="441"/>
      <c r="C147" s="441"/>
      <c r="D147" s="441"/>
      <c r="E147" s="441"/>
      <c r="F147" s="441"/>
    </row>
    <row r="148" spans="1:6" x14ac:dyDescent="0.2">
      <c r="A148" s="441"/>
      <c r="B148" s="441"/>
      <c r="C148" s="441"/>
      <c r="D148" s="441"/>
      <c r="E148" s="441"/>
      <c r="F148" s="441"/>
    </row>
    <row r="149" spans="1:6" x14ac:dyDescent="0.2">
      <c r="A149" s="441"/>
      <c r="B149" s="441"/>
      <c r="C149" s="441"/>
      <c r="D149" s="441"/>
      <c r="E149" s="441"/>
      <c r="F149" s="441"/>
    </row>
    <row r="150" spans="1:6" x14ac:dyDescent="0.2">
      <c r="A150" s="441"/>
      <c r="B150" s="441"/>
      <c r="C150" s="441"/>
      <c r="D150" s="441"/>
      <c r="E150" s="441"/>
      <c r="F150" s="441"/>
    </row>
    <row r="151" spans="1:6" x14ac:dyDescent="0.2">
      <c r="A151" s="441"/>
      <c r="B151" s="441"/>
      <c r="C151" s="441"/>
      <c r="D151" s="441"/>
      <c r="E151" s="441"/>
      <c r="F151" s="441"/>
    </row>
    <row r="152" spans="1:6" x14ac:dyDescent="0.2">
      <c r="A152" s="441"/>
      <c r="B152" s="441"/>
      <c r="C152" s="441"/>
      <c r="D152" s="441"/>
      <c r="E152" s="441"/>
      <c r="F152" s="441"/>
    </row>
    <row r="153" spans="1:6" x14ac:dyDescent="0.2">
      <c r="A153" s="441"/>
      <c r="B153" s="441"/>
      <c r="C153" s="441"/>
      <c r="D153" s="441"/>
      <c r="E153" s="441"/>
      <c r="F153" s="441"/>
    </row>
    <row r="154" spans="1:6" x14ac:dyDescent="0.2">
      <c r="A154" s="441"/>
      <c r="B154" s="441"/>
      <c r="C154" s="441"/>
      <c r="D154" s="441"/>
      <c r="E154" s="441"/>
      <c r="F154" s="441"/>
    </row>
    <row r="155" spans="1:6" x14ac:dyDescent="0.2">
      <c r="A155" s="441"/>
      <c r="B155" s="441"/>
      <c r="C155" s="441"/>
      <c r="D155" s="441"/>
      <c r="E155" s="441"/>
      <c r="F155" s="441"/>
    </row>
    <row r="156" spans="1:6" x14ac:dyDescent="0.2">
      <c r="A156" s="441"/>
      <c r="B156" s="441"/>
      <c r="C156" s="441"/>
      <c r="D156" s="441"/>
      <c r="E156" s="441"/>
      <c r="F156" s="441"/>
    </row>
    <row r="157" spans="1:6" x14ac:dyDescent="0.2">
      <c r="A157" s="441"/>
      <c r="B157" s="441"/>
      <c r="C157" s="441"/>
      <c r="D157" s="441"/>
      <c r="E157" s="441"/>
      <c r="F157" s="441"/>
    </row>
    <row r="158" spans="1:6" x14ac:dyDescent="0.2">
      <c r="A158" s="441"/>
      <c r="B158" s="441"/>
      <c r="C158" s="441"/>
      <c r="D158" s="441"/>
      <c r="E158" s="441"/>
      <c r="F158" s="441"/>
    </row>
    <row r="159" spans="1:6" x14ac:dyDescent="0.2">
      <c r="A159" s="441"/>
      <c r="B159" s="441"/>
      <c r="C159" s="441"/>
      <c r="D159" s="441"/>
      <c r="E159" s="441"/>
      <c r="F159" s="441"/>
    </row>
    <row r="160" spans="1:6" x14ac:dyDescent="0.2">
      <c r="A160" s="441"/>
      <c r="B160" s="441"/>
      <c r="C160" s="441"/>
      <c r="D160" s="441"/>
      <c r="E160" s="441"/>
      <c r="F160" s="441"/>
    </row>
    <row r="161" spans="1:6" x14ac:dyDescent="0.2">
      <c r="A161" s="441"/>
      <c r="B161" s="441"/>
      <c r="C161" s="441"/>
      <c r="D161" s="441"/>
      <c r="E161" s="441"/>
      <c r="F161" s="441"/>
    </row>
    <row r="162" spans="1:6" x14ac:dyDescent="0.2">
      <c r="A162" s="441"/>
      <c r="B162" s="441"/>
      <c r="C162" s="441"/>
      <c r="D162" s="441"/>
      <c r="E162" s="441"/>
      <c r="F162" s="441"/>
    </row>
    <row r="163" spans="1:6" x14ac:dyDescent="0.2">
      <c r="A163" s="441"/>
      <c r="B163" s="441"/>
      <c r="C163" s="441"/>
      <c r="D163" s="441"/>
      <c r="E163" s="441"/>
      <c r="F163" s="441"/>
    </row>
    <row r="164" spans="1:6" x14ac:dyDescent="0.2">
      <c r="A164" s="441"/>
      <c r="B164" s="441"/>
      <c r="C164" s="441"/>
      <c r="D164" s="441"/>
      <c r="E164" s="441"/>
      <c r="F164" s="441"/>
    </row>
    <row r="165" spans="1:6" x14ac:dyDescent="0.2">
      <c r="A165" s="441"/>
      <c r="B165" s="441"/>
      <c r="C165" s="441"/>
      <c r="D165" s="441"/>
      <c r="E165" s="441"/>
      <c r="F165" s="441"/>
    </row>
    <row r="166" spans="1:6" x14ac:dyDescent="0.2">
      <c r="A166" s="441"/>
      <c r="B166" s="441"/>
      <c r="C166" s="441"/>
      <c r="D166" s="441"/>
      <c r="E166" s="441"/>
      <c r="F166" s="441"/>
    </row>
    <row r="167" spans="1:6" x14ac:dyDescent="0.2">
      <c r="A167" s="441"/>
      <c r="B167" s="441"/>
      <c r="C167" s="441"/>
      <c r="D167" s="441"/>
      <c r="E167" s="441"/>
      <c r="F167" s="441"/>
    </row>
    <row r="168" spans="1:6" x14ac:dyDescent="0.2">
      <c r="A168" s="441"/>
      <c r="B168" s="441"/>
      <c r="C168" s="441"/>
      <c r="D168" s="441"/>
      <c r="E168" s="441"/>
      <c r="F168" s="441"/>
    </row>
    <row r="169" spans="1:6" x14ac:dyDescent="0.2">
      <c r="A169" s="441"/>
      <c r="B169" s="441"/>
      <c r="C169" s="441"/>
      <c r="D169" s="441"/>
      <c r="E169" s="441"/>
      <c r="F169" s="441"/>
    </row>
    <row r="170" spans="1:6" x14ac:dyDescent="0.2">
      <c r="A170" s="441"/>
      <c r="B170" s="441"/>
      <c r="C170" s="441"/>
      <c r="D170" s="441"/>
      <c r="E170" s="441"/>
      <c r="F170" s="441"/>
    </row>
    <row r="171" spans="1:6" x14ac:dyDescent="0.2">
      <c r="A171" s="441"/>
      <c r="B171" s="441"/>
      <c r="C171" s="441"/>
      <c r="D171" s="441"/>
      <c r="E171" s="441"/>
      <c r="F171" s="441"/>
    </row>
    <row r="172" spans="1:6" x14ac:dyDescent="0.2">
      <c r="A172" s="441"/>
      <c r="B172" s="441"/>
      <c r="C172" s="441"/>
      <c r="D172" s="441"/>
      <c r="E172" s="441"/>
      <c r="F172" s="441"/>
    </row>
    <row r="173" spans="1:6" x14ac:dyDescent="0.2">
      <c r="A173" s="441"/>
      <c r="B173" s="441"/>
      <c r="C173" s="441"/>
      <c r="D173" s="441"/>
      <c r="E173" s="441"/>
      <c r="F173" s="441"/>
    </row>
    <row r="174" spans="1:6" x14ac:dyDescent="0.2">
      <c r="A174" s="441"/>
      <c r="B174" s="441"/>
      <c r="C174" s="441"/>
      <c r="D174" s="441"/>
      <c r="E174" s="441"/>
      <c r="F174" s="441"/>
    </row>
    <row r="175" spans="1:6" x14ac:dyDescent="0.2">
      <c r="A175" s="441"/>
      <c r="B175" s="441"/>
      <c r="C175" s="441"/>
      <c r="D175" s="441"/>
      <c r="E175" s="441"/>
      <c r="F175" s="441"/>
    </row>
    <row r="176" spans="1:6" x14ac:dyDescent="0.2">
      <c r="A176" s="441"/>
      <c r="B176" s="441"/>
      <c r="C176" s="441"/>
      <c r="D176" s="441"/>
      <c r="E176" s="441"/>
      <c r="F176" s="441"/>
    </row>
    <row r="177" spans="1:6" x14ac:dyDescent="0.2">
      <c r="A177" s="441"/>
      <c r="B177" s="441"/>
      <c r="C177" s="441"/>
      <c r="D177" s="441"/>
      <c r="E177" s="441"/>
      <c r="F177" s="441"/>
    </row>
    <row r="178" spans="1:6" x14ac:dyDescent="0.2">
      <c r="A178" s="441"/>
      <c r="B178" s="441"/>
      <c r="C178" s="441"/>
      <c r="D178" s="441"/>
      <c r="E178" s="441"/>
      <c r="F178" s="441"/>
    </row>
    <row r="179" spans="1:6" x14ac:dyDescent="0.2">
      <c r="A179" s="441"/>
      <c r="B179" s="441"/>
      <c r="C179" s="441"/>
      <c r="D179" s="441"/>
      <c r="E179" s="441"/>
      <c r="F179" s="441"/>
    </row>
    <row r="180" spans="1:6" x14ac:dyDescent="0.2">
      <c r="A180" s="441"/>
      <c r="B180" s="441"/>
      <c r="C180" s="441"/>
      <c r="D180" s="441"/>
      <c r="E180" s="441"/>
      <c r="F180" s="441"/>
    </row>
    <row r="181" spans="1:6" x14ac:dyDescent="0.2">
      <c r="A181" s="441"/>
      <c r="B181" s="441"/>
      <c r="C181" s="441"/>
      <c r="D181" s="441"/>
      <c r="E181" s="441"/>
      <c r="F181" s="441"/>
    </row>
    <row r="182" spans="1:6" x14ac:dyDescent="0.2">
      <c r="A182" s="441"/>
      <c r="B182" s="441"/>
      <c r="C182" s="441"/>
      <c r="D182" s="441"/>
      <c r="E182" s="441"/>
      <c r="F182" s="441"/>
    </row>
    <row r="183" spans="1:6" x14ac:dyDescent="0.2">
      <c r="A183" s="441"/>
      <c r="B183" s="441"/>
      <c r="C183" s="441"/>
      <c r="D183" s="441"/>
      <c r="E183" s="441"/>
      <c r="F183" s="441"/>
    </row>
    <row r="184" spans="1:6" x14ac:dyDescent="0.2">
      <c r="A184" s="441"/>
      <c r="B184" s="441"/>
      <c r="C184" s="441"/>
      <c r="D184" s="441"/>
      <c r="E184" s="441"/>
      <c r="F184" s="441"/>
    </row>
    <row r="185" spans="1:6" x14ac:dyDescent="0.2">
      <c r="A185" s="441"/>
      <c r="B185" s="441"/>
      <c r="C185" s="441"/>
      <c r="D185" s="441"/>
      <c r="E185" s="441"/>
      <c r="F185" s="441"/>
    </row>
    <row r="186" spans="1:6" x14ac:dyDescent="0.2">
      <c r="A186" s="441"/>
      <c r="B186" s="441"/>
      <c r="C186" s="441"/>
      <c r="D186" s="441"/>
      <c r="E186" s="441"/>
      <c r="F186" s="441"/>
    </row>
    <row r="187" spans="1:6" x14ac:dyDescent="0.2">
      <c r="A187" s="441"/>
      <c r="B187" s="441"/>
      <c r="C187" s="441"/>
      <c r="D187" s="441"/>
      <c r="E187" s="441"/>
      <c r="F187" s="441"/>
    </row>
    <row r="188" spans="1:6" x14ac:dyDescent="0.2">
      <c r="A188" s="441"/>
      <c r="B188" s="441"/>
      <c r="C188" s="441"/>
      <c r="D188" s="441"/>
      <c r="E188" s="441"/>
      <c r="F188" s="441"/>
    </row>
    <row r="189" spans="1:6" x14ac:dyDescent="0.2">
      <c r="A189" s="441"/>
      <c r="B189" s="441"/>
      <c r="C189" s="441"/>
      <c r="D189" s="441"/>
      <c r="E189" s="441"/>
      <c r="F189" s="441"/>
    </row>
    <row r="190" spans="1:6" x14ac:dyDescent="0.2">
      <c r="A190" s="441"/>
      <c r="B190" s="441"/>
      <c r="C190" s="441"/>
      <c r="D190" s="441"/>
      <c r="E190" s="441"/>
      <c r="F190" s="441"/>
    </row>
    <row r="191" spans="1:6" x14ac:dyDescent="0.2">
      <c r="A191" s="441"/>
      <c r="B191" s="441"/>
      <c r="C191" s="441"/>
      <c r="D191" s="441"/>
      <c r="E191" s="441"/>
      <c r="F191" s="441"/>
    </row>
    <row r="192" spans="1:6" x14ac:dyDescent="0.2">
      <c r="A192" s="441"/>
      <c r="B192" s="441"/>
      <c r="C192" s="441"/>
      <c r="D192" s="441"/>
      <c r="E192" s="441"/>
      <c r="F192" s="441"/>
    </row>
    <row r="193" spans="1:6" x14ac:dyDescent="0.2">
      <c r="A193" s="441"/>
      <c r="B193" s="441"/>
      <c r="C193" s="441"/>
      <c r="D193" s="441"/>
      <c r="E193" s="441"/>
      <c r="F193" s="441"/>
    </row>
    <row r="194" spans="1:6" x14ac:dyDescent="0.2">
      <c r="A194" s="441"/>
      <c r="B194" s="441"/>
      <c r="C194" s="441"/>
      <c r="D194" s="441"/>
      <c r="E194" s="441"/>
      <c r="F194" s="441"/>
    </row>
    <row r="195" spans="1:6" x14ac:dyDescent="0.2">
      <c r="A195" s="441"/>
      <c r="B195" s="441"/>
      <c r="C195" s="441"/>
      <c r="D195" s="441"/>
      <c r="E195" s="441"/>
      <c r="F195" s="441"/>
    </row>
    <row r="196" spans="1:6" x14ac:dyDescent="0.2">
      <c r="A196" s="441"/>
      <c r="B196" s="441"/>
      <c r="C196" s="441"/>
      <c r="D196" s="441"/>
      <c r="E196" s="441"/>
      <c r="F196" s="441"/>
    </row>
    <row r="197" spans="1:6" x14ac:dyDescent="0.2">
      <c r="A197" s="441"/>
      <c r="B197" s="441"/>
      <c r="C197" s="441"/>
      <c r="D197" s="441"/>
      <c r="E197" s="441"/>
      <c r="F197" s="441"/>
    </row>
    <row r="198" spans="1:6" x14ac:dyDescent="0.2">
      <c r="A198" s="441"/>
      <c r="B198" s="441"/>
      <c r="C198" s="441"/>
      <c r="D198" s="441"/>
      <c r="E198" s="441"/>
      <c r="F198" s="441"/>
    </row>
    <row r="199" spans="1:6" x14ac:dyDescent="0.2">
      <c r="A199" s="441"/>
      <c r="B199" s="441"/>
      <c r="C199" s="441"/>
      <c r="D199" s="441"/>
      <c r="E199" s="441"/>
      <c r="F199" s="441"/>
    </row>
    <row r="200" spans="1:6" x14ac:dyDescent="0.2">
      <c r="A200" s="441"/>
      <c r="B200" s="441"/>
      <c r="C200" s="441"/>
      <c r="D200" s="441"/>
      <c r="E200" s="441"/>
      <c r="F200" s="441"/>
    </row>
    <row r="201" spans="1:6" x14ac:dyDescent="0.2">
      <c r="A201" s="441"/>
      <c r="B201" s="441"/>
      <c r="C201" s="441"/>
      <c r="D201" s="441"/>
      <c r="E201" s="441"/>
      <c r="F201" s="441"/>
    </row>
    <row r="202" spans="1:6" x14ac:dyDescent="0.2">
      <c r="A202" s="441"/>
      <c r="B202" s="441"/>
      <c r="C202" s="441"/>
      <c r="D202" s="441"/>
      <c r="E202" s="441"/>
      <c r="F202" s="441"/>
    </row>
    <row r="203" spans="1:6" x14ac:dyDescent="0.2">
      <c r="A203" s="441"/>
      <c r="B203" s="441"/>
      <c r="C203" s="441"/>
      <c r="D203" s="441"/>
      <c r="E203" s="441"/>
      <c r="F203" s="441"/>
    </row>
    <row r="204" spans="1:6" x14ac:dyDescent="0.2">
      <c r="A204" s="441"/>
      <c r="B204" s="441"/>
      <c r="C204" s="441"/>
      <c r="D204" s="441"/>
      <c r="E204" s="441"/>
      <c r="F204" s="441"/>
    </row>
    <row r="205" spans="1:6" x14ac:dyDescent="0.2">
      <c r="A205" s="441"/>
      <c r="B205" s="441"/>
      <c r="C205" s="441"/>
      <c r="D205" s="441"/>
      <c r="E205" s="441"/>
      <c r="F205" s="441"/>
    </row>
    <row r="206" spans="1:6" x14ac:dyDescent="0.2">
      <c r="A206" s="441"/>
      <c r="B206" s="441"/>
      <c r="C206" s="441"/>
      <c r="D206" s="441"/>
      <c r="E206" s="441"/>
      <c r="F206" s="441"/>
    </row>
    <row r="207" spans="1:6" x14ac:dyDescent="0.2">
      <c r="A207" s="441"/>
      <c r="B207" s="441"/>
      <c r="C207" s="441"/>
      <c r="D207" s="441"/>
      <c r="E207" s="441"/>
      <c r="F207" s="441"/>
    </row>
    <row r="208" spans="1:6" x14ac:dyDescent="0.2">
      <c r="A208" s="441"/>
      <c r="B208" s="441"/>
      <c r="C208" s="441"/>
      <c r="D208" s="441"/>
      <c r="E208" s="441"/>
      <c r="F208" s="441"/>
    </row>
    <row r="209" spans="1:6" x14ac:dyDescent="0.2">
      <c r="A209" s="441"/>
      <c r="B209" s="441"/>
      <c r="C209" s="441"/>
      <c r="D209" s="441"/>
      <c r="E209" s="441"/>
      <c r="F209" s="441"/>
    </row>
    <row r="210" spans="1:6" x14ac:dyDescent="0.2">
      <c r="A210" s="441"/>
      <c r="B210" s="441"/>
      <c r="C210" s="441"/>
      <c r="D210" s="441"/>
      <c r="E210" s="441"/>
      <c r="F210" s="441"/>
    </row>
    <row r="211" spans="1:6" x14ac:dyDescent="0.2">
      <c r="A211" s="441"/>
      <c r="B211" s="441"/>
      <c r="C211" s="441"/>
      <c r="D211" s="441"/>
      <c r="E211" s="441"/>
      <c r="F211" s="441"/>
    </row>
    <row r="212" spans="1:6" x14ac:dyDescent="0.2">
      <c r="A212" s="441"/>
      <c r="B212" s="441"/>
      <c r="C212" s="441"/>
      <c r="D212" s="441"/>
      <c r="E212" s="441"/>
      <c r="F212" s="441"/>
    </row>
    <row r="213" spans="1:6" x14ac:dyDescent="0.2">
      <c r="A213" s="441"/>
      <c r="B213" s="441"/>
      <c r="C213" s="441"/>
      <c r="D213" s="441"/>
      <c r="E213" s="441"/>
      <c r="F213" s="441"/>
    </row>
    <row r="214" spans="1:6" x14ac:dyDescent="0.2">
      <c r="A214" s="441"/>
      <c r="B214" s="441"/>
      <c r="C214" s="441"/>
      <c r="D214" s="441"/>
      <c r="E214" s="441"/>
      <c r="F214" s="441"/>
    </row>
    <row r="215" spans="1:6" x14ac:dyDescent="0.2">
      <c r="A215" s="441"/>
      <c r="B215" s="441"/>
      <c r="C215" s="441"/>
      <c r="D215" s="441"/>
      <c r="E215" s="441"/>
      <c r="F215" s="441"/>
    </row>
    <row r="216" spans="1:6" x14ac:dyDescent="0.2">
      <c r="A216" s="441"/>
      <c r="B216" s="441"/>
      <c r="C216" s="441"/>
      <c r="D216" s="441"/>
      <c r="E216" s="441"/>
      <c r="F216" s="441"/>
    </row>
    <row r="217" spans="1:6" x14ac:dyDescent="0.2">
      <c r="A217" s="441"/>
      <c r="B217" s="441"/>
      <c r="C217" s="441"/>
      <c r="D217" s="441"/>
      <c r="E217" s="441"/>
      <c r="F217" s="441"/>
    </row>
    <row r="218" spans="1:6" x14ac:dyDescent="0.2">
      <c r="A218" s="441"/>
      <c r="B218" s="441"/>
      <c r="C218" s="441"/>
      <c r="D218" s="441"/>
      <c r="E218" s="441"/>
      <c r="F218" s="441"/>
    </row>
    <row r="219" spans="1:6" x14ac:dyDescent="0.2">
      <c r="A219" s="441"/>
      <c r="B219" s="441"/>
      <c r="C219" s="441"/>
      <c r="D219" s="441"/>
      <c r="E219" s="441"/>
      <c r="F219" s="441"/>
    </row>
    <row r="220" spans="1:6" x14ac:dyDescent="0.2">
      <c r="A220" s="441"/>
      <c r="B220" s="441"/>
      <c r="C220" s="441"/>
      <c r="D220" s="441"/>
      <c r="E220" s="441"/>
      <c r="F220" s="441"/>
    </row>
    <row r="221" spans="1:6" x14ac:dyDescent="0.2">
      <c r="A221" s="441"/>
      <c r="B221" s="441"/>
      <c r="C221" s="441"/>
      <c r="D221" s="441"/>
      <c r="E221" s="441"/>
      <c r="F221" s="441"/>
    </row>
    <row r="222" spans="1:6" x14ac:dyDescent="0.2">
      <c r="A222" s="441"/>
      <c r="B222" s="441"/>
      <c r="C222" s="441"/>
      <c r="D222" s="441"/>
      <c r="E222" s="441"/>
      <c r="F222" s="441"/>
    </row>
    <row r="223" spans="1:6" x14ac:dyDescent="0.2">
      <c r="A223" s="441"/>
      <c r="B223" s="441"/>
      <c r="C223" s="441"/>
      <c r="D223" s="441"/>
      <c r="E223" s="441"/>
      <c r="F223" s="441"/>
    </row>
    <row r="224" spans="1:6" x14ac:dyDescent="0.2">
      <c r="A224" s="441"/>
      <c r="B224" s="441"/>
      <c r="C224" s="441"/>
      <c r="D224" s="441"/>
      <c r="E224" s="441"/>
      <c r="F224" s="441"/>
    </row>
    <row r="225" spans="1:6" x14ac:dyDescent="0.2">
      <c r="A225" s="441"/>
      <c r="B225" s="441"/>
      <c r="C225" s="441"/>
      <c r="D225" s="441"/>
      <c r="E225" s="441"/>
      <c r="F225" s="441"/>
    </row>
    <row r="226" spans="1:6" x14ac:dyDescent="0.2">
      <c r="A226" s="441"/>
      <c r="B226" s="441"/>
      <c r="C226" s="441"/>
      <c r="D226" s="441"/>
      <c r="E226" s="441"/>
      <c r="F226" s="441"/>
    </row>
    <row r="227" spans="1:6" x14ac:dyDescent="0.2">
      <c r="A227" s="441"/>
      <c r="B227" s="441"/>
      <c r="C227" s="441"/>
      <c r="D227" s="441"/>
      <c r="E227" s="441"/>
      <c r="F227" s="441"/>
    </row>
    <row r="228" spans="1:6" x14ac:dyDescent="0.2">
      <c r="A228" s="441"/>
      <c r="B228" s="441"/>
      <c r="C228" s="441"/>
      <c r="D228" s="441"/>
      <c r="E228" s="441"/>
      <c r="F228" s="441"/>
    </row>
    <row r="229" spans="1:6" x14ac:dyDescent="0.2">
      <c r="A229" s="441"/>
      <c r="B229" s="441"/>
      <c r="C229" s="441"/>
      <c r="D229" s="441"/>
      <c r="E229" s="441"/>
      <c r="F229" s="441"/>
    </row>
    <row r="230" spans="1:6" x14ac:dyDescent="0.2">
      <c r="A230" s="441"/>
      <c r="B230" s="441"/>
      <c r="C230" s="441"/>
      <c r="D230" s="441"/>
      <c r="E230" s="441"/>
      <c r="F230" s="441"/>
    </row>
    <row r="231" spans="1:6" x14ac:dyDescent="0.2">
      <c r="A231" s="441"/>
      <c r="B231" s="441"/>
      <c r="C231" s="441"/>
      <c r="D231" s="441"/>
      <c r="E231" s="441"/>
      <c r="F231" s="441"/>
    </row>
    <row r="232" spans="1:6" x14ac:dyDescent="0.2">
      <c r="A232" s="441"/>
      <c r="B232" s="441"/>
      <c r="C232" s="441"/>
      <c r="D232" s="441"/>
      <c r="E232" s="441"/>
      <c r="F232" s="441"/>
    </row>
    <row r="233" spans="1:6" x14ac:dyDescent="0.2">
      <c r="A233" s="441"/>
      <c r="B233" s="441"/>
      <c r="C233" s="441"/>
      <c r="D233" s="441"/>
      <c r="E233" s="441"/>
      <c r="F233" s="441"/>
    </row>
    <row r="234" spans="1:6" x14ac:dyDescent="0.2">
      <c r="A234" s="441"/>
      <c r="B234" s="441"/>
      <c r="C234" s="441"/>
      <c r="D234" s="441"/>
      <c r="E234" s="441"/>
      <c r="F234" s="441"/>
    </row>
    <row r="235" spans="1:6" x14ac:dyDescent="0.2">
      <c r="A235" s="441"/>
      <c r="B235" s="441"/>
      <c r="C235" s="441"/>
      <c r="D235" s="441"/>
      <c r="E235" s="441"/>
      <c r="F235" s="441"/>
    </row>
    <row r="236" spans="1:6" x14ac:dyDescent="0.2">
      <c r="A236" s="441"/>
      <c r="B236" s="441"/>
      <c r="C236" s="441"/>
      <c r="D236" s="441"/>
      <c r="E236" s="441"/>
      <c r="F236" s="441"/>
    </row>
    <row r="237" spans="1:6" x14ac:dyDescent="0.2">
      <c r="A237" s="441"/>
      <c r="B237" s="441"/>
      <c r="C237" s="441"/>
      <c r="D237" s="441"/>
      <c r="E237" s="441"/>
      <c r="F237" s="441"/>
    </row>
    <row r="238" spans="1:6" x14ac:dyDescent="0.2">
      <c r="A238" s="441"/>
      <c r="B238" s="441"/>
      <c r="C238" s="441"/>
      <c r="D238" s="441"/>
      <c r="E238" s="441"/>
      <c r="F238" s="441"/>
    </row>
    <row r="239" spans="1:6" x14ac:dyDescent="0.2">
      <c r="A239" s="441"/>
      <c r="B239" s="441"/>
      <c r="C239" s="441"/>
      <c r="D239" s="441"/>
      <c r="E239" s="441"/>
      <c r="F239" s="441"/>
    </row>
    <row r="240" spans="1:6" x14ac:dyDescent="0.2">
      <c r="A240" s="441"/>
      <c r="B240" s="441"/>
      <c r="C240" s="441"/>
      <c r="D240" s="441"/>
      <c r="E240" s="441"/>
      <c r="F240" s="441"/>
    </row>
    <row r="241" spans="1:6" x14ac:dyDescent="0.2">
      <c r="A241" s="441"/>
      <c r="B241" s="441"/>
      <c r="C241" s="441"/>
      <c r="D241" s="441"/>
      <c r="E241" s="441"/>
      <c r="F241" s="441"/>
    </row>
    <row r="242" spans="1:6" x14ac:dyDescent="0.2">
      <c r="A242" s="441"/>
      <c r="B242" s="441"/>
      <c r="C242" s="441"/>
      <c r="D242" s="441"/>
      <c r="E242" s="441"/>
      <c r="F242" s="441"/>
    </row>
    <row r="243" spans="1:6" x14ac:dyDescent="0.2">
      <c r="A243" s="441"/>
      <c r="B243" s="441"/>
      <c r="C243" s="441"/>
      <c r="D243" s="441"/>
      <c r="E243" s="441"/>
      <c r="F243" s="441"/>
    </row>
    <row r="244" spans="1:6" x14ac:dyDescent="0.2">
      <c r="A244" s="441"/>
      <c r="B244" s="441"/>
      <c r="C244" s="441"/>
      <c r="D244" s="441"/>
      <c r="E244" s="441"/>
      <c r="F244" s="441"/>
    </row>
    <row r="245" spans="1:6" x14ac:dyDescent="0.2">
      <c r="A245" s="441"/>
      <c r="B245" s="441"/>
      <c r="C245" s="441"/>
      <c r="D245" s="441"/>
      <c r="E245" s="441"/>
      <c r="F245" s="441"/>
    </row>
    <row r="246" spans="1:6" x14ac:dyDescent="0.2">
      <c r="A246" s="441"/>
      <c r="B246" s="441"/>
      <c r="C246" s="441"/>
      <c r="D246" s="441"/>
      <c r="E246" s="441"/>
      <c r="F246" s="441"/>
    </row>
    <row r="247" spans="1:6" x14ac:dyDescent="0.2">
      <c r="A247" s="441"/>
      <c r="B247" s="441"/>
      <c r="C247" s="441"/>
      <c r="D247" s="441"/>
      <c r="E247" s="441"/>
      <c r="F247" s="441"/>
    </row>
    <row r="248" spans="1:6" x14ac:dyDescent="0.2">
      <c r="A248" s="441"/>
      <c r="B248" s="441"/>
      <c r="C248" s="441"/>
      <c r="D248" s="441"/>
      <c r="E248" s="441"/>
      <c r="F248" s="441"/>
    </row>
    <row r="249" spans="1:6" x14ac:dyDescent="0.2">
      <c r="A249" s="441"/>
      <c r="B249" s="441"/>
      <c r="C249" s="441"/>
      <c r="D249" s="441"/>
      <c r="E249" s="441"/>
      <c r="F249" s="441"/>
    </row>
    <row r="250" spans="1:6" x14ac:dyDescent="0.2">
      <c r="A250" s="441"/>
      <c r="B250" s="441"/>
      <c r="C250" s="441"/>
      <c r="D250" s="441"/>
      <c r="E250" s="441"/>
      <c r="F250" s="441"/>
    </row>
    <row r="251" spans="1:6" x14ac:dyDescent="0.2">
      <c r="A251" s="441"/>
      <c r="B251" s="441"/>
      <c r="C251" s="441"/>
      <c r="D251" s="441"/>
      <c r="E251" s="441"/>
      <c r="F251" s="441"/>
    </row>
    <row r="252" spans="1:6" x14ac:dyDescent="0.2">
      <c r="A252" s="441"/>
      <c r="B252" s="441"/>
      <c r="C252" s="441"/>
      <c r="D252" s="441"/>
      <c r="E252" s="441"/>
      <c r="F252" s="441"/>
    </row>
    <row r="253" spans="1:6" x14ac:dyDescent="0.2">
      <c r="A253" s="441"/>
      <c r="B253" s="441"/>
      <c r="C253" s="441"/>
      <c r="D253" s="441"/>
      <c r="E253" s="441"/>
      <c r="F253" s="441"/>
    </row>
    <row r="254" spans="1:6" x14ac:dyDescent="0.2">
      <c r="A254" s="441"/>
      <c r="B254" s="441"/>
      <c r="C254" s="441"/>
      <c r="D254" s="441"/>
      <c r="E254" s="441"/>
      <c r="F254" s="441"/>
    </row>
    <row r="255" spans="1:6" x14ac:dyDescent="0.2">
      <c r="A255" s="441"/>
      <c r="B255" s="441"/>
      <c r="C255" s="441"/>
      <c r="D255" s="441"/>
      <c r="E255" s="441"/>
      <c r="F255" s="441"/>
    </row>
    <row r="256" spans="1:6" x14ac:dyDescent="0.2">
      <c r="A256" s="441"/>
      <c r="B256" s="441"/>
      <c r="C256" s="441"/>
      <c r="D256" s="441"/>
      <c r="E256" s="441"/>
      <c r="F256" s="441"/>
    </row>
    <row r="257" spans="1:6" x14ac:dyDescent="0.2">
      <c r="A257" s="441"/>
      <c r="B257" s="441"/>
      <c r="C257" s="441"/>
      <c r="D257" s="441"/>
      <c r="E257" s="441"/>
      <c r="F257" s="441"/>
    </row>
    <row r="258" spans="1:6" x14ac:dyDescent="0.2">
      <c r="A258" s="441"/>
      <c r="B258" s="441"/>
      <c r="C258" s="441"/>
      <c r="D258" s="441"/>
      <c r="E258" s="441"/>
      <c r="F258" s="441"/>
    </row>
    <row r="259" spans="1:6" x14ac:dyDescent="0.2">
      <c r="A259" s="441"/>
      <c r="B259" s="441"/>
      <c r="C259" s="441"/>
      <c r="D259" s="441"/>
      <c r="E259" s="441"/>
      <c r="F259" s="441"/>
    </row>
    <row r="260" spans="1:6" x14ac:dyDescent="0.2">
      <c r="A260" s="441"/>
      <c r="B260" s="441"/>
      <c r="C260" s="441"/>
      <c r="D260" s="441"/>
      <c r="E260" s="441"/>
      <c r="F260" s="441"/>
    </row>
    <row r="261" spans="1:6" x14ac:dyDescent="0.2">
      <c r="A261" s="441"/>
      <c r="B261" s="441"/>
      <c r="C261" s="441"/>
      <c r="D261" s="441"/>
      <c r="E261" s="441"/>
      <c r="F261" s="441"/>
    </row>
    <row r="262" spans="1:6" x14ac:dyDescent="0.2">
      <c r="A262" s="441"/>
      <c r="B262" s="441"/>
      <c r="C262" s="441"/>
      <c r="D262" s="441"/>
      <c r="E262" s="441"/>
      <c r="F262" s="441"/>
    </row>
    <row r="263" spans="1:6" x14ac:dyDescent="0.2">
      <c r="A263" s="441"/>
      <c r="B263" s="441"/>
      <c r="C263" s="441"/>
      <c r="D263" s="441"/>
      <c r="E263" s="441"/>
      <c r="F263" s="441"/>
    </row>
    <row r="264" spans="1:6" x14ac:dyDescent="0.2">
      <c r="A264" s="441"/>
      <c r="B264" s="441"/>
      <c r="C264" s="441"/>
      <c r="D264" s="441"/>
      <c r="E264" s="441"/>
      <c r="F264" s="441"/>
    </row>
    <row r="265" spans="1:6" x14ac:dyDescent="0.2">
      <c r="A265" s="441"/>
      <c r="B265" s="441"/>
      <c r="C265" s="441"/>
      <c r="D265" s="441"/>
      <c r="E265" s="441"/>
      <c r="F265" s="441"/>
    </row>
    <row r="266" spans="1:6" x14ac:dyDescent="0.2">
      <c r="A266" s="441"/>
      <c r="B266" s="441"/>
      <c r="C266" s="441"/>
      <c r="D266" s="441"/>
      <c r="E266" s="441"/>
      <c r="F266" s="441"/>
    </row>
    <row r="267" spans="1:6" x14ac:dyDescent="0.2">
      <c r="A267" s="441"/>
      <c r="B267" s="441"/>
      <c r="C267" s="441"/>
      <c r="D267" s="441"/>
      <c r="E267" s="441"/>
      <c r="F267" s="441"/>
    </row>
    <row r="268" spans="1:6" x14ac:dyDescent="0.2">
      <c r="A268" s="441"/>
      <c r="B268" s="441"/>
      <c r="C268" s="441"/>
      <c r="D268" s="441"/>
      <c r="E268" s="441"/>
      <c r="F268" s="441"/>
    </row>
    <row r="269" spans="1:6" x14ac:dyDescent="0.2">
      <c r="A269" s="441"/>
      <c r="B269" s="441"/>
      <c r="C269" s="441"/>
      <c r="D269" s="441"/>
      <c r="E269" s="441"/>
      <c r="F269" s="441"/>
    </row>
    <row r="270" spans="1:6" x14ac:dyDescent="0.2">
      <c r="A270" s="441"/>
      <c r="B270" s="441"/>
      <c r="C270" s="441"/>
      <c r="D270" s="441"/>
      <c r="E270" s="441"/>
      <c r="F270" s="441"/>
    </row>
    <row r="271" spans="1:6" x14ac:dyDescent="0.2">
      <c r="A271" s="441"/>
      <c r="B271" s="441"/>
      <c r="C271" s="441"/>
      <c r="D271" s="441"/>
      <c r="E271" s="441"/>
      <c r="F271" s="441"/>
    </row>
    <row r="272" spans="1:6" x14ac:dyDescent="0.2">
      <c r="A272" s="441"/>
      <c r="B272" s="441"/>
      <c r="C272" s="441"/>
      <c r="D272" s="441"/>
      <c r="E272" s="441"/>
      <c r="F272" s="441"/>
    </row>
    <row r="273" spans="1:6" x14ac:dyDescent="0.2">
      <c r="A273" s="441"/>
      <c r="B273" s="441"/>
      <c r="C273" s="441"/>
      <c r="D273" s="441"/>
      <c r="E273" s="441"/>
      <c r="F273" s="441"/>
    </row>
    <row r="274" spans="1:6" x14ac:dyDescent="0.2">
      <c r="A274" s="441"/>
      <c r="B274" s="441"/>
      <c r="C274" s="441"/>
      <c r="D274" s="441"/>
      <c r="E274" s="441"/>
      <c r="F274" s="441"/>
    </row>
    <row r="275" spans="1:6" x14ac:dyDescent="0.2">
      <c r="A275" s="441"/>
      <c r="B275" s="441"/>
      <c r="C275" s="441"/>
      <c r="D275" s="441"/>
      <c r="E275" s="441"/>
      <c r="F275" s="441"/>
    </row>
    <row r="276" spans="1:6" x14ac:dyDescent="0.2">
      <c r="A276" s="441"/>
      <c r="B276" s="441"/>
      <c r="C276" s="441"/>
      <c r="D276" s="441"/>
      <c r="E276" s="441"/>
      <c r="F276" s="441"/>
    </row>
    <row r="277" spans="1:6" x14ac:dyDescent="0.2">
      <c r="A277" s="441"/>
      <c r="B277" s="441"/>
      <c r="C277" s="441"/>
      <c r="D277" s="441"/>
      <c r="E277" s="441"/>
      <c r="F277" s="441"/>
    </row>
    <row r="278" spans="1:6" x14ac:dyDescent="0.2">
      <c r="A278" s="441"/>
      <c r="B278" s="441"/>
      <c r="C278" s="441"/>
      <c r="D278" s="441"/>
      <c r="E278" s="441"/>
      <c r="F278" s="441"/>
    </row>
    <row r="279" spans="1:6" x14ac:dyDescent="0.2">
      <c r="A279" s="441"/>
      <c r="B279" s="441"/>
      <c r="C279" s="441"/>
      <c r="D279" s="441"/>
      <c r="E279" s="441"/>
      <c r="F279" s="441"/>
    </row>
    <row r="280" spans="1:6" x14ac:dyDescent="0.2">
      <c r="A280" s="441"/>
      <c r="B280" s="441"/>
      <c r="C280" s="441"/>
      <c r="D280" s="441"/>
      <c r="E280" s="441"/>
      <c r="F280" s="441"/>
    </row>
    <row r="281" spans="1:6" x14ac:dyDescent="0.2">
      <c r="A281" s="441"/>
      <c r="B281" s="441"/>
      <c r="C281" s="441"/>
      <c r="D281" s="441"/>
      <c r="E281" s="441"/>
      <c r="F281" s="441"/>
    </row>
    <row r="282" spans="1:6" x14ac:dyDescent="0.2">
      <c r="A282" s="441"/>
      <c r="B282" s="441"/>
      <c r="C282" s="441"/>
      <c r="D282" s="441"/>
      <c r="E282" s="441"/>
      <c r="F282" s="441"/>
    </row>
    <row r="283" spans="1:6" x14ac:dyDescent="0.2">
      <c r="A283" s="441"/>
      <c r="B283" s="441"/>
      <c r="C283" s="441"/>
      <c r="D283" s="441"/>
      <c r="E283" s="441"/>
      <c r="F283" s="441"/>
    </row>
    <row r="284" spans="1:6" x14ac:dyDescent="0.2">
      <c r="A284" s="441"/>
      <c r="B284" s="441"/>
      <c r="C284" s="441"/>
      <c r="D284" s="441"/>
      <c r="E284" s="441"/>
      <c r="F284" s="441"/>
    </row>
    <row r="285" spans="1:6" x14ac:dyDescent="0.2">
      <c r="A285" s="441"/>
      <c r="B285" s="441"/>
      <c r="C285" s="441"/>
      <c r="D285" s="441"/>
      <c r="E285" s="441"/>
      <c r="F285" s="441"/>
    </row>
    <row r="286" spans="1:6" x14ac:dyDescent="0.2">
      <c r="A286" s="441"/>
      <c r="B286" s="441"/>
      <c r="C286" s="441"/>
      <c r="D286" s="441"/>
      <c r="E286" s="441"/>
      <c r="F286" s="441"/>
    </row>
    <row r="287" spans="1:6" x14ac:dyDescent="0.2">
      <c r="A287" s="441"/>
      <c r="B287" s="441"/>
      <c r="C287" s="441"/>
      <c r="D287" s="441"/>
      <c r="E287" s="441"/>
      <c r="F287" s="441"/>
    </row>
    <row r="288" spans="1:6" x14ac:dyDescent="0.2">
      <c r="A288" s="441"/>
      <c r="B288" s="441"/>
      <c r="C288" s="441"/>
      <c r="D288" s="441"/>
      <c r="E288" s="441"/>
      <c r="F288" s="441"/>
    </row>
    <row r="289" spans="1:6" x14ac:dyDescent="0.2">
      <c r="A289" s="441"/>
      <c r="B289" s="441"/>
      <c r="C289" s="441"/>
      <c r="D289" s="441"/>
      <c r="E289" s="441"/>
      <c r="F289" s="441"/>
    </row>
    <row r="290" spans="1:6" x14ac:dyDescent="0.2">
      <c r="A290" s="441"/>
      <c r="B290" s="441"/>
      <c r="C290" s="441"/>
      <c r="D290" s="441"/>
      <c r="E290" s="441"/>
      <c r="F290" s="441"/>
    </row>
    <row r="291" spans="1:6" x14ac:dyDescent="0.2">
      <c r="A291" s="441"/>
      <c r="B291" s="441"/>
      <c r="C291" s="441"/>
      <c r="D291" s="441"/>
      <c r="E291" s="441"/>
      <c r="F291" s="441"/>
    </row>
    <row r="292" spans="1:6" x14ac:dyDescent="0.2">
      <c r="A292" s="441"/>
      <c r="B292" s="441"/>
      <c r="C292" s="441"/>
      <c r="D292" s="441"/>
      <c r="E292" s="441"/>
      <c r="F292" s="441"/>
    </row>
    <row r="293" spans="1:6" x14ac:dyDescent="0.2">
      <c r="A293" s="441"/>
      <c r="B293" s="441"/>
      <c r="C293" s="441"/>
      <c r="D293" s="441"/>
      <c r="E293" s="441"/>
      <c r="F293" s="441"/>
    </row>
    <row r="294" spans="1:6" x14ac:dyDescent="0.2">
      <c r="A294" s="441"/>
      <c r="B294" s="441"/>
      <c r="C294" s="441"/>
      <c r="D294" s="441"/>
      <c r="E294" s="441"/>
      <c r="F294" s="441"/>
    </row>
    <row r="295" spans="1:6" x14ac:dyDescent="0.2">
      <c r="A295" s="441"/>
      <c r="B295" s="441"/>
      <c r="C295" s="441"/>
      <c r="D295" s="441"/>
      <c r="E295" s="441"/>
      <c r="F295" s="441"/>
    </row>
    <row r="296" spans="1:6" x14ac:dyDescent="0.2">
      <c r="A296" s="441"/>
      <c r="B296" s="441"/>
      <c r="C296" s="441"/>
      <c r="D296" s="441"/>
      <c r="E296" s="441"/>
      <c r="F296" s="441"/>
    </row>
    <row r="297" spans="1:6" x14ac:dyDescent="0.2">
      <c r="A297" s="441"/>
      <c r="C297" s="441"/>
      <c r="D297" s="441"/>
      <c r="E297" s="441"/>
      <c r="F297" s="441"/>
    </row>
  </sheetData>
  <mergeCells count="1">
    <mergeCell ref="A1:B1"/>
  </mergeCells>
  <hyperlinks>
    <hyperlink ref="B10" r:id="rId1" xr:uid="{97780CB4-8428-4A17-BA6D-C9208526C302}"/>
    <hyperlink ref="B15" r:id="rId2" xr:uid="{AA37C903-8034-4EBF-B7BF-911CA469C513}"/>
    <hyperlink ref="B7" r:id="rId3" xr:uid="{16B1B0F8-FA3F-464A-B43F-C80B0E648F36}"/>
  </hyperlinks>
  <pageMargins left="0.70866141732283472" right="0.70866141732283472" top="0.78740157480314965" bottom="0.78740157480314965" header="0.31496062992125984" footer="0.31496062992125984"/>
  <pageSetup paperSize="9" scale="48" fitToHeight="0" orientation="portrait" r:id="rId4"/>
  <rowBreaks count="1" manualBreakCount="1">
    <brk id="10" max="1" man="1"/>
  </rowBreaks>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CCF44-DD5D-45A4-82C6-28209C454BBD}">
  <sheetPr codeName="Tabelle26"/>
  <dimension ref="A1:B285"/>
  <sheetViews>
    <sheetView showGridLines="0" zoomScaleNormal="100" workbookViewId="0"/>
  </sheetViews>
  <sheetFormatPr baseColWidth="10" defaultColWidth="11.42578125" defaultRowHeight="14.25" x14ac:dyDescent="0.2"/>
  <cols>
    <col min="1" max="1" width="2.140625" style="462" customWidth="1"/>
    <col min="2" max="2" width="87.42578125" style="462" customWidth="1"/>
    <col min="3" max="3" width="4.85546875" style="462" customWidth="1"/>
    <col min="4" max="16384" width="11.42578125" style="462"/>
  </cols>
  <sheetData>
    <row r="1" spans="1:2" ht="39.75" customHeight="1" x14ac:dyDescent="0.2">
      <c r="A1" s="460"/>
      <c r="B1" s="461" t="s">
        <v>38</v>
      </c>
    </row>
    <row r="2" spans="1:2" ht="14.25" customHeight="1" x14ac:dyDescent="0.2">
      <c r="B2" s="463" t="s">
        <v>448</v>
      </c>
    </row>
    <row r="3" spans="1:2" ht="6" customHeight="1" x14ac:dyDescent="0.2">
      <c r="B3" s="463"/>
    </row>
    <row r="4" spans="1:2" ht="37.5" customHeight="1" x14ac:dyDescent="0.2">
      <c r="A4" s="464"/>
      <c r="B4" s="465" t="s">
        <v>449</v>
      </c>
    </row>
    <row r="5" spans="1:2" ht="64.5" customHeight="1" x14ac:dyDescent="0.2">
      <c r="A5" s="464"/>
      <c r="B5" s="466" t="s">
        <v>450</v>
      </c>
    </row>
    <row r="6" spans="1:2" ht="102" customHeight="1" x14ac:dyDescent="0.2">
      <c r="A6" s="464"/>
      <c r="B6" s="466" t="s">
        <v>451</v>
      </c>
    </row>
    <row r="7" spans="1:2" ht="26.25" customHeight="1" x14ac:dyDescent="0.2">
      <c r="A7" s="464"/>
      <c r="B7" s="467" t="s">
        <v>452</v>
      </c>
    </row>
    <row r="8" spans="1:2" x14ac:dyDescent="0.2">
      <c r="A8" s="464"/>
      <c r="B8" s="468" t="s">
        <v>453</v>
      </c>
    </row>
    <row r="9" spans="1:2" ht="36" customHeight="1" x14ac:dyDescent="0.2">
      <c r="A9" s="469"/>
      <c r="B9" s="464"/>
    </row>
    <row r="10" spans="1:2" ht="101.25" customHeight="1" x14ac:dyDescent="0.2">
      <c r="A10" s="470"/>
      <c r="B10" s="468"/>
    </row>
    <row r="11" spans="1:2" ht="101.25" customHeight="1" x14ac:dyDescent="0.2">
      <c r="A11" s="470"/>
      <c r="B11" s="466" t="s">
        <v>454</v>
      </c>
    </row>
    <row r="12" spans="1:2" ht="87" customHeight="1" x14ac:dyDescent="0.2">
      <c r="A12" s="470"/>
      <c r="B12" s="466" t="s">
        <v>455</v>
      </c>
    </row>
    <row r="13" spans="1:2" ht="9.9499999999999993" customHeight="1" x14ac:dyDescent="0.2">
      <c r="A13" s="470"/>
      <c r="B13" s="466"/>
    </row>
    <row r="14" spans="1:2" ht="38.25" customHeight="1" x14ac:dyDescent="0.2">
      <c r="A14" s="470"/>
      <c r="B14" s="466" t="s">
        <v>456</v>
      </c>
    </row>
    <row r="15" spans="1:2" ht="30.75" customHeight="1" x14ac:dyDescent="0.2">
      <c r="A15" s="470"/>
      <c r="B15" s="466" t="s">
        <v>457</v>
      </c>
    </row>
    <row r="16" spans="1:2" ht="129" customHeight="1" x14ac:dyDescent="0.2">
      <c r="A16" s="470"/>
      <c r="B16" s="466"/>
    </row>
    <row r="17" spans="1:2" ht="75" customHeight="1" x14ac:dyDescent="0.2">
      <c r="A17" s="470"/>
      <c r="B17" s="466" t="s">
        <v>458</v>
      </c>
    </row>
    <row r="18" spans="1:2" ht="9.9499999999999993" customHeight="1" x14ac:dyDescent="0.2">
      <c r="A18" s="464"/>
      <c r="B18" s="464"/>
    </row>
    <row r="19" spans="1:2" ht="106.5" customHeight="1" x14ac:dyDescent="0.2">
      <c r="A19" s="470"/>
      <c r="B19" s="466" t="s">
        <v>459</v>
      </c>
    </row>
    <row r="20" spans="1:2" ht="9.9499999999999993" customHeight="1" x14ac:dyDescent="0.2">
      <c r="A20" s="464"/>
      <c r="B20" s="464"/>
    </row>
    <row r="21" spans="1:2" ht="194.25" customHeight="1" x14ac:dyDescent="0.2">
      <c r="A21" s="470"/>
      <c r="B21" s="466" t="s">
        <v>460</v>
      </c>
    </row>
    <row r="22" spans="1:2" ht="9.9499999999999993" customHeight="1" x14ac:dyDescent="0.2">
      <c r="A22" s="464"/>
      <c r="B22" s="464"/>
    </row>
    <row r="23" spans="1:2" ht="89.25" customHeight="1" x14ac:dyDescent="0.2">
      <c r="A23" s="470"/>
      <c r="B23" s="466" t="s">
        <v>461</v>
      </c>
    </row>
    <row r="24" spans="1:2" ht="103.5" customHeight="1" x14ac:dyDescent="0.2">
      <c r="A24" s="470"/>
      <c r="B24" s="466" t="s">
        <v>462</v>
      </c>
    </row>
    <row r="25" spans="1:2" ht="9.9499999999999993" customHeight="1" x14ac:dyDescent="0.2">
      <c r="A25" s="464"/>
      <c r="B25" s="464"/>
    </row>
    <row r="26" spans="1:2" ht="23.25" customHeight="1" x14ac:dyDescent="0.2">
      <c r="A26" s="470"/>
      <c r="B26" s="466" t="s">
        <v>463</v>
      </c>
    </row>
    <row r="27" spans="1:2" ht="9.9499999999999993" customHeight="1" x14ac:dyDescent="0.2">
      <c r="A27" s="464"/>
      <c r="B27" s="464"/>
    </row>
    <row r="28" spans="1:2" ht="105.75" customHeight="1" x14ac:dyDescent="0.2">
      <c r="A28" s="470"/>
      <c r="B28" s="466" t="s">
        <v>464</v>
      </c>
    </row>
    <row r="29" spans="1:2" ht="23.25" customHeight="1" x14ac:dyDescent="0.2">
      <c r="A29" s="470"/>
      <c r="B29" s="466" t="s">
        <v>465</v>
      </c>
    </row>
    <row r="30" spans="1:2" x14ac:dyDescent="0.2">
      <c r="A30" s="470"/>
      <c r="B30" s="471" t="s">
        <v>466</v>
      </c>
    </row>
    <row r="31" spans="1:2" ht="8.1" customHeight="1" x14ac:dyDescent="0.2">
      <c r="A31" s="464"/>
      <c r="B31" s="464"/>
    </row>
    <row r="32" spans="1:2" ht="13.5" customHeight="1" x14ac:dyDescent="0.2">
      <c r="A32" s="464"/>
      <c r="B32" s="464"/>
    </row>
    <row r="33" spans="1:2" x14ac:dyDescent="0.2">
      <c r="A33" s="464"/>
      <c r="B33" s="464"/>
    </row>
    <row r="34" spans="1:2" x14ac:dyDescent="0.2">
      <c r="A34" s="464"/>
      <c r="B34" s="464"/>
    </row>
    <row r="35" spans="1:2" x14ac:dyDescent="0.2">
      <c r="A35" s="464"/>
      <c r="B35" s="464"/>
    </row>
    <row r="36" spans="1:2" x14ac:dyDescent="0.2">
      <c r="A36" s="464"/>
      <c r="B36" s="464"/>
    </row>
    <row r="37" spans="1:2" x14ac:dyDescent="0.2">
      <c r="A37" s="464"/>
      <c r="B37" s="464"/>
    </row>
    <row r="38" spans="1:2" x14ac:dyDescent="0.2">
      <c r="A38" s="464"/>
      <c r="B38" s="464"/>
    </row>
    <row r="39" spans="1:2" ht="16.5" customHeight="1" x14ac:dyDescent="0.2">
      <c r="A39" s="464"/>
      <c r="B39" s="464"/>
    </row>
    <row r="40" spans="1:2" x14ac:dyDescent="0.2">
      <c r="A40" s="464"/>
      <c r="B40" s="464"/>
    </row>
    <row r="41" spans="1:2" x14ac:dyDescent="0.2">
      <c r="A41" s="464"/>
      <c r="B41" s="464"/>
    </row>
    <row r="42" spans="1:2" x14ac:dyDescent="0.2">
      <c r="A42" s="464"/>
      <c r="B42" s="464"/>
    </row>
    <row r="43" spans="1:2" x14ac:dyDescent="0.2">
      <c r="A43" s="464"/>
      <c r="B43" s="464"/>
    </row>
    <row r="44" spans="1:2" x14ac:dyDescent="0.2">
      <c r="A44" s="464"/>
      <c r="B44" s="464"/>
    </row>
    <row r="45" spans="1:2" x14ac:dyDescent="0.2">
      <c r="A45" s="464"/>
      <c r="B45" s="464"/>
    </row>
    <row r="46" spans="1:2" x14ac:dyDescent="0.2">
      <c r="A46" s="464"/>
      <c r="B46" s="464"/>
    </row>
    <row r="47" spans="1:2" x14ac:dyDescent="0.2">
      <c r="A47" s="464"/>
      <c r="B47" s="464"/>
    </row>
    <row r="48" spans="1:2" x14ac:dyDescent="0.2">
      <c r="A48" s="464"/>
      <c r="B48" s="464"/>
    </row>
    <row r="49" spans="1:2" x14ac:dyDescent="0.2">
      <c r="A49" s="464"/>
      <c r="B49" s="464"/>
    </row>
    <row r="50" spans="1:2" x14ac:dyDescent="0.2">
      <c r="A50" s="464"/>
      <c r="B50" s="464"/>
    </row>
    <row r="51" spans="1:2" x14ac:dyDescent="0.2">
      <c r="A51" s="464"/>
      <c r="B51" s="464"/>
    </row>
    <row r="52" spans="1:2" x14ac:dyDescent="0.2">
      <c r="A52" s="464"/>
      <c r="B52" s="464"/>
    </row>
    <row r="53" spans="1:2" x14ac:dyDescent="0.2">
      <c r="A53" s="464"/>
      <c r="B53" s="464"/>
    </row>
    <row r="54" spans="1:2" x14ac:dyDescent="0.2">
      <c r="A54" s="464"/>
      <c r="B54" s="464"/>
    </row>
    <row r="55" spans="1:2" x14ac:dyDescent="0.2">
      <c r="A55" s="464"/>
      <c r="B55" s="464"/>
    </row>
    <row r="56" spans="1:2" x14ac:dyDescent="0.2">
      <c r="A56" s="464"/>
      <c r="B56" s="464"/>
    </row>
    <row r="57" spans="1:2" x14ac:dyDescent="0.2">
      <c r="A57" s="464"/>
      <c r="B57" s="464"/>
    </row>
    <row r="58" spans="1:2" x14ac:dyDescent="0.2">
      <c r="A58" s="464"/>
      <c r="B58" s="464"/>
    </row>
    <row r="59" spans="1:2" x14ac:dyDescent="0.2">
      <c r="A59" s="464"/>
      <c r="B59" s="464"/>
    </row>
    <row r="60" spans="1:2" x14ac:dyDescent="0.2">
      <c r="A60" s="464"/>
      <c r="B60" s="464"/>
    </row>
    <row r="61" spans="1:2" x14ac:dyDescent="0.2">
      <c r="A61" s="464"/>
      <c r="B61" s="464"/>
    </row>
    <row r="62" spans="1:2" x14ac:dyDescent="0.2">
      <c r="A62" s="464"/>
      <c r="B62" s="464"/>
    </row>
    <row r="63" spans="1:2" x14ac:dyDescent="0.2">
      <c r="A63" s="464"/>
      <c r="B63" s="464"/>
    </row>
    <row r="64" spans="1:2" x14ac:dyDescent="0.2">
      <c r="A64" s="464"/>
      <c r="B64" s="464"/>
    </row>
    <row r="65" spans="1:2" x14ac:dyDescent="0.2">
      <c r="A65" s="464"/>
      <c r="B65" s="464"/>
    </row>
    <row r="66" spans="1:2" x14ac:dyDescent="0.2">
      <c r="A66" s="464"/>
      <c r="B66" s="464"/>
    </row>
    <row r="67" spans="1:2" x14ac:dyDescent="0.2">
      <c r="A67" s="464"/>
      <c r="B67" s="464"/>
    </row>
    <row r="68" spans="1:2" x14ac:dyDescent="0.2">
      <c r="A68" s="464"/>
      <c r="B68" s="464"/>
    </row>
    <row r="69" spans="1:2" x14ac:dyDescent="0.2">
      <c r="A69" s="464"/>
      <c r="B69" s="464"/>
    </row>
    <row r="70" spans="1:2" x14ac:dyDescent="0.2">
      <c r="A70" s="464"/>
      <c r="B70" s="464"/>
    </row>
    <row r="71" spans="1:2" x14ac:dyDescent="0.2">
      <c r="A71" s="464"/>
      <c r="B71" s="464"/>
    </row>
    <row r="72" spans="1:2" x14ac:dyDescent="0.2">
      <c r="A72" s="464"/>
      <c r="B72" s="464"/>
    </row>
    <row r="73" spans="1:2" x14ac:dyDescent="0.2">
      <c r="A73" s="464"/>
      <c r="B73" s="464"/>
    </row>
    <row r="74" spans="1:2" x14ac:dyDescent="0.2">
      <c r="A74" s="464"/>
      <c r="B74" s="464"/>
    </row>
    <row r="75" spans="1:2" x14ac:dyDescent="0.2">
      <c r="A75" s="464"/>
      <c r="B75" s="464"/>
    </row>
    <row r="76" spans="1:2" x14ac:dyDescent="0.2">
      <c r="A76" s="464"/>
      <c r="B76" s="464"/>
    </row>
    <row r="77" spans="1:2" x14ac:dyDescent="0.2">
      <c r="A77" s="464"/>
      <c r="B77" s="464"/>
    </row>
    <row r="78" spans="1:2" x14ac:dyDescent="0.2">
      <c r="A78" s="464"/>
      <c r="B78" s="464"/>
    </row>
    <row r="79" spans="1:2" x14ac:dyDescent="0.2">
      <c r="A79" s="464"/>
      <c r="B79" s="464"/>
    </row>
    <row r="80" spans="1:2" x14ac:dyDescent="0.2">
      <c r="A80" s="464"/>
      <c r="B80" s="464"/>
    </row>
    <row r="81" spans="1:2" x14ac:dyDescent="0.2">
      <c r="A81" s="464"/>
      <c r="B81" s="464"/>
    </row>
    <row r="82" spans="1:2" x14ac:dyDescent="0.2">
      <c r="A82" s="464"/>
      <c r="B82" s="464"/>
    </row>
    <row r="83" spans="1:2" x14ac:dyDescent="0.2">
      <c r="A83" s="464"/>
      <c r="B83" s="464"/>
    </row>
    <row r="84" spans="1:2" x14ac:dyDescent="0.2">
      <c r="A84" s="464"/>
      <c r="B84" s="464"/>
    </row>
    <row r="85" spans="1:2" x14ac:dyDescent="0.2">
      <c r="A85" s="464"/>
      <c r="B85" s="464"/>
    </row>
    <row r="86" spans="1:2" x14ac:dyDescent="0.2">
      <c r="A86" s="464"/>
      <c r="B86" s="464"/>
    </row>
    <row r="87" spans="1:2" x14ac:dyDescent="0.2">
      <c r="A87" s="464"/>
      <c r="B87" s="464"/>
    </row>
    <row r="88" spans="1:2" x14ac:dyDescent="0.2">
      <c r="A88" s="464"/>
      <c r="B88" s="464"/>
    </row>
    <row r="89" spans="1:2" x14ac:dyDescent="0.2">
      <c r="A89" s="464"/>
      <c r="B89" s="464"/>
    </row>
    <row r="90" spans="1:2" x14ac:dyDescent="0.2">
      <c r="A90" s="464"/>
      <c r="B90" s="464"/>
    </row>
    <row r="91" spans="1:2" x14ac:dyDescent="0.2">
      <c r="A91" s="464"/>
      <c r="B91" s="464"/>
    </row>
    <row r="92" spans="1:2" x14ac:dyDescent="0.2">
      <c r="A92" s="464"/>
      <c r="B92" s="464"/>
    </row>
    <row r="93" spans="1:2" x14ac:dyDescent="0.2">
      <c r="A93" s="464"/>
      <c r="B93" s="464"/>
    </row>
    <row r="94" spans="1:2" x14ac:dyDescent="0.2">
      <c r="A94" s="464"/>
      <c r="B94" s="464"/>
    </row>
    <row r="95" spans="1:2" x14ac:dyDescent="0.2">
      <c r="A95" s="464"/>
      <c r="B95" s="464"/>
    </row>
    <row r="96" spans="1:2" x14ac:dyDescent="0.2">
      <c r="A96" s="464"/>
      <c r="B96" s="464"/>
    </row>
    <row r="97" spans="1:2" x14ac:dyDescent="0.2">
      <c r="A97" s="464"/>
      <c r="B97" s="464"/>
    </row>
    <row r="98" spans="1:2" x14ac:dyDescent="0.2">
      <c r="A98" s="464"/>
      <c r="B98" s="464"/>
    </row>
    <row r="99" spans="1:2" x14ac:dyDescent="0.2">
      <c r="A99" s="464"/>
      <c r="B99" s="464"/>
    </row>
    <row r="100" spans="1:2" x14ac:dyDescent="0.2">
      <c r="A100" s="464"/>
      <c r="B100" s="464"/>
    </row>
    <row r="101" spans="1:2" x14ac:dyDescent="0.2">
      <c r="A101" s="464"/>
      <c r="B101" s="464"/>
    </row>
    <row r="102" spans="1:2" x14ac:dyDescent="0.2">
      <c r="A102" s="464"/>
      <c r="B102" s="464"/>
    </row>
    <row r="103" spans="1:2" x14ac:dyDescent="0.2">
      <c r="A103" s="464"/>
      <c r="B103" s="464"/>
    </row>
    <row r="104" spans="1:2" x14ac:dyDescent="0.2">
      <c r="A104" s="464"/>
      <c r="B104" s="464"/>
    </row>
    <row r="105" spans="1:2" x14ac:dyDescent="0.2">
      <c r="A105" s="464"/>
      <c r="B105" s="464"/>
    </row>
    <row r="106" spans="1:2" x14ac:dyDescent="0.2">
      <c r="A106" s="464"/>
      <c r="B106" s="464"/>
    </row>
    <row r="107" spans="1:2" x14ac:dyDescent="0.2">
      <c r="A107" s="464"/>
      <c r="B107" s="464"/>
    </row>
    <row r="108" spans="1:2" x14ac:dyDescent="0.2">
      <c r="A108" s="464"/>
      <c r="B108" s="464"/>
    </row>
    <row r="109" spans="1:2" x14ac:dyDescent="0.2">
      <c r="A109" s="464"/>
      <c r="B109" s="464"/>
    </row>
    <row r="110" spans="1:2" x14ac:dyDescent="0.2">
      <c r="A110" s="464"/>
      <c r="B110" s="464"/>
    </row>
    <row r="111" spans="1:2" x14ac:dyDescent="0.2">
      <c r="A111" s="464"/>
      <c r="B111" s="464"/>
    </row>
    <row r="112" spans="1:2" x14ac:dyDescent="0.2">
      <c r="A112" s="464"/>
      <c r="B112" s="464"/>
    </row>
    <row r="113" spans="1:2" x14ac:dyDescent="0.2">
      <c r="A113" s="464"/>
      <c r="B113" s="464"/>
    </row>
    <row r="114" spans="1:2" x14ac:dyDescent="0.2">
      <c r="A114" s="464"/>
      <c r="B114" s="464"/>
    </row>
    <row r="115" spans="1:2" x14ac:dyDescent="0.2">
      <c r="A115" s="464"/>
      <c r="B115" s="464"/>
    </row>
    <row r="116" spans="1:2" x14ac:dyDescent="0.2">
      <c r="A116" s="464"/>
      <c r="B116" s="464"/>
    </row>
    <row r="117" spans="1:2" x14ac:dyDescent="0.2">
      <c r="A117" s="464"/>
      <c r="B117" s="464"/>
    </row>
    <row r="118" spans="1:2" x14ac:dyDescent="0.2">
      <c r="A118" s="464"/>
      <c r="B118" s="464"/>
    </row>
    <row r="119" spans="1:2" x14ac:dyDescent="0.2">
      <c r="A119" s="464"/>
      <c r="B119" s="464"/>
    </row>
    <row r="120" spans="1:2" x14ac:dyDescent="0.2">
      <c r="A120" s="464"/>
      <c r="B120" s="464"/>
    </row>
    <row r="121" spans="1:2" x14ac:dyDescent="0.2">
      <c r="A121" s="464"/>
      <c r="B121" s="464"/>
    </row>
    <row r="122" spans="1:2" x14ac:dyDescent="0.2">
      <c r="A122" s="464"/>
      <c r="B122" s="464"/>
    </row>
    <row r="123" spans="1:2" x14ac:dyDescent="0.2">
      <c r="A123" s="464"/>
      <c r="B123" s="464"/>
    </row>
    <row r="124" spans="1:2" x14ac:dyDescent="0.2">
      <c r="A124" s="464"/>
      <c r="B124" s="464"/>
    </row>
    <row r="125" spans="1:2" x14ac:dyDescent="0.2">
      <c r="A125" s="464"/>
      <c r="B125" s="464"/>
    </row>
    <row r="126" spans="1:2" x14ac:dyDescent="0.2">
      <c r="A126" s="464"/>
      <c r="B126" s="464"/>
    </row>
    <row r="127" spans="1:2" x14ac:dyDescent="0.2">
      <c r="A127" s="464"/>
      <c r="B127" s="464"/>
    </row>
    <row r="128" spans="1:2" x14ac:dyDescent="0.2">
      <c r="A128" s="464"/>
      <c r="B128" s="464"/>
    </row>
    <row r="129" spans="1:2" x14ac:dyDescent="0.2">
      <c r="A129" s="464"/>
      <c r="B129" s="464"/>
    </row>
    <row r="130" spans="1:2" x14ac:dyDescent="0.2">
      <c r="A130" s="464"/>
      <c r="B130" s="464"/>
    </row>
    <row r="131" spans="1:2" x14ac:dyDescent="0.2">
      <c r="A131" s="464"/>
      <c r="B131" s="464"/>
    </row>
    <row r="132" spans="1:2" x14ac:dyDescent="0.2">
      <c r="A132" s="464"/>
      <c r="B132" s="464"/>
    </row>
    <row r="133" spans="1:2" x14ac:dyDescent="0.2">
      <c r="A133" s="464"/>
      <c r="B133" s="464"/>
    </row>
    <row r="134" spans="1:2" x14ac:dyDescent="0.2">
      <c r="A134" s="464"/>
      <c r="B134" s="464"/>
    </row>
    <row r="135" spans="1:2" x14ac:dyDescent="0.2">
      <c r="A135" s="464"/>
      <c r="B135" s="464"/>
    </row>
    <row r="136" spans="1:2" x14ac:dyDescent="0.2">
      <c r="A136" s="464"/>
      <c r="B136" s="464"/>
    </row>
    <row r="137" spans="1:2" x14ac:dyDescent="0.2">
      <c r="A137" s="464"/>
      <c r="B137" s="464"/>
    </row>
    <row r="138" spans="1:2" x14ac:dyDescent="0.2">
      <c r="A138" s="464"/>
      <c r="B138" s="464"/>
    </row>
    <row r="139" spans="1:2" x14ac:dyDescent="0.2">
      <c r="A139" s="464"/>
      <c r="B139" s="464"/>
    </row>
    <row r="140" spans="1:2" x14ac:dyDescent="0.2">
      <c r="A140" s="464"/>
      <c r="B140" s="464"/>
    </row>
    <row r="141" spans="1:2" x14ac:dyDescent="0.2">
      <c r="A141" s="464"/>
      <c r="B141" s="464"/>
    </row>
    <row r="142" spans="1:2" x14ac:dyDescent="0.2">
      <c r="A142" s="464"/>
      <c r="B142" s="464"/>
    </row>
    <row r="143" spans="1:2" x14ac:dyDescent="0.2">
      <c r="A143" s="464"/>
      <c r="B143" s="464"/>
    </row>
    <row r="144" spans="1:2" x14ac:dyDescent="0.2">
      <c r="A144" s="464"/>
      <c r="B144" s="464"/>
    </row>
    <row r="145" spans="1:2" x14ac:dyDescent="0.2">
      <c r="A145" s="464"/>
      <c r="B145" s="464"/>
    </row>
    <row r="146" spans="1:2" x14ac:dyDescent="0.2">
      <c r="A146" s="464"/>
      <c r="B146" s="464"/>
    </row>
    <row r="147" spans="1:2" x14ac:dyDescent="0.2">
      <c r="A147" s="464"/>
      <c r="B147" s="464"/>
    </row>
    <row r="148" spans="1:2" x14ac:dyDescent="0.2">
      <c r="A148" s="464"/>
      <c r="B148" s="464"/>
    </row>
    <row r="149" spans="1:2" x14ac:dyDescent="0.2">
      <c r="A149" s="464"/>
      <c r="B149" s="464"/>
    </row>
    <row r="150" spans="1:2" x14ac:dyDescent="0.2">
      <c r="A150" s="464"/>
      <c r="B150" s="464"/>
    </row>
    <row r="151" spans="1:2" x14ac:dyDescent="0.2">
      <c r="A151" s="464"/>
      <c r="B151" s="464"/>
    </row>
    <row r="152" spans="1:2" x14ac:dyDescent="0.2">
      <c r="A152" s="464"/>
      <c r="B152" s="464"/>
    </row>
    <row r="153" spans="1:2" x14ac:dyDescent="0.2">
      <c r="A153" s="464"/>
      <c r="B153" s="464"/>
    </row>
    <row r="154" spans="1:2" x14ac:dyDescent="0.2">
      <c r="A154" s="464"/>
      <c r="B154" s="464"/>
    </row>
    <row r="155" spans="1:2" x14ac:dyDescent="0.2">
      <c r="A155" s="464"/>
      <c r="B155" s="464"/>
    </row>
    <row r="156" spans="1:2" x14ac:dyDescent="0.2">
      <c r="A156" s="464"/>
      <c r="B156" s="464"/>
    </row>
    <row r="157" spans="1:2" x14ac:dyDescent="0.2">
      <c r="A157" s="464"/>
      <c r="B157" s="464"/>
    </row>
    <row r="158" spans="1:2" x14ac:dyDescent="0.2">
      <c r="A158" s="464"/>
      <c r="B158" s="464"/>
    </row>
    <row r="159" spans="1:2" x14ac:dyDescent="0.2">
      <c r="A159" s="464"/>
      <c r="B159" s="464"/>
    </row>
    <row r="160" spans="1:2" x14ac:dyDescent="0.2">
      <c r="A160" s="464"/>
      <c r="B160" s="464"/>
    </row>
    <row r="161" spans="1:2" x14ac:dyDescent="0.2">
      <c r="A161" s="464"/>
      <c r="B161" s="464"/>
    </row>
    <row r="162" spans="1:2" x14ac:dyDescent="0.2">
      <c r="A162" s="464"/>
      <c r="B162" s="464"/>
    </row>
    <row r="163" spans="1:2" x14ac:dyDescent="0.2">
      <c r="A163" s="464"/>
      <c r="B163" s="464"/>
    </row>
    <row r="164" spans="1:2" x14ac:dyDescent="0.2">
      <c r="A164" s="464"/>
      <c r="B164" s="464"/>
    </row>
    <row r="165" spans="1:2" x14ac:dyDescent="0.2">
      <c r="A165" s="464"/>
      <c r="B165" s="464"/>
    </row>
    <row r="166" spans="1:2" x14ac:dyDescent="0.2">
      <c r="A166" s="464"/>
      <c r="B166" s="464"/>
    </row>
    <row r="167" spans="1:2" x14ac:dyDescent="0.2">
      <c r="A167" s="464"/>
      <c r="B167" s="464"/>
    </row>
    <row r="168" spans="1:2" x14ac:dyDescent="0.2">
      <c r="A168" s="464"/>
      <c r="B168" s="464"/>
    </row>
    <row r="169" spans="1:2" x14ac:dyDescent="0.2">
      <c r="A169" s="464"/>
      <c r="B169" s="464"/>
    </row>
    <row r="170" spans="1:2" x14ac:dyDescent="0.2">
      <c r="A170" s="464"/>
      <c r="B170" s="464"/>
    </row>
    <row r="171" spans="1:2" x14ac:dyDescent="0.2">
      <c r="A171" s="464"/>
      <c r="B171" s="464"/>
    </row>
    <row r="172" spans="1:2" x14ac:dyDescent="0.2">
      <c r="A172" s="464"/>
      <c r="B172" s="464"/>
    </row>
    <row r="173" spans="1:2" x14ac:dyDescent="0.2">
      <c r="A173" s="464"/>
      <c r="B173" s="464"/>
    </row>
    <row r="174" spans="1:2" x14ac:dyDescent="0.2">
      <c r="A174" s="464"/>
      <c r="B174" s="464"/>
    </row>
    <row r="175" spans="1:2" x14ac:dyDescent="0.2">
      <c r="A175" s="464"/>
      <c r="B175" s="464"/>
    </row>
    <row r="176" spans="1:2" x14ac:dyDescent="0.2">
      <c r="A176" s="464"/>
      <c r="B176" s="464"/>
    </row>
    <row r="177" spans="1:2" x14ac:dyDescent="0.2">
      <c r="A177" s="464"/>
      <c r="B177" s="464"/>
    </row>
    <row r="178" spans="1:2" x14ac:dyDescent="0.2">
      <c r="A178" s="464"/>
      <c r="B178" s="464"/>
    </row>
    <row r="179" spans="1:2" x14ac:dyDescent="0.2">
      <c r="A179" s="464"/>
      <c r="B179" s="464"/>
    </row>
    <row r="180" spans="1:2" x14ac:dyDescent="0.2">
      <c r="A180" s="464"/>
      <c r="B180" s="464"/>
    </row>
    <row r="181" spans="1:2" x14ac:dyDescent="0.2">
      <c r="A181" s="464"/>
      <c r="B181" s="464"/>
    </row>
    <row r="182" spans="1:2" x14ac:dyDescent="0.2">
      <c r="A182" s="464"/>
      <c r="B182" s="464"/>
    </row>
    <row r="183" spans="1:2" x14ac:dyDescent="0.2">
      <c r="A183" s="464"/>
      <c r="B183" s="464"/>
    </row>
    <row r="184" spans="1:2" x14ac:dyDescent="0.2">
      <c r="A184" s="464"/>
      <c r="B184" s="464"/>
    </row>
    <row r="185" spans="1:2" x14ac:dyDescent="0.2">
      <c r="A185" s="464"/>
      <c r="B185" s="464"/>
    </row>
    <row r="186" spans="1:2" x14ac:dyDescent="0.2">
      <c r="A186" s="464"/>
      <c r="B186" s="464"/>
    </row>
    <row r="187" spans="1:2" x14ac:dyDescent="0.2">
      <c r="A187" s="464"/>
      <c r="B187" s="464"/>
    </row>
    <row r="188" spans="1:2" x14ac:dyDescent="0.2">
      <c r="A188" s="464"/>
      <c r="B188" s="464"/>
    </row>
    <row r="189" spans="1:2" x14ac:dyDescent="0.2">
      <c r="A189" s="464"/>
      <c r="B189" s="464"/>
    </row>
    <row r="190" spans="1:2" x14ac:dyDescent="0.2">
      <c r="A190" s="464"/>
      <c r="B190" s="464"/>
    </row>
    <row r="191" spans="1:2" x14ac:dyDescent="0.2">
      <c r="A191" s="464"/>
      <c r="B191" s="464"/>
    </row>
    <row r="192" spans="1:2" x14ac:dyDescent="0.2">
      <c r="A192" s="464"/>
      <c r="B192" s="464"/>
    </row>
    <row r="193" spans="1:2" x14ac:dyDescent="0.2">
      <c r="A193" s="464"/>
      <c r="B193" s="464"/>
    </row>
    <row r="194" spans="1:2" x14ac:dyDescent="0.2">
      <c r="A194" s="464"/>
      <c r="B194" s="464"/>
    </row>
    <row r="195" spans="1:2" x14ac:dyDescent="0.2">
      <c r="A195" s="464"/>
      <c r="B195" s="464"/>
    </row>
    <row r="196" spans="1:2" x14ac:dyDescent="0.2">
      <c r="A196" s="464"/>
      <c r="B196" s="464"/>
    </row>
    <row r="197" spans="1:2" x14ac:dyDescent="0.2">
      <c r="A197" s="464"/>
      <c r="B197" s="464"/>
    </row>
    <row r="198" spans="1:2" x14ac:dyDescent="0.2">
      <c r="A198" s="464"/>
      <c r="B198" s="464"/>
    </row>
    <row r="199" spans="1:2" x14ac:dyDescent="0.2">
      <c r="A199" s="464"/>
      <c r="B199" s="464"/>
    </row>
    <row r="200" spans="1:2" x14ac:dyDescent="0.2">
      <c r="A200" s="464"/>
      <c r="B200" s="464"/>
    </row>
    <row r="201" spans="1:2" x14ac:dyDescent="0.2">
      <c r="A201" s="464"/>
      <c r="B201" s="464"/>
    </row>
    <row r="202" spans="1:2" x14ac:dyDescent="0.2">
      <c r="A202" s="464"/>
      <c r="B202" s="464"/>
    </row>
    <row r="203" spans="1:2" x14ac:dyDescent="0.2">
      <c r="A203" s="464"/>
      <c r="B203" s="464"/>
    </row>
    <row r="204" spans="1:2" x14ac:dyDescent="0.2">
      <c r="A204" s="464"/>
      <c r="B204" s="464"/>
    </row>
    <row r="205" spans="1:2" x14ac:dyDescent="0.2">
      <c r="A205" s="464"/>
      <c r="B205" s="464"/>
    </row>
    <row r="206" spans="1:2" x14ac:dyDescent="0.2">
      <c r="A206" s="464"/>
      <c r="B206" s="464"/>
    </row>
    <row r="207" spans="1:2" x14ac:dyDescent="0.2">
      <c r="A207" s="464"/>
      <c r="B207" s="464"/>
    </row>
    <row r="208" spans="1:2" x14ac:dyDescent="0.2">
      <c r="A208" s="464"/>
      <c r="B208" s="464"/>
    </row>
    <row r="209" spans="1:2" x14ac:dyDescent="0.2">
      <c r="A209" s="464"/>
      <c r="B209" s="464"/>
    </row>
    <row r="210" spans="1:2" x14ac:dyDescent="0.2">
      <c r="A210" s="464"/>
      <c r="B210" s="464"/>
    </row>
    <row r="211" spans="1:2" x14ac:dyDescent="0.2">
      <c r="A211" s="464"/>
      <c r="B211" s="464"/>
    </row>
    <row r="212" spans="1:2" x14ac:dyDescent="0.2">
      <c r="A212" s="464"/>
      <c r="B212" s="464"/>
    </row>
    <row r="213" spans="1:2" x14ac:dyDescent="0.2">
      <c r="A213" s="464"/>
      <c r="B213" s="464"/>
    </row>
    <row r="214" spans="1:2" x14ac:dyDescent="0.2">
      <c r="A214" s="464"/>
      <c r="B214" s="464"/>
    </row>
    <row r="215" spans="1:2" x14ac:dyDescent="0.2">
      <c r="A215" s="464"/>
      <c r="B215" s="464"/>
    </row>
    <row r="216" spans="1:2" x14ac:dyDescent="0.2">
      <c r="A216" s="464"/>
      <c r="B216" s="464"/>
    </row>
    <row r="217" spans="1:2" x14ac:dyDescent="0.2">
      <c r="A217" s="464"/>
      <c r="B217" s="464"/>
    </row>
    <row r="218" spans="1:2" x14ac:dyDescent="0.2">
      <c r="A218" s="464"/>
      <c r="B218" s="464"/>
    </row>
    <row r="219" spans="1:2" x14ac:dyDescent="0.2">
      <c r="A219" s="464"/>
      <c r="B219" s="464"/>
    </row>
    <row r="220" spans="1:2" x14ac:dyDescent="0.2">
      <c r="A220" s="464"/>
      <c r="B220" s="464"/>
    </row>
    <row r="221" spans="1:2" x14ac:dyDescent="0.2">
      <c r="A221" s="464"/>
      <c r="B221" s="464"/>
    </row>
    <row r="222" spans="1:2" x14ac:dyDescent="0.2">
      <c r="A222" s="464"/>
      <c r="B222" s="464"/>
    </row>
    <row r="223" spans="1:2" x14ac:dyDescent="0.2">
      <c r="A223" s="464"/>
      <c r="B223" s="464"/>
    </row>
    <row r="224" spans="1:2" x14ac:dyDescent="0.2">
      <c r="A224" s="464"/>
      <c r="B224" s="464"/>
    </row>
    <row r="225" spans="1:2" x14ac:dyDescent="0.2">
      <c r="A225" s="464"/>
      <c r="B225" s="464"/>
    </row>
    <row r="226" spans="1:2" x14ac:dyDescent="0.2">
      <c r="A226" s="464"/>
      <c r="B226" s="464"/>
    </row>
    <row r="227" spans="1:2" x14ac:dyDescent="0.2">
      <c r="A227" s="464"/>
      <c r="B227" s="464"/>
    </row>
    <row r="228" spans="1:2" x14ac:dyDescent="0.2">
      <c r="A228" s="464"/>
      <c r="B228" s="464"/>
    </row>
    <row r="229" spans="1:2" x14ac:dyDescent="0.2">
      <c r="A229" s="464"/>
      <c r="B229" s="464"/>
    </row>
    <row r="230" spans="1:2" x14ac:dyDescent="0.2">
      <c r="A230" s="464"/>
      <c r="B230" s="464"/>
    </row>
    <row r="231" spans="1:2" x14ac:dyDescent="0.2">
      <c r="A231" s="464"/>
      <c r="B231" s="464"/>
    </row>
    <row r="232" spans="1:2" x14ac:dyDescent="0.2">
      <c r="A232" s="464"/>
      <c r="B232" s="464"/>
    </row>
    <row r="233" spans="1:2" x14ac:dyDescent="0.2">
      <c r="A233" s="464"/>
      <c r="B233" s="464"/>
    </row>
    <row r="234" spans="1:2" x14ac:dyDescent="0.2">
      <c r="A234" s="464"/>
      <c r="B234" s="464"/>
    </row>
    <row r="235" spans="1:2" x14ac:dyDescent="0.2">
      <c r="A235" s="464"/>
      <c r="B235" s="464"/>
    </row>
    <row r="236" spans="1:2" x14ac:dyDescent="0.2">
      <c r="A236" s="464"/>
      <c r="B236" s="464"/>
    </row>
    <row r="237" spans="1:2" x14ac:dyDescent="0.2">
      <c r="A237" s="464"/>
      <c r="B237" s="464"/>
    </row>
    <row r="238" spans="1:2" x14ac:dyDescent="0.2">
      <c r="A238" s="464"/>
      <c r="B238" s="464"/>
    </row>
    <row r="239" spans="1:2" x14ac:dyDescent="0.2">
      <c r="A239" s="464"/>
      <c r="B239" s="464"/>
    </row>
    <row r="240" spans="1:2" x14ac:dyDescent="0.2">
      <c r="A240" s="464"/>
      <c r="B240" s="464"/>
    </row>
    <row r="241" spans="1:2" x14ac:dyDescent="0.2">
      <c r="A241" s="464"/>
      <c r="B241" s="464"/>
    </row>
    <row r="242" spans="1:2" x14ac:dyDescent="0.2">
      <c r="A242" s="464"/>
      <c r="B242" s="464"/>
    </row>
    <row r="243" spans="1:2" x14ac:dyDescent="0.2">
      <c r="A243" s="464"/>
      <c r="B243" s="464"/>
    </row>
    <row r="244" spans="1:2" x14ac:dyDescent="0.2">
      <c r="A244" s="464"/>
      <c r="B244" s="464"/>
    </row>
    <row r="245" spans="1:2" x14ac:dyDescent="0.2">
      <c r="A245" s="464"/>
      <c r="B245" s="464"/>
    </row>
    <row r="246" spans="1:2" x14ac:dyDescent="0.2">
      <c r="A246" s="464"/>
      <c r="B246" s="464"/>
    </row>
    <row r="247" spans="1:2" x14ac:dyDescent="0.2">
      <c r="A247" s="464"/>
      <c r="B247" s="464"/>
    </row>
    <row r="248" spans="1:2" x14ac:dyDescent="0.2">
      <c r="A248" s="464"/>
      <c r="B248" s="464"/>
    </row>
    <row r="249" spans="1:2" x14ac:dyDescent="0.2">
      <c r="A249" s="464"/>
      <c r="B249" s="464"/>
    </row>
    <row r="250" spans="1:2" x14ac:dyDescent="0.2">
      <c r="A250" s="464"/>
      <c r="B250" s="464"/>
    </row>
    <row r="251" spans="1:2" x14ac:dyDescent="0.2">
      <c r="A251" s="464"/>
      <c r="B251" s="464"/>
    </row>
    <row r="252" spans="1:2" x14ac:dyDescent="0.2">
      <c r="A252" s="464"/>
      <c r="B252" s="464"/>
    </row>
    <row r="253" spans="1:2" x14ac:dyDescent="0.2">
      <c r="A253" s="464"/>
      <c r="B253" s="464"/>
    </row>
    <row r="254" spans="1:2" x14ac:dyDescent="0.2">
      <c r="A254" s="464"/>
      <c r="B254" s="464"/>
    </row>
    <row r="255" spans="1:2" x14ac:dyDescent="0.2">
      <c r="A255" s="464"/>
      <c r="B255" s="464"/>
    </row>
    <row r="256" spans="1:2" x14ac:dyDescent="0.2">
      <c r="A256" s="464"/>
      <c r="B256" s="464"/>
    </row>
    <row r="257" spans="1:2" x14ac:dyDescent="0.2">
      <c r="A257" s="464"/>
      <c r="B257" s="464"/>
    </row>
    <row r="258" spans="1:2" x14ac:dyDescent="0.2">
      <c r="A258" s="464"/>
      <c r="B258" s="464"/>
    </row>
    <row r="259" spans="1:2" x14ac:dyDescent="0.2">
      <c r="A259" s="464"/>
      <c r="B259" s="464"/>
    </row>
    <row r="260" spans="1:2" x14ac:dyDescent="0.2">
      <c r="A260" s="464"/>
      <c r="B260" s="464"/>
    </row>
    <row r="261" spans="1:2" x14ac:dyDescent="0.2">
      <c r="A261" s="464"/>
      <c r="B261" s="464"/>
    </row>
    <row r="262" spans="1:2" x14ac:dyDescent="0.2">
      <c r="A262" s="464"/>
      <c r="B262" s="464"/>
    </row>
    <row r="263" spans="1:2" x14ac:dyDescent="0.2">
      <c r="A263" s="464"/>
      <c r="B263" s="464"/>
    </row>
    <row r="264" spans="1:2" x14ac:dyDescent="0.2">
      <c r="A264" s="464"/>
      <c r="B264" s="464"/>
    </row>
    <row r="265" spans="1:2" x14ac:dyDescent="0.2">
      <c r="A265" s="464"/>
      <c r="B265" s="464"/>
    </row>
    <row r="266" spans="1:2" x14ac:dyDescent="0.2">
      <c r="A266" s="464"/>
      <c r="B266" s="464"/>
    </row>
    <row r="267" spans="1:2" x14ac:dyDescent="0.2">
      <c r="A267" s="464"/>
      <c r="B267" s="464"/>
    </row>
    <row r="268" spans="1:2" x14ac:dyDescent="0.2">
      <c r="A268" s="464"/>
      <c r="B268" s="464"/>
    </row>
    <row r="269" spans="1:2" x14ac:dyDescent="0.2">
      <c r="A269" s="464"/>
      <c r="B269" s="464"/>
    </row>
    <row r="270" spans="1:2" x14ac:dyDescent="0.2">
      <c r="A270" s="464"/>
      <c r="B270" s="464"/>
    </row>
    <row r="271" spans="1:2" x14ac:dyDescent="0.2">
      <c r="A271" s="464"/>
      <c r="B271" s="464"/>
    </row>
    <row r="272" spans="1:2" x14ac:dyDescent="0.2">
      <c r="A272" s="464"/>
      <c r="B272" s="464"/>
    </row>
    <row r="273" spans="1:2" x14ac:dyDescent="0.2">
      <c r="A273" s="464"/>
      <c r="B273" s="464"/>
    </row>
    <row r="274" spans="1:2" x14ac:dyDescent="0.2">
      <c r="A274" s="464"/>
      <c r="B274" s="464"/>
    </row>
    <row r="275" spans="1:2" x14ac:dyDescent="0.2">
      <c r="A275" s="464"/>
      <c r="B275" s="464"/>
    </row>
    <row r="276" spans="1:2" x14ac:dyDescent="0.2">
      <c r="A276" s="464"/>
      <c r="B276" s="464"/>
    </row>
    <row r="277" spans="1:2" x14ac:dyDescent="0.2">
      <c r="A277" s="464"/>
      <c r="B277" s="464"/>
    </row>
    <row r="278" spans="1:2" x14ac:dyDescent="0.2">
      <c r="A278" s="464"/>
      <c r="B278" s="464"/>
    </row>
    <row r="279" spans="1:2" x14ac:dyDescent="0.2">
      <c r="A279" s="464"/>
      <c r="B279" s="464"/>
    </row>
    <row r="280" spans="1:2" x14ac:dyDescent="0.2">
      <c r="A280" s="464"/>
      <c r="B280" s="464"/>
    </row>
    <row r="281" spans="1:2" x14ac:dyDescent="0.2">
      <c r="A281" s="464"/>
      <c r="B281" s="464"/>
    </row>
    <row r="282" spans="1:2" x14ac:dyDescent="0.2">
      <c r="A282" s="464"/>
      <c r="B282" s="464"/>
    </row>
    <row r="283" spans="1:2" x14ac:dyDescent="0.2">
      <c r="A283" s="464"/>
      <c r="B283" s="464"/>
    </row>
    <row r="284" spans="1:2" x14ac:dyDescent="0.2">
      <c r="A284" s="464"/>
      <c r="B284" s="464"/>
    </row>
    <row r="285" spans="1:2" x14ac:dyDescent="0.2">
      <c r="B285" s="464"/>
    </row>
  </sheetData>
  <hyperlinks>
    <hyperlink ref="B30" r:id="rId1" xr:uid="{F354A98D-2655-4300-978B-EBC0D22ADC6D}"/>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DE00-5D82-483E-9C6D-B66CD996BFF8}">
  <sheetPr codeName="Tabelle20">
    <tabColor indexed="53"/>
  </sheetPr>
  <dimension ref="A1:N84"/>
  <sheetViews>
    <sheetView zoomScale="70" zoomScaleNormal="70" workbookViewId="0"/>
  </sheetViews>
  <sheetFormatPr baseColWidth="10" defaultRowHeight="15" customHeight="1" x14ac:dyDescent="0.2"/>
  <cols>
    <col min="1" max="1" width="15.7109375" style="485" customWidth="1"/>
    <col min="2" max="4" width="15.7109375" customWidth="1"/>
    <col min="5" max="7" width="15.7109375" style="476" customWidth="1"/>
    <col min="8" max="8" width="15.7109375" customWidth="1"/>
    <col min="9" max="14" width="15.7109375" style="476" customWidth="1"/>
  </cols>
  <sheetData>
    <row r="1" spans="1:14" ht="15" customHeight="1" x14ac:dyDescent="0.2">
      <c r="A1"/>
      <c r="E1"/>
      <c r="F1"/>
      <c r="G1"/>
      <c r="I1"/>
      <c r="J1"/>
      <c r="K1"/>
      <c r="L1"/>
      <c r="M1"/>
      <c r="N1"/>
    </row>
    <row r="2" spans="1:14" ht="15" customHeight="1" x14ac:dyDescent="0.2">
      <c r="A2" s="414" t="s">
        <v>48</v>
      </c>
      <c r="E2"/>
      <c r="F2"/>
      <c r="G2"/>
      <c r="I2"/>
      <c r="J2"/>
      <c r="K2"/>
      <c r="L2"/>
      <c r="M2"/>
      <c r="N2"/>
    </row>
    <row r="3" spans="1:14" ht="15" customHeight="1" x14ac:dyDescent="0.2">
      <c r="A3"/>
      <c r="E3"/>
      <c r="F3"/>
      <c r="G3"/>
      <c r="I3"/>
      <c r="J3"/>
      <c r="K3"/>
      <c r="L3"/>
      <c r="M3"/>
      <c r="N3"/>
    </row>
    <row r="4" spans="1:14" ht="15" customHeight="1" x14ac:dyDescent="0.2">
      <c r="A4"/>
      <c r="B4" s="472" t="s">
        <v>467</v>
      </c>
      <c r="C4" s="472"/>
      <c r="D4" s="472" t="s">
        <v>468</v>
      </c>
      <c r="E4" s="472"/>
      <c r="F4" s="472" t="s">
        <v>469</v>
      </c>
      <c r="G4" s="472"/>
      <c r="H4" s="472" t="s">
        <v>470</v>
      </c>
      <c r="I4" s="472"/>
      <c r="J4" s="472" t="s">
        <v>471</v>
      </c>
      <c r="K4" s="472"/>
      <c r="L4" s="472"/>
      <c r="M4" s="472"/>
      <c r="N4" s="472"/>
    </row>
    <row r="5" spans="1:14" ht="15" customHeight="1" x14ac:dyDescent="0.2">
      <c r="A5"/>
      <c r="B5" t="s">
        <v>472</v>
      </c>
      <c r="C5" t="s">
        <v>473</v>
      </c>
      <c r="D5" t="s">
        <v>472</v>
      </c>
      <c r="E5" t="s">
        <v>473</v>
      </c>
      <c r="F5" t="s">
        <v>472</v>
      </c>
      <c r="G5" t="s">
        <v>473</v>
      </c>
      <c r="H5" t="s">
        <v>472</v>
      </c>
      <c r="I5" t="s">
        <v>473</v>
      </c>
      <c r="J5" t="s">
        <v>474</v>
      </c>
      <c r="K5" t="s">
        <v>475</v>
      </c>
      <c r="L5" t="s">
        <v>476</v>
      </c>
      <c r="M5" t="s">
        <v>477</v>
      </c>
      <c r="N5" t="s">
        <v>478</v>
      </c>
    </row>
    <row r="6" spans="1:14" ht="15" customHeight="1" x14ac:dyDescent="0.2">
      <c r="A6" s="473" t="s">
        <v>479</v>
      </c>
      <c r="B6" s="474">
        <f>'Tabelle 2.3'!J11</f>
        <v>-0.96399713613582894</v>
      </c>
      <c r="C6" s="475">
        <f>'Tabelle 3.3'!J11</f>
        <v>-1.9786274837201536</v>
      </c>
      <c r="D6" s="476">
        <f t="shared" ref="D6:E9" si="0">IF(OR(AND(B6&gt;=-50,B6&lt;=50),ISNUMBER(B6)=FALSE),B6,"")</f>
        <v>-0.96399713613582894</v>
      </c>
      <c r="E6" s="476">
        <f t="shared" si="0"/>
        <v>-1.9786274837201536</v>
      </c>
      <c r="F6" t="str">
        <f t="shared" ref="F6:G9" si="1">IF(ISNUMBER(B6)=FALSE,"",IF(B6&lt;-50,"&lt; -50",IF(B6&gt;50,"&gt; 50","")))</f>
        <v/>
      </c>
      <c r="G6" t="str">
        <f t="shared" si="1"/>
        <v/>
      </c>
      <c r="H6" s="476" t="str">
        <f t="shared" ref="H6:I9" si="2">IF(B6&lt;-50,0.75,IF(B6&gt;50,-0.75,""))</f>
        <v/>
      </c>
      <c r="I6" s="476" t="str">
        <f t="shared" si="2"/>
        <v/>
      </c>
      <c r="J6" t="e">
        <f>IF(OR(B6&lt;-50,B6&gt;50),N6,#N/A)</f>
        <v>#N/A</v>
      </c>
      <c r="K6" t="e">
        <f>IF(B6&lt;-50,-45,IF(B6&gt;50,45,#N/A))</f>
        <v>#N/A</v>
      </c>
      <c r="L6" t="e">
        <f>IF(OR(C6&lt;-50,C6&gt;50),N6,#N/A)</f>
        <v>#N/A</v>
      </c>
      <c r="M6" t="e">
        <f>IF(C6&lt;-50,-45,IF(C6&gt;50,45,#N/A))</f>
        <v>#N/A</v>
      </c>
      <c r="N6">
        <v>5</v>
      </c>
    </row>
    <row r="7" spans="1:14" ht="15" customHeight="1" x14ac:dyDescent="0.2">
      <c r="A7" s="473" t="s">
        <v>480</v>
      </c>
      <c r="B7" s="474">
        <f>'Tabelle 2.1'!J25</f>
        <v>2.1476798346286526E-3</v>
      </c>
      <c r="C7" s="475">
        <f>'Tabelle 3.1'!J23</f>
        <v>-0.63149619162361392</v>
      </c>
      <c r="D7" s="476">
        <f t="shared" si="0"/>
        <v>2.1476798346286526E-3</v>
      </c>
      <c r="E7" s="476">
        <f>IF(OR(AND(C7&gt;=-50,C7&lt;=50),ISNUMBER(C7)=FALSE),C7,"")</f>
        <v>-0.63149619162361392</v>
      </c>
      <c r="F7" t="str">
        <f t="shared" si="1"/>
        <v/>
      </c>
      <c r="G7" t="str">
        <f>IF(ISNUMBER(C7)=FALSE,"",IF(C7&lt;-50,"&lt; -50",IF(C7&gt;50,"&gt; 50","")))</f>
        <v/>
      </c>
      <c r="H7" s="476" t="str">
        <f t="shared" si="2"/>
        <v/>
      </c>
      <c r="I7" s="476" t="str">
        <f>IF(C7&lt;-50,0.75,IF(C7&gt;50,-0.75,""))</f>
        <v/>
      </c>
      <c r="J7" t="e">
        <f>IF(OR(B7&lt;-50,B7&gt;50),N7,#N/A)</f>
        <v>#N/A</v>
      </c>
      <c r="K7" t="e">
        <f>IF(B7&lt;-50,-45,IF(B7&gt;50,45,#N/A))</f>
        <v>#N/A</v>
      </c>
      <c r="L7" t="e">
        <f>IF(OR(C7&lt;-50,C7&gt;50),N7,#N/A)</f>
        <v>#N/A</v>
      </c>
      <c r="M7" t="e">
        <f>IF(C7&lt;-50,-45,IF(C7&gt;50,45,#N/A))</f>
        <v>#N/A</v>
      </c>
      <c r="N7">
        <v>15</v>
      </c>
    </row>
    <row r="8" spans="1:14" ht="15" customHeight="1" x14ac:dyDescent="0.2">
      <c r="A8" s="473" t="s">
        <v>481</v>
      </c>
      <c r="B8" s="474">
        <f>'Tabelle 2.1'!J38</f>
        <v>2.0004637946786547E-2</v>
      </c>
      <c r="C8" s="475">
        <f>'Tabelle 3.1'!J34</f>
        <v>-0.60483996951772001</v>
      </c>
      <c r="D8" s="476">
        <f t="shared" si="0"/>
        <v>2.0004637946786547E-2</v>
      </c>
      <c r="E8" s="476">
        <f>IF(OR(AND(C8&gt;=-50,C8&lt;=50),ISNUMBER(C8)=FALSE),C8,"")</f>
        <v>-0.60483996951772001</v>
      </c>
      <c r="F8" t="str">
        <f t="shared" si="1"/>
        <v/>
      </c>
      <c r="G8" t="str">
        <f>IF(ISNUMBER(C8)=FALSE,"",IF(C8&lt;-50,"&lt; -50",IF(C8&gt;50,"&gt; 50","")))</f>
        <v/>
      </c>
      <c r="H8" s="476" t="str">
        <f t="shared" si="2"/>
        <v/>
      </c>
      <c r="I8" s="476" t="str">
        <f>IF(C8&lt;-50,0.75,IF(C8&gt;50,-0.75,""))</f>
        <v/>
      </c>
      <c r="J8" t="e">
        <f>IF(OR(B8&lt;-50,B8&gt;50),N8,#N/A)</f>
        <v>#N/A</v>
      </c>
      <c r="K8" t="e">
        <f>IF(B8&lt;-50,-45,IF(B8&gt;50,45,#N/A))</f>
        <v>#N/A</v>
      </c>
      <c r="L8" t="e">
        <f>IF(OR(C8&lt;-50,C8&gt;50),N8,#N/A)</f>
        <v>#N/A</v>
      </c>
      <c r="M8" t="e">
        <f>IF(C8&lt;-50,-45,IF(C8&gt;50,45,#N/A))</f>
        <v>#N/A</v>
      </c>
      <c r="N8">
        <v>25</v>
      </c>
    </row>
    <row r="9" spans="1:14" ht="15" customHeight="1" x14ac:dyDescent="0.2">
      <c r="A9" s="473" t="s">
        <v>482</v>
      </c>
      <c r="B9" s="474">
        <f>'Tabelle 2.1'!J51</f>
        <v>-9.3722224403616675E-2</v>
      </c>
      <c r="C9" s="475">
        <f>'Tabelle 3.1'!J45</f>
        <v>-0.45400908070601026</v>
      </c>
      <c r="D9" s="476">
        <f t="shared" si="0"/>
        <v>-9.3722224403616675E-2</v>
      </c>
      <c r="E9" s="476">
        <f t="shared" si="0"/>
        <v>-0.45400908070601026</v>
      </c>
      <c r="F9" t="str">
        <f t="shared" si="1"/>
        <v/>
      </c>
      <c r="G9" t="str">
        <f t="shared" si="1"/>
        <v/>
      </c>
      <c r="H9" s="476" t="str">
        <f t="shared" si="2"/>
        <v/>
      </c>
      <c r="I9" s="476" t="str">
        <f t="shared" si="2"/>
        <v/>
      </c>
      <c r="J9" t="e">
        <f>IF(OR(B9&lt;-50,B9&gt;50),N9,#N/A)</f>
        <v>#N/A</v>
      </c>
      <c r="K9" t="e">
        <f>IF(B9&lt;-50,-45,IF(B9&gt;50,45,#N/A))</f>
        <v>#N/A</v>
      </c>
      <c r="L9" t="e">
        <f>IF(OR(C9&lt;-50,C9&gt;50),N9,#N/A)</f>
        <v>#N/A</v>
      </c>
      <c r="M9" t="e">
        <f>IF(C9&lt;-50,-45,IF(C9&gt;50,45,#N/A))</f>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477" t="s">
        <v>483</v>
      </c>
      <c r="B12" s="472" t="s">
        <v>467</v>
      </c>
      <c r="C12" s="472"/>
      <c r="D12" s="472" t="s">
        <v>468</v>
      </c>
      <c r="E12" s="472"/>
      <c r="F12" s="472" t="s">
        <v>469</v>
      </c>
      <c r="G12" s="472"/>
      <c r="H12" s="472" t="s">
        <v>470</v>
      </c>
      <c r="I12" s="472"/>
      <c r="J12" s="472" t="s">
        <v>471</v>
      </c>
      <c r="K12" s="472"/>
      <c r="L12" s="472"/>
      <c r="M12" s="472"/>
      <c r="N12" s="472"/>
    </row>
    <row r="13" spans="1:14" ht="15" customHeight="1" x14ac:dyDescent="0.2">
      <c r="A13" s="477"/>
      <c r="B13" t="s">
        <v>472</v>
      </c>
      <c r="C13" t="s">
        <v>473</v>
      </c>
      <c r="D13" t="s">
        <v>472</v>
      </c>
      <c r="E13" t="s">
        <v>473</v>
      </c>
      <c r="F13" t="s">
        <v>472</v>
      </c>
      <c r="G13" t="s">
        <v>473</v>
      </c>
      <c r="H13" t="s">
        <v>472</v>
      </c>
      <c r="I13" t="s">
        <v>473</v>
      </c>
      <c r="J13" t="s">
        <v>474</v>
      </c>
      <c r="K13" t="s">
        <v>475</v>
      </c>
      <c r="L13" t="s">
        <v>476</v>
      </c>
      <c r="M13" t="s">
        <v>477</v>
      </c>
      <c r="N13" t="s">
        <v>478</v>
      </c>
    </row>
    <row r="14" spans="1:14" ht="15" customHeight="1" x14ac:dyDescent="0.2">
      <c r="A14">
        <v>1</v>
      </c>
      <c r="B14" s="474">
        <f>'Tabelle 2.3'!J11</f>
        <v>-0.96399713613582894</v>
      </c>
      <c r="C14" s="475">
        <f>'Tabelle 3.3'!J11</f>
        <v>-1.9786274837201536</v>
      </c>
      <c r="D14" s="476">
        <f>IF(OR(AND(B14&gt;=-50,B14&lt;=50),ISNUMBER(B14)=FALSE),B14,"")</f>
        <v>-0.96399713613582894</v>
      </c>
      <c r="E14" s="476">
        <f>IF(OR(AND(C14&gt;=-50,C14&lt;=50),ISNUMBER(C14)=FALSE),C14,"")</f>
        <v>-1.9786274837201536</v>
      </c>
      <c r="F14" t="str">
        <f>IF(ISNUMBER(B14)=FALSE,"",IF(B14&lt;-50,"&lt; -50",IF(B14&gt;50,"&gt; 50","")))</f>
        <v/>
      </c>
      <c r="G14" t="str">
        <f>IF(ISNUMBER(C14)=FALSE,"",IF(C14&lt;-50,"&lt; -50",IF(C14&gt;50,"&gt; 50","")))</f>
        <v/>
      </c>
      <c r="H14" s="476" t="str">
        <f>IF(B14&lt;-50,0.75,IF(B14&gt;50,-0.75,""))</f>
        <v/>
      </c>
      <c r="I14" s="476" t="str">
        <f>IF(C14&lt;-50,0.75,IF(C14&gt;50,-0.75,""))</f>
        <v/>
      </c>
      <c r="J14" t="e">
        <f>IF(OR(B14&lt;-50,B14&gt;50),N14,#N/A)</f>
        <v>#N/A</v>
      </c>
      <c r="K14" t="e">
        <f>IF(B14&lt;-50,-45,IF(B14&gt;50,45,#N/A))</f>
        <v>#N/A</v>
      </c>
      <c r="L14" t="e">
        <f>IF(OR(C14&lt;-50,C14&gt;50),N14,#N/A)</f>
        <v>#N/A</v>
      </c>
      <c r="M14" t="e">
        <f>IF(C14&lt;-50,-45,IF(C14&gt;50,45,#N/A))</f>
        <v>#N/A</v>
      </c>
      <c r="N14">
        <v>5</v>
      </c>
    </row>
    <row r="15" spans="1:14" ht="15" customHeight="1" x14ac:dyDescent="0.2">
      <c r="A15">
        <v>2</v>
      </c>
      <c r="B15" s="474">
        <f>'Tabelle 2.3'!J12</f>
        <v>-6.1674008810572687</v>
      </c>
      <c r="C15" s="475">
        <f>'Tabelle 3.3'!J12</f>
        <v>-2.7472527472527473</v>
      </c>
      <c r="D15" s="476">
        <f t="shared" ref="D15:E46" si="3">IF(OR(AND(B15&gt;=-50,B15&lt;=50),ISNUMBER(B15)=FALSE),B15,"")</f>
        <v>-6.1674008810572687</v>
      </c>
      <c r="E15" s="476">
        <f t="shared" si="3"/>
        <v>-2.7472527472527473</v>
      </c>
      <c r="F15" t="str">
        <f t="shared" ref="F15:G46" si="4">IF(ISNUMBER(B15)=FALSE,"",IF(B15&lt;-50,"&lt; -50",IF(B15&gt;50,"&gt; 50","")))</f>
        <v/>
      </c>
      <c r="G15" t="str">
        <f t="shared" si="4"/>
        <v/>
      </c>
      <c r="H15" s="476" t="str">
        <f t="shared" ref="H15:I46" si="5">IF(B15&lt;-50,0.75,IF(B15&gt;50,-0.75,""))</f>
        <v/>
      </c>
      <c r="I15" s="476" t="str">
        <f t="shared" si="5"/>
        <v/>
      </c>
      <c r="J15" t="e">
        <f t="shared" ref="J15:J46" si="6">IF(OR(B15&lt;-50,B15&gt;50),N15,#N/A)</f>
        <v>#N/A</v>
      </c>
      <c r="K15" t="e">
        <f t="shared" ref="K15:K46" si="7">IF(B15&lt;-50,-45,IF(B15&gt;50,45,#N/A))</f>
        <v>#N/A</v>
      </c>
      <c r="L15" t="e">
        <f t="shared" ref="L15:L46" si="8">IF(OR(C15&lt;-50,C15&gt;50),N15,#N/A)</f>
        <v>#N/A</v>
      </c>
      <c r="M15" t="e">
        <f t="shared" ref="M15:M46" si="9">IF(C15&lt;-50,-45,IF(C15&gt;50,45,#N/A))</f>
        <v>#N/A</v>
      </c>
      <c r="N15">
        <v>15</v>
      </c>
    </row>
    <row r="16" spans="1:14" ht="15" customHeight="1" x14ac:dyDescent="0.2">
      <c r="A16">
        <v>3</v>
      </c>
      <c r="B16" s="474">
        <f>'Tabelle 2.3'!J13</f>
        <v>-3.2520325203252032</v>
      </c>
      <c r="C16" s="475">
        <f>'Tabelle 3.3'!J13</f>
        <v>-7.6923076923076925</v>
      </c>
      <c r="D16" s="476">
        <f t="shared" si="3"/>
        <v>-3.2520325203252032</v>
      </c>
      <c r="E16" s="476">
        <f t="shared" si="3"/>
        <v>-7.6923076923076925</v>
      </c>
      <c r="F16" t="str">
        <f t="shared" si="4"/>
        <v/>
      </c>
      <c r="G16" t="str">
        <f t="shared" si="4"/>
        <v/>
      </c>
      <c r="H16" s="476" t="str">
        <f t="shared" si="5"/>
        <v/>
      </c>
      <c r="I16" s="476" t="str">
        <f t="shared" si="5"/>
        <v/>
      </c>
      <c r="J16" t="e">
        <f t="shared" si="6"/>
        <v>#N/A</v>
      </c>
      <c r="K16" t="e">
        <f t="shared" si="7"/>
        <v>#N/A</v>
      </c>
      <c r="L16" t="e">
        <f t="shared" si="8"/>
        <v>#N/A</v>
      </c>
      <c r="M16" t="e">
        <f t="shared" si="9"/>
        <v>#N/A</v>
      </c>
      <c r="N16">
        <v>25</v>
      </c>
    </row>
    <row r="17" spans="1:14" ht="15" customHeight="1" x14ac:dyDescent="0.2">
      <c r="A17">
        <v>4</v>
      </c>
      <c r="B17" s="474">
        <f>'Tabelle 2.3'!J14</f>
        <v>-5.588326606643899</v>
      </c>
      <c r="C17" s="475">
        <f>'Tabelle 3.3'!J14</f>
        <v>-10.75</v>
      </c>
      <c r="D17" s="476">
        <f t="shared" si="3"/>
        <v>-5.588326606643899</v>
      </c>
      <c r="E17" s="476">
        <f t="shared" si="3"/>
        <v>-10.75</v>
      </c>
      <c r="F17" t="str">
        <f t="shared" si="4"/>
        <v/>
      </c>
      <c r="G17" t="str">
        <f t="shared" si="4"/>
        <v/>
      </c>
      <c r="H17" s="476" t="str">
        <f t="shared" si="5"/>
        <v/>
      </c>
      <c r="I17" s="476" t="str">
        <f t="shared" si="5"/>
        <v/>
      </c>
      <c r="J17" t="e">
        <f t="shared" si="6"/>
        <v>#N/A</v>
      </c>
      <c r="K17" t="e">
        <f t="shared" si="7"/>
        <v>#N/A</v>
      </c>
      <c r="L17" t="e">
        <f t="shared" si="8"/>
        <v>#N/A</v>
      </c>
      <c r="M17" t="e">
        <f t="shared" si="9"/>
        <v>#N/A</v>
      </c>
      <c r="N17">
        <v>36</v>
      </c>
    </row>
    <row r="18" spans="1:14" ht="15" customHeight="1" x14ac:dyDescent="0.2">
      <c r="A18">
        <v>5</v>
      </c>
      <c r="B18" s="474">
        <f>'Tabelle 2.3'!J15</f>
        <v>-6.4162754303599376</v>
      </c>
      <c r="C18" s="475">
        <f>'Tabelle 3.3'!J15</f>
        <v>-13.235294117647058</v>
      </c>
      <c r="D18" s="476">
        <f t="shared" si="3"/>
        <v>-6.4162754303599376</v>
      </c>
      <c r="E18" s="476">
        <f t="shared" si="3"/>
        <v>-13.235294117647058</v>
      </c>
      <c r="F18" t="str">
        <f t="shared" si="4"/>
        <v/>
      </c>
      <c r="G18" t="str">
        <f t="shared" si="4"/>
        <v/>
      </c>
      <c r="H18" s="476" t="str">
        <f t="shared" si="5"/>
        <v/>
      </c>
      <c r="I18" s="476" t="str">
        <f t="shared" si="5"/>
        <v/>
      </c>
      <c r="J18" t="e">
        <f t="shared" si="6"/>
        <v>#N/A</v>
      </c>
      <c r="K18" t="e">
        <f t="shared" si="7"/>
        <v>#N/A</v>
      </c>
      <c r="L18" t="e">
        <f t="shared" si="8"/>
        <v>#N/A</v>
      </c>
      <c r="M18" t="e">
        <f t="shared" si="9"/>
        <v>#N/A</v>
      </c>
      <c r="N18">
        <v>46</v>
      </c>
    </row>
    <row r="19" spans="1:14" ht="15" customHeight="1" x14ac:dyDescent="0.2">
      <c r="A19">
        <v>6</v>
      </c>
      <c r="B19" s="474">
        <f>'Tabelle 2.3'!J16</f>
        <v>-6.192959582790091</v>
      </c>
      <c r="C19" s="475">
        <f>'Tabelle 3.3'!J16</f>
        <v>-11.550151975683891</v>
      </c>
      <c r="D19" s="476">
        <f t="shared" si="3"/>
        <v>-6.192959582790091</v>
      </c>
      <c r="E19" s="476">
        <f t="shared" si="3"/>
        <v>-11.550151975683891</v>
      </c>
      <c r="F19" t="str">
        <f t="shared" si="4"/>
        <v/>
      </c>
      <c r="G19" t="str">
        <f t="shared" si="4"/>
        <v/>
      </c>
      <c r="H19" s="476" t="str">
        <f t="shared" si="5"/>
        <v/>
      </c>
      <c r="I19" s="476" t="str">
        <f t="shared" si="5"/>
        <v/>
      </c>
      <c r="J19" t="e">
        <f t="shared" si="6"/>
        <v>#N/A</v>
      </c>
      <c r="K19" t="e">
        <f t="shared" si="7"/>
        <v>#N/A</v>
      </c>
      <c r="L19" t="e">
        <f t="shared" si="8"/>
        <v>#N/A</v>
      </c>
      <c r="M19" t="e">
        <f t="shared" si="9"/>
        <v>#N/A</v>
      </c>
      <c r="N19">
        <v>56</v>
      </c>
    </row>
    <row r="20" spans="1:14" ht="15" customHeight="1" x14ac:dyDescent="0.2">
      <c r="A20">
        <v>7</v>
      </c>
      <c r="B20" s="474">
        <f>'Tabelle 2.3'!J17</f>
        <v>-0.92899800928998011</v>
      </c>
      <c r="C20" s="475">
        <f>'Tabelle 3.3'!J17</f>
        <v>-4.7619047619047619</v>
      </c>
      <c r="D20" s="476">
        <f t="shared" si="3"/>
        <v>-0.92899800928998011</v>
      </c>
      <c r="E20" s="476">
        <f t="shared" si="3"/>
        <v>-4.7619047619047619</v>
      </c>
      <c r="F20" t="str">
        <f t="shared" si="4"/>
        <v/>
      </c>
      <c r="G20" t="str">
        <f t="shared" si="4"/>
        <v/>
      </c>
      <c r="H20" s="476" t="str">
        <f t="shared" si="5"/>
        <v/>
      </c>
      <c r="I20" s="476" t="str">
        <f t="shared" si="5"/>
        <v/>
      </c>
      <c r="J20" t="e">
        <f t="shared" si="6"/>
        <v>#N/A</v>
      </c>
      <c r="K20" t="e">
        <f t="shared" si="7"/>
        <v>#N/A</v>
      </c>
      <c r="L20" t="e">
        <f t="shared" si="8"/>
        <v>#N/A</v>
      </c>
      <c r="M20" t="e">
        <f t="shared" si="9"/>
        <v>#N/A</v>
      </c>
      <c r="N20">
        <v>67</v>
      </c>
    </row>
    <row r="21" spans="1:14" ht="15" customHeight="1" x14ac:dyDescent="0.2">
      <c r="A21">
        <v>8</v>
      </c>
      <c r="B21" s="474">
        <f>'Tabelle 2.3'!J18</f>
        <v>-3.5833333333333335</v>
      </c>
      <c r="C21" s="475">
        <f>'Tabelle 3.3'!J18</f>
        <v>1.8561484918793503</v>
      </c>
      <c r="D21" s="476">
        <f t="shared" si="3"/>
        <v>-3.5833333333333335</v>
      </c>
      <c r="E21" s="476">
        <f t="shared" si="3"/>
        <v>1.8561484918793503</v>
      </c>
      <c r="F21" t="str">
        <f t="shared" si="4"/>
        <v/>
      </c>
      <c r="G21" t="str">
        <f t="shared" si="4"/>
        <v/>
      </c>
      <c r="H21" s="476" t="str">
        <f t="shared" si="5"/>
        <v/>
      </c>
      <c r="I21" s="476" t="str">
        <f t="shared" si="5"/>
        <v/>
      </c>
      <c r="J21" t="e">
        <f t="shared" si="6"/>
        <v>#N/A</v>
      </c>
      <c r="K21" t="e">
        <f t="shared" si="7"/>
        <v>#N/A</v>
      </c>
      <c r="L21" t="e">
        <f t="shared" si="8"/>
        <v>#N/A</v>
      </c>
      <c r="M21" t="e">
        <f t="shared" si="9"/>
        <v>#N/A</v>
      </c>
      <c r="N21">
        <v>77</v>
      </c>
    </row>
    <row r="22" spans="1:14" ht="15" customHeight="1" x14ac:dyDescent="0.2">
      <c r="A22">
        <v>9</v>
      </c>
      <c r="B22" s="474">
        <f>'Tabelle 2.3'!J19</f>
        <v>-0.45798486658701715</v>
      </c>
      <c r="C22" s="475">
        <f>'Tabelle 3.3'!J19</f>
        <v>-3.1042128603104211</v>
      </c>
      <c r="D22" s="476">
        <f t="shared" si="3"/>
        <v>-0.45798486658701715</v>
      </c>
      <c r="E22" s="476">
        <f t="shared" si="3"/>
        <v>-3.1042128603104211</v>
      </c>
      <c r="F22" t="str">
        <f t="shared" si="4"/>
        <v/>
      </c>
      <c r="G22" t="str">
        <f t="shared" si="4"/>
        <v/>
      </c>
      <c r="H22" s="476" t="str">
        <f t="shared" si="5"/>
        <v/>
      </c>
      <c r="I22" s="476" t="str">
        <f t="shared" si="5"/>
        <v/>
      </c>
      <c r="J22" t="e">
        <f t="shared" si="6"/>
        <v>#N/A</v>
      </c>
      <c r="K22" t="e">
        <f t="shared" si="7"/>
        <v>#N/A</v>
      </c>
      <c r="L22" t="e">
        <f t="shared" si="8"/>
        <v>#N/A</v>
      </c>
      <c r="M22" t="e">
        <f t="shared" si="9"/>
        <v>#N/A</v>
      </c>
      <c r="N22">
        <v>87</v>
      </c>
    </row>
    <row r="23" spans="1:14" ht="15" customHeight="1" x14ac:dyDescent="0.2">
      <c r="A23">
        <v>10</v>
      </c>
      <c r="B23" s="474">
        <f>'Tabelle 2.3'!J20</f>
        <v>3.6551724137931036</v>
      </c>
      <c r="C23" s="475">
        <f>'Tabelle 3.3'!J20</f>
        <v>-1.6949152542372881</v>
      </c>
      <c r="D23" s="476">
        <f t="shared" si="3"/>
        <v>3.6551724137931036</v>
      </c>
      <c r="E23" s="476">
        <f t="shared" si="3"/>
        <v>-1.6949152542372881</v>
      </c>
      <c r="F23" t="str">
        <f t="shared" si="4"/>
        <v/>
      </c>
      <c r="G23" t="str">
        <f t="shared" si="4"/>
        <v/>
      </c>
      <c r="H23" s="476" t="str">
        <f t="shared" si="5"/>
        <v/>
      </c>
      <c r="I23" s="476" t="str">
        <f t="shared" si="5"/>
        <v/>
      </c>
      <c r="J23" t="e">
        <f t="shared" si="6"/>
        <v>#N/A</v>
      </c>
      <c r="K23" t="e">
        <f t="shared" si="7"/>
        <v>#N/A</v>
      </c>
      <c r="L23" t="e">
        <f t="shared" si="8"/>
        <v>#N/A</v>
      </c>
      <c r="M23" t="e">
        <f t="shared" si="9"/>
        <v>#N/A</v>
      </c>
      <c r="N23">
        <v>98</v>
      </c>
    </row>
    <row r="24" spans="1:14" ht="15" customHeight="1" x14ac:dyDescent="0.2">
      <c r="A24">
        <v>11</v>
      </c>
      <c r="B24" s="474">
        <f>'Tabelle 2.3'!J21</f>
        <v>-0.56577086280056577</v>
      </c>
      <c r="C24" s="475">
        <f>'Tabelle 3.3'!J21</f>
        <v>-0.5</v>
      </c>
      <c r="D24" s="476">
        <f t="shared" si="3"/>
        <v>-0.56577086280056577</v>
      </c>
      <c r="E24" s="476">
        <f t="shared" si="3"/>
        <v>-0.5</v>
      </c>
      <c r="F24" t="str">
        <f t="shared" si="4"/>
        <v/>
      </c>
      <c r="G24" t="str">
        <f t="shared" si="4"/>
        <v/>
      </c>
      <c r="H24" s="476" t="str">
        <f t="shared" si="5"/>
        <v/>
      </c>
      <c r="I24" s="476" t="str">
        <f t="shared" si="5"/>
        <v/>
      </c>
      <c r="J24" t="e">
        <f t="shared" si="6"/>
        <v>#N/A</v>
      </c>
      <c r="K24" t="e">
        <f t="shared" si="7"/>
        <v>#N/A</v>
      </c>
      <c r="L24" t="e">
        <f t="shared" si="8"/>
        <v>#N/A</v>
      </c>
      <c r="M24" t="e">
        <f t="shared" si="9"/>
        <v>#N/A</v>
      </c>
      <c r="N24">
        <v>108</v>
      </c>
    </row>
    <row r="25" spans="1:14" ht="15" customHeight="1" x14ac:dyDescent="0.2">
      <c r="A25">
        <v>12</v>
      </c>
      <c r="B25" s="474">
        <f>'Tabelle 2.3'!J22</f>
        <v>0.37313432835820898</v>
      </c>
      <c r="C25" s="475">
        <f>'Tabelle 3.3'!J22</f>
        <v>-14.655172413793103</v>
      </c>
      <c r="D25" s="476">
        <f t="shared" si="3"/>
        <v>0.37313432835820898</v>
      </c>
      <c r="E25" s="476">
        <f t="shared" si="3"/>
        <v>-14.655172413793103</v>
      </c>
      <c r="F25" t="str">
        <f t="shared" si="4"/>
        <v/>
      </c>
      <c r="G25" t="str">
        <f t="shared" si="4"/>
        <v/>
      </c>
      <c r="H25" s="476" t="str">
        <f t="shared" si="5"/>
        <v/>
      </c>
      <c r="I25" s="476" t="str">
        <f t="shared" si="5"/>
        <v/>
      </c>
      <c r="J25" t="e">
        <f t="shared" si="6"/>
        <v>#N/A</v>
      </c>
      <c r="K25" t="e">
        <f t="shared" si="7"/>
        <v>#N/A</v>
      </c>
      <c r="L25" t="e">
        <f t="shared" si="8"/>
        <v>#N/A</v>
      </c>
      <c r="M25" t="e">
        <f t="shared" si="9"/>
        <v>#N/A</v>
      </c>
      <c r="N25">
        <v>118</v>
      </c>
    </row>
    <row r="26" spans="1:14" ht="15" customHeight="1" x14ac:dyDescent="0.2">
      <c r="A26">
        <v>13</v>
      </c>
      <c r="B26" s="474">
        <f>'Tabelle 2.3'!J23</f>
        <v>9.1803278688524586</v>
      </c>
      <c r="C26" s="475">
        <f>'Tabelle 3.3'!J23</f>
        <v>14.534883720930232</v>
      </c>
      <c r="D26" s="476">
        <f t="shared" si="3"/>
        <v>9.1803278688524586</v>
      </c>
      <c r="E26" s="476">
        <f t="shared" si="3"/>
        <v>14.534883720930232</v>
      </c>
      <c r="F26" t="str">
        <f t="shared" si="4"/>
        <v/>
      </c>
      <c r="G26" t="str">
        <f t="shared" si="4"/>
        <v/>
      </c>
      <c r="H26" s="476" t="str">
        <f t="shared" si="5"/>
        <v/>
      </c>
      <c r="I26" s="476" t="str">
        <f t="shared" si="5"/>
        <v/>
      </c>
      <c r="J26" t="e">
        <f t="shared" si="6"/>
        <v>#N/A</v>
      </c>
      <c r="K26" t="e">
        <f t="shared" si="7"/>
        <v>#N/A</v>
      </c>
      <c r="L26" t="e">
        <f t="shared" si="8"/>
        <v>#N/A</v>
      </c>
      <c r="M26" t="e">
        <f t="shared" si="9"/>
        <v>#N/A</v>
      </c>
      <c r="N26">
        <v>129</v>
      </c>
    </row>
    <row r="27" spans="1:14" ht="15" customHeight="1" x14ac:dyDescent="0.2">
      <c r="A27">
        <v>14</v>
      </c>
      <c r="B27" s="474">
        <f>'Tabelle 2.3'!J24</f>
        <v>6.3905930470347645</v>
      </c>
      <c r="C27" s="475">
        <f>'Tabelle 3.3'!J24</f>
        <v>6.4087061668681979</v>
      </c>
      <c r="D27" s="476">
        <f t="shared" si="3"/>
        <v>6.3905930470347645</v>
      </c>
      <c r="E27" s="476">
        <f t="shared" si="3"/>
        <v>6.4087061668681979</v>
      </c>
      <c r="F27" t="str">
        <f t="shared" si="4"/>
        <v/>
      </c>
      <c r="G27" t="str">
        <f t="shared" si="4"/>
        <v/>
      </c>
      <c r="H27" s="476" t="str">
        <f t="shared" si="5"/>
        <v/>
      </c>
      <c r="I27" s="476" t="str">
        <f t="shared" si="5"/>
        <v/>
      </c>
      <c r="J27" t="e">
        <f t="shared" si="6"/>
        <v>#N/A</v>
      </c>
      <c r="K27" t="e">
        <f t="shared" si="7"/>
        <v>#N/A</v>
      </c>
      <c r="L27" t="e">
        <f t="shared" si="8"/>
        <v>#N/A</v>
      </c>
      <c r="M27" t="e">
        <f t="shared" si="9"/>
        <v>#N/A</v>
      </c>
      <c r="N27">
        <v>139</v>
      </c>
    </row>
    <row r="28" spans="1:14" ht="15" customHeight="1" x14ac:dyDescent="0.2">
      <c r="A28">
        <v>15</v>
      </c>
      <c r="B28" s="474">
        <f>'Tabelle 2.3'!J25</f>
        <v>10.175202156334231</v>
      </c>
      <c r="C28" s="475">
        <f>'Tabelle 3.3'!J25</f>
        <v>-4.716981132075472</v>
      </c>
      <c r="D28" s="476">
        <f t="shared" si="3"/>
        <v>10.175202156334231</v>
      </c>
      <c r="E28" s="476">
        <f t="shared" si="3"/>
        <v>-4.716981132075472</v>
      </c>
      <c r="F28" t="str">
        <f t="shared" si="4"/>
        <v/>
      </c>
      <c r="G28" t="str">
        <f t="shared" si="4"/>
        <v/>
      </c>
      <c r="H28" s="476" t="str">
        <f t="shared" si="5"/>
        <v/>
      </c>
      <c r="I28" s="476" t="str">
        <f t="shared" si="5"/>
        <v/>
      </c>
      <c r="J28" t="e">
        <f t="shared" si="6"/>
        <v>#N/A</v>
      </c>
      <c r="K28" t="e">
        <f t="shared" si="7"/>
        <v>#N/A</v>
      </c>
      <c r="L28" t="e">
        <f t="shared" si="8"/>
        <v>#N/A</v>
      </c>
      <c r="M28" t="e">
        <f t="shared" si="9"/>
        <v>#N/A</v>
      </c>
      <c r="N28">
        <v>149</v>
      </c>
    </row>
    <row r="29" spans="1:14" ht="15" customHeight="1" x14ac:dyDescent="0.2">
      <c r="A29">
        <v>16</v>
      </c>
      <c r="B29" s="474">
        <f>'Tabelle 2.3'!J26</f>
        <v>4.9011177987962169</v>
      </c>
      <c r="C29" s="475">
        <f>'Tabelle 3.3'!J26</f>
        <v>-0.25125628140703515</v>
      </c>
      <c r="D29" s="476">
        <f t="shared" si="3"/>
        <v>4.9011177987962169</v>
      </c>
      <c r="E29" s="476">
        <f t="shared" si="3"/>
        <v>-0.25125628140703515</v>
      </c>
      <c r="F29" t="str">
        <f t="shared" si="4"/>
        <v/>
      </c>
      <c r="G29" t="str">
        <f t="shared" si="4"/>
        <v/>
      </c>
      <c r="H29" s="476" t="str">
        <f t="shared" si="5"/>
        <v/>
      </c>
      <c r="I29" s="476" t="str">
        <f t="shared" si="5"/>
        <v/>
      </c>
      <c r="J29" t="e">
        <f t="shared" si="6"/>
        <v>#N/A</v>
      </c>
      <c r="K29" t="e">
        <f t="shared" si="7"/>
        <v>#N/A</v>
      </c>
      <c r="L29" t="e">
        <f t="shared" si="8"/>
        <v>#N/A</v>
      </c>
      <c r="M29" t="e">
        <f t="shared" si="9"/>
        <v>#N/A</v>
      </c>
      <c r="N29">
        <v>160</v>
      </c>
    </row>
    <row r="30" spans="1:14" ht="15" customHeight="1" x14ac:dyDescent="0.2">
      <c r="A30">
        <v>17</v>
      </c>
      <c r="B30" s="474">
        <f>'Tabelle 2.3'!J27</f>
        <v>29.283489096573209</v>
      </c>
      <c r="C30" s="475">
        <f>'Tabelle 3.3'!J27</f>
        <v>-27.215189873417721</v>
      </c>
      <c r="D30" s="476">
        <f t="shared" si="3"/>
        <v>29.283489096573209</v>
      </c>
      <c r="E30" s="476">
        <f t="shared" si="3"/>
        <v>-27.215189873417721</v>
      </c>
      <c r="F30" t="str">
        <f t="shared" si="4"/>
        <v/>
      </c>
      <c r="G30" t="str">
        <f t="shared" si="4"/>
        <v/>
      </c>
      <c r="H30" s="476" t="str">
        <f t="shared" si="5"/>
        <v/>
      </c>
      <c r="I30" s="476" t="str">
        <f t="shared" si="5"/>
        <v/>
      </c>
      <c r="J30" t="e">
        <f t="shared" si="6"/>
        <v>#N/A</v>
      </c>
      <c r="K30" t="e">
        <f t="shared" si="7"/>
        <v>#N/A</v>
      </c>
      <c r="L30" t="e">
        <f t="shared" si="8"/>
        <v>#N/A</v>
      </c>
      <c r="M30" t="e">
        <f t="shared" si="9"/>
        <v>#N/A</v>
      </c>
      <c r="N30">
        <v>170</v>
      </c>
    </row>
    <row r="31" spans="1:14" ht="15" customHeight="1" x14ac:dyDescent="0.2">
      <c r="A31">
        <v>18</v>
      </c>
      <c r="B31" s="474">
        <f>'Tabelle 2.3'!J28</f>
        <v>3.1819945673263486</v>
      </c>
      <c r="C31" s="475">
        <f>'Tabelle 3.3'!J28</f>
        <v>6.3084112149532707</v>
      </c>
      <c r="D31" s="476">
        <f t="shared" si="3"/>
        <v>3.1819945673263486</v>
      </c>
      <c r="E31" s="476">
        <f t="shared" si="3"/>
        <v>6.3084112149532707</v>
      </c>
      <c r="F31" t="str">
        <f t="shared" si="4"/>
        <v/>
      </c>
      <c r="G31" t="str">
        <f t="shared" si="4"/>
        <v/>
      </c>
      <c r="H31" s="476" t="str">
        <f t="shared" si="5"/>
        <v/>
      </c>
      <c r="I31" s="476" t="str">
        <f t="shared" si="5"/>
        <v/>
      </c>
      <c r="J31" t="e">
        <f t="shared" si="6"/>
        <v>#N/A</v>
      </c>
      <c r="K31" t="e">
        <f t="shared" si="7"/>
        <v>#N/A</v>
      </c>
      <c r="L31" t="e">
        <f t="shared" si="8"/>
        <v>#N/A</v>
      </c>
      <c r="M31" t="e">
        <f t="shared" si="9"/>
        <v>#N/A</v>
      </c>
      <c r="N31">
        <v>180</v>
      </c>
    </row>
    <row r="32" spans="1:14" ht="15" customHeight="1" x14ac:dyDescent="0.2">
      <c r="A32">
        <v>19</v>
      </c>
      <c r="B32" s="474">
        <f>'Tabelle 2.3'!J29</f>
        <v>-1.567398119122257</v>
      </c>
      <c r="C32" s="475">
        <f>'Tabelle 3.3'!J29</f>
        <v>3.5087719298245612</v>
      </c>
      <c r="D32" s="476">
        <f t="shared" si="3"/>
        <v>-1.567398119122257</v>
      </c>
      <c r="E32" s="476">
        <f t="shared" si="3"/>
        <v>3.5087719298245612</v>
      </c>
      <c r="F32" t="str">
        <f t="shared" si="4"/>
        <v/>
      </c>
      <c r="G32" t="str">
        <f t="shared" si="4"/>
        <v/>
      </c>
      <c r="H32" s="476" t="str">
        <f t="shared" si="5"/>
        <v/>
      </c>
      <c r="I32" s="476" t="str">
        <f t="shared" si="5"/>
        <v/>
      </c>
      <c r="J32" t="e">
        <f t="shared" si="6"/>
        <v>#N/A</v>
      </c>
      <c r="K32" t="e">
        <f t="shared" si="7"/>
        <v>#N/A</v>
      </c>
      <c r="L32" t="e">
        <f t="shared" si="8"/>
        <v>#N/A</v>
      </c>
      <c r="M32" t="e">
        <f t="shared" si="9"/>
        <v>#N/A</v>
      </c>
      <c r="N32">
        <v>191</v>
      </c>
    </row>
    <row r="33" spans="1:14" ht="15" customHeight="1" x14ac:dyDescent="0.2">
      <c r="A33">
        <v>20</v>
      </c>
      <c r="B33" s="474">
        <f>'Tabelle 2.3'!J30</f>
        <v>0</v>
      </c>
      <c r="C33" s="475">
        <f>'Tabelle 3.3'!J30</f>
        <v>0.63371356147021551</v>
      </c>
      <c r="D33" s="476">
        <f t="shared" si="3"/>
        <v>0</v>
      </c>
      <c r="E33" s="476">
        <f t="shared" si="3"/>
        <v>0.63371356147021551</v>
      </c>
      <c r="F33" t="str">
        <f t="shared" si="4"/>
        <v/>
      </c>
      <c r="G33" t="str">
        <f t="shared" si="4"/>
        <v/>
      </c>
      <c r="H33" s="476" t="str">
        <f t="shared" si="5"/>
        <v/>
      </c>
      <c r="I33" s="476" t="str">
        <f t="shared" si="5"/>
        <v/>
      </c>
      <c r="J33" t="e">
        <f t="shared" si="6"/>
        <v>#N/A</v>
      </c>
      <c r="K33" t="e">
        <f t="shared" si="7"/>
        <v>#N/A</v>
      </c>
      <c r="L33" t="e">
        <f t="shared" si="8"/>
        <v>#N/A</v>
      </c>
      <c r="M33" t="e">
        <f t="shared" si="9"/>
        <v>#N/A</v>
      </c>
      <c r="N33">
        <v>201</v>
      </c>
    </row>
    <row r="34" spans="1:14" ht="15" customHeight="1" x14ac:dyDescent="0.2">
      <c r="A34">
        <v>21</v>
      </c>
      <c r="B34" s="474">
        <f>'Tabelle 2.3'!J31</f>
        <v>2.2544780728844964</v>
      </c>
      <c r="C34" s="475">
        <f>'Tabelle 3.3'!J31</f>
        <v>2.4822695035460991</v>
      </c>
      <c r="D34" s="476">
        <f t="shared" si="3"/>
        <v>2.2544780728844964</v>
      </c>
      <c r="E34" s="476">
        <f t="shared" si="3"/>
        <v>2.4822695035460991</v>
      </c>
      <c r="F34" t="str">
        <f t="shared" si="4"/>
        <v/>
      </c>
      <c r="G34" t="str">
        <f t="shared" si="4"/>
        <v/>
      </c>
      <c r="H34" s="476" t="str">
        <f t="shared" si="5"/>
        <v/>
      </c>
      <c r="I34" s="476" t="str">
        <f t="shared" si="5"/>
        <v/>
      </c>
      <c r="J34" t="e">
        <f t="shared" si="6"/>
        <v>#N/A</v>
      </c>
      <c r="K34" t="e">
        <f t="shared" si="7"/>
        <v>#N/A</v>
      </c>
      <c r="L34" t="e">
        <f t="shared" si="8"/>
        <v>#N/A</v>
      </c>
      <c r="M34" t="e">
        <f t="shared" si="9"/>
        <v>#N/A</v>
      </c>
      <c r="N34">
        <v>211</v>
      </c>
    </row>
    <row r="35" spans="1:14" ht="15" customHeight="1" x14ac:dyDescent="0.2">
      <c r="A35">
        <v>22</v>
      </c>
      <c r="B35" s="474">
        <f>'Tabelle 2.3'!J32</f>
        <v>0.90497737556561086</v>
      </c>
      <c r="C35" s="475">
        <f>'Tabelle 3.3'!J32</f>
        <v>-4.3729372937293727</v>
      </c>
      <c r="D35" s="476">
        <f t="shared" si="3"/>
        <v>0.90497737556561086</v>
      </c>
      <c r="E35" s="476">
        <f t="shared" si="3"/>
        <v>-4.3729372937293727</v>
      </c>
      <c r="F35" t="str">
        <f t="shared" si="4"/>
        <v/>
      </c>
      <c r="G35" t="str">
        <f t="shared" si="4"/>
        <v/>
      </c>
      <c r="H35" s="476" t="str">
        <f t="shared" si="5"/>
        <v/>
      </c>
      <c r="I35" s="476" t="str">
        <f t="shared" si="5"/>
        <v/>
      </c>
      <c r="J35" t="e">
        <f t="shared" si="6"/>
        <v>#N/A</v>
      </c>
      <c r="K35" t="e">
        <f t="shared" si="7"/>
        <v>#N/A</v>
      </c>
      <c r="L35" t="e">
        <f t="shared" si="8"/>
        <v>#N/A</v>
      </c>
      <c r="M35" t="e">
        <f t="shared" si="9"/>
        <v>#N/A</v>
      </c>
      <c r="N35">
        <v>222</v>
      </c>
    </row>
    <row r="36" spans="1:14" ht="15" customHeight="1" x14ac:dyDescent="0.2">
      <c r="A36">
        <v>23</v>
      </c>
      <c r="B36" s="474">
        <f>'Tabelle 2.3'!J33</f>
        <v>0</v>
      </c>
      <c r="C36" s="475">
        <f>'Tabelle 3.3'!J33</f>
        <v>0</v>
      </c>
      <c r="D36" s="476">
        <f t="shared" si="3"/>
        <v>0</v>
      </c>
      <c r="E36" s="476">
        <f t="shared" si="3"/>
        <v>0</v>
      </c>
      <c r="F36" t="str">
        <f t="shared" si="4"/>
        <v/>
      </c>
      <c r="G36" t="str">
        <f t="shared" si="4"/>
        <v/>
      </c>
      <c r="H36" s="476" t="str">
        <f t="shared" si="5"/>
        <v/>
      </c>
      <c r="I36" s="476" t="str">
        <f t="shared" si="5"/>
        <v/>
      </c>
      <c r="J36" t="e">
        <f t="shared" si="6"/>
        <v>#N/A</v>
      </c>
      <c r="K36" t="e">
        <f t="shared" si="7"/>
        <v>#N/A</v>
      </c>
      <c r="L36" t="e">
        <f t="shared" si="8"/>
        <v>#N/A</v>
      </c>
      <c r="M36" t="e">
        <f t="shared" si="9"/>
        <v>#N/A</v>
      </c>
      <c r="N36">
        <v>232</v>
      </c>
    </row>
    <row r="37" spans="1:14" ht="15" customHeight="1" x14ac:dyDescent="0.2">
      <c r="A37">
        <v>24</v>
      </c>
      <c r="B37" s="474"/>
      <c r="C37" s="475"/>
      <c r="D37" s="476">
        <f t="shared" si="3"/>
        <v>0</v>
      </c>
      <c r="E37" s="476">
        <f t="shared" si="3"/>
        <v>0</v>
      </c>
      <c r="F37"/>
      <c r="G37"/>
      <c r="H37" s="476"/>
      <c r="J37"/>
      <c r="K37"/>
      <c r="L37"/>
      <c r="M37"/>
      <c r="N37"/>
    </row>
    <row r="38" spans="1:14" ht="15" customHeight="1" x14ac:dyDescent="0.2">
      <c r="A38">
        <v>25</v>
      </c>
      <c r="B38" s="474">
        <f>'Tabelle 2.3'!J35</f>
        <v>-6.1674008810572687</v>
      </c>
      <c r="C38" s="475">
        <f>'Tabelle 3.3'!J35</f>
        <v>-2.7472527472527473</v>
      </c>
      <c r="D38" s="476">
        <f t="shared" si="3"/>
        <v>-6.1674008810572687</v>
      </c>
      <c r="E38" s="476">
        <f t="shared" si="3"/>
        <v>-2.7472527472527473</v>
      </c>
      <c r="F38" t="str">
        <f t="shared" si="4"/>
        <v/>
      </c>
      <c r="G38" t="str">
        <f t="shared" si="4"/>
        <v/>
      </c>
      <c r="H38" s="476" t="str">
        <f t="shared" si="5"/>
        <v/>
      </c>
      <c r="I38" s="476" t="str">
        <f t="shared" si="5"/>
        <v/>
      </c>
      <c r="J38" t="e">
        <f t="shared" si="6"/>
        <v>#N/A</v>
      </c>
      <c r="K38" t="e">
        <f t="shared" si="7"/>
        <v>#N/A</v>
      </c>
      <c r="L38" t="e">
        <f t="shared" si="8"/>
        <v>#N/A</v>
      </c>
      <c r="M38" t="e">
        <f t="shared" si="9"/>
        <v>#N/A</v>
      </c>
      <c r="N38">
        <v>242</v>
      </c>
    </row>
    <row r="39" spans="1:14" ht="15" customHeight="1" x14ac:dyDescent="0.2">
      <c r="A39">
        <v>26</v>
      </c>
      <c r="B39" s="474">
        <f>'Tabelle 2.3'!J36</f>
        <v>-5.0954288407163055</v>
      </c>
      <c r="C39" s="475">
        <f>'Tabelle 3.3'!J36</f>
        <v>-6.3978286157425357</v>
      </c>
      <c r="D39" s="476">
        <f t="shared" si="3"/>
        <v>-5.0954288407163055</v>
      </c>
      <c r="E39" s="476">
        <f t="shared" si="3"/>
        <v>-6.3978286157425357</v>
      </c>
      <c r="F39" t="str">
        <f t="shared" si="4"/>
        <v/>
      </c>
      <c r="G39" t="str">
        <f t="shared" si="4"/>
        <v/>
      </c>
      <c r="H39" s="476" t="str">
        <f t="shared" si="5"/>
        <v/>
      </c>
      <c r="I39" s="476" t="str">
        <f t="shared" si="5"/>
        <v/>
      </c>
      <c r="J39" t="e">
        <f t="shared" si="6"/>
        <v>#N/A</v>
      </c>
      <c r="K39" t="e">
        <f t="shared" si="7"/>
        <v>#N/A</v>
      </c>
      <c r="L39" t="e">
        <f t="shared" si="8"/>
        <v>#N/A</v>
      </c>
      <c r="M39" t="e">
        <f t="shared" si="9"/>
        <v>#N/A</v>
      </c>
      <c r="N39">
        <v>253</v>
      </c>
    </row>
    <row r="40" spans="1:14" ht="15" customHeight="1" x14ac:dyDescent="0.2">
      <c r="A40">
        <v>27</v>
      </c>
      <c r="B40" s="474">
        <f>'Tabelle 2.3'!J37</f>
        <v>2.2917142204976031</v>
      </c>
      <c r="C40" s="475">
        <f>'Tabelle 3.3'!J37</f>
        <v>-0.72691765216447868</v>
      </c>
      <c r="D40" s="476">
        <f t="shared" si="3"/>
        <v>2.2917142204976031</v>
      </c>
      <c r="E40" s="476">
        <f t="shared" si="3"/>
        <v>-0.72691765216447868</v>
      </c>
      <c r="F40" t="str">
        <f t="shared" si="4"/>
        <v/>
      </c>
      <c r="G40" t="str">
        <f t="shared" si="4"/>
        <v/>
      </c>
      <c r="H40" s="476" t="str">
        <f t="shared" si="5"/>
        <v/>
      </c>
      <c r="I40" s="476" t="str">
        <f t="shared" si="5"/>
        <v/>
      </c>
      <c r="J40" t="e">
        <f t="shared" si="6"/>
        <v>#N/A</v>
      </c>
      <c r="K40" t="e">
        <f t="shared" si="7"/>
        <v>#N/A</v>
      </c>
      <c r="L40" t="e">
        <f t="shared" si="8"/>
        <v>#N/A</v>
      </c>
      <c r="M40" t="e">
        <f t="shared" si="9"/>
        <v>#N/A</v>
      </c>
      <c r="N40">
        <v>263</v>
      </c>
    </row>
    <row r="41" spans="1:14" ht="15" customHeight="1" x14ac:dyDescent="0.2">
      <c r="A41">
        <v>28</v>
      </c>
      <c r="B41" s="474" t="e">
        <f>'Tabelle 2.3'!#REF!</f>
        <v>#REF!</v>
      </c>
      <c r="C41" s="475" t="e">
        <f>'Tabelle 3.3'!#REF!</f>
        <v>#REF!</v>
      </c>
      <c r="D41" s="476" t="e">
        <f t="shared" si="3"/>
        <v>#REF!</v>
      </c>
      <c r="E41" s="476" t="e">
        <f t="shared" si="3"/>
        <v>#REF!</v>
      </c>
      <c r="F41" t="str">
        <f t="shared" si="4"/>
        <v/>
      </c>
      <c r="G41" t="str">
        <f t="shared" si="4"/>
        <v/>
      </c>
      <c r="H41" s="476" t="e">
        <f t="shared" si="5"/>
        <v>#REF!</v>
      </c>
      <c r="I41" s="476" t="e">
        <f t="shared" si="5"/>
        <v>#REF!</v>
      </c>
      <c r="J41" t="e">
        <f t="shared" si="6"/>
        <v>#REF!</v>
      </c>
      <c r="K41" t="e">
        <f t="shared" si="7"/>
        <v>#REF!</v>
      </c>
      <c r="L41" t="e">
        <f t="shared" si="8"/>
        <v>#REF!</v>
      </c>
      <c r="M41" t="e">
        <f t="shared" si="9"/>
        <v>#REF!</v>
      </c>
      <c r="N41">
        <v>273</v>
      </c>
    </row>
    <row r="42" spans="1:14" ht="15" customHeight="1" x14ac:dyDescent="0.2">
      <c r="A42">
        <v>29</v>
      </c>
      <c r="B42" s="474" t="e">
        <f>'Tabelle 2.3'!#REF!</f>
        <v>#REF!</v>
      </c>
      <c r="C42" s="475" t="e">
        <f>'Tabelle 3.3'!#REF!</f>
        <v>#REF!</v>
      </c>
      <c r="D42" s="476" t="e">
        <f t="shared" si="3"/>
        <v>#REF!</v>
      </c>
      <c r="E42" s="476" t="e">
        <f t="shared" si="3"/>
        <v>#REF!</v>
      </c>
      <c r="F42" t="str">
        <f t="shared" si="4"/>
        <v/>
      </c>
      <c r="G42" t="str">
        <f t="shared" si="4"/>
        <v/>
      </c>
      <c r="H42" s="476" t="e">
        <f t="shared" si="5"/>
        <v>#REF!</v>
      </c>
      <c r="I42" s="476" t="e">
        <f t="shared" si="5"/>
        <v>#REF!</v>
      </c>
      <c r="J42" t="e">
        <f t="shared" si="6"/>
        <v>#REF!</v>
      </c>
      <c r="K42" t="e">
        <f t="shared" si="7"/>
        <v>#REF!</v>
      </c>
      <c r="L42" t="e">
        <f t="shared" si="8"/>
        <v>#REF!</v>
      </c>
      <c r="M42" t="e">
        <f t="shared" si="9"/>
        <v>#REF!</v>
      </c>
      <c r="N42">
        <v>284</v>
      </c>
    </row>
    <row r="43" spans="1:14" ht="15" customHeight="1" x14ac:dyDescent="0.2">
      <c r="A43">
        <v>30</v>
      </c>
      <c r="B43" s="474" t="e">
        <f>'Tabelle 2.3'!#REF!</f>
        <v>#REF!</v>
      </c>
      <c r="C43" s="475" t="e">
        <f>'Tabelle 3.3'!#REF!</f>
        <v>#REF!</v>
      </c>
      <c r="D43" s="476" t="e">
        <f t="shared" si="3"/>
        <v>#REF!</v>
      </c>
      <c r="E43" s="476" t="e">
        <f t="shared" si="3"/>
        <v>#REF!</v>
      </c>
      <c r="F43" t="str">
        <f t="shared" si="4"/>
        <v/>
      </c>
      <c r="G43" t="str">
        <f t="shared" si="4"/>
        <v/>
      </c>
      <c r="H43" s="476" t="e">
        <f t="shared" si="5"/>
        <v>#REF!</v>
      </c>
      <c r="I43" s="476" t="e">
        <f t="shared" si="5"/>
        <v>#REF!</v>
      </c>
      <c r="J43" t="e">
        <f t="shared" si="6"/>
        <v>#REF!</v>
      </c>
      <c r="K43" t="e">
        <f t="shared" si="7"/>
        <v>#REF!</v>
      </c>
      <c r="L43" t="e">
        <f t="shared" si="8"/>
        <v>#REF!</v>
      </c>
      <c r="M43" t="e">
        <f t="shared" si="9"/>
        <v>#REF!</v>
      </c>
      <c r="N43">
        <v>294</v>
      </c>
    </row>
    <row r="44" spans="1:14" ht="15" customHeight="1" x14ac:dyDescent="0.2">
      <c r="A44">
        <v>31</v>
      </c>
      <c r="B44" s="474" t="e">
        <f>'Tabelle 2.3'!#REF!</f>
        <v>#REF!</v>
      </c>
      <c r="C44" s="475" t="e">
        <f>'Tabelle 3.3'!#REF!</f>
        <v>#REF!</v>
      </c>
      <c r="D44" s="476" t="e">
        <f t="shared" si="3"/>
        <v>#REF!</v>
      </c>
      <c r="E44" s="476" t="e">
        <f t="shared" si="3"/>
        <v>#REF!</v>
      </c>
      <c r="F44" t="str">
        <f t="shared" si="4"/>
        <v/>
      </c>
      <c r="G44" t="str">
        <f t="shared" si="4"/>
        <v/>
      </c>
      <c r="H44" s="476" t="e">
        <f t="shared" si="5"/>
        <v>#REF!</v>
      </c>
      <c r="I44" s="476" t="e">
        <f t="shared" si="5"/>
        <v>#REF!</v>
      </c>
      <c r="J44" t="e">
        <f t="shared" si="6"/>
        <v>#REF!</v>
      </c>
      <c r="K44" t="e">
        <f t="shared" si="7"/>
        <v>#REF!</v>
      </c>
      <c r="L44" t="e">
        <f t="shared" si="8"/>
        <v>#REF!</v>
      </c>
      <c r="M44" t="e">
        <f t="shared" si="9"/>
        <v>#REF!</v>
      </c>
      <c r="N44">
        <v>304</v>
      </c>
    </row>
    <row r="45" spans="1:14" ht="15" customHeight="1" x14ac:dyDescent="0.2">
      <c r="A45">
        <v>32</v>
      </c>
      <c r="B45" s="474" t="e">
        <f>'Tabelle 2.3'!#REF!</f>
        <v>#REF!</v>
      </c>
      <c r="C45" s="475" t="e">
        <f>'Tabelle 3.3'!#REF!</f>
        <v>#REF!</v>
      </c>
      <c r="D45" s="476" t="e">
        <f t="shared" si="3"/>
        <v>#REF!</v>
      </c>
      <c r="E45" s="476" t="e">
        <f t="shared" si="3"/>
        <v>#REF!</v>
      </c>
      <c r="F45" t="str">
        <f t="shared" si="4"/>
        <v/>
      </c>
      <c r="G45" t="str">
        <f t="shared" si="4"/>
        <v/>
      </c>
      <c r="H45" s="476" t="e">
        <f t="shared" si="5"/>
        <v>#REF!</v>
      </c>
      <c r="I45" s="476" t="e">
        <f t="shared" si="5"/>
        <v>#REF!</v>
      </c>
      <c r="J45" t="e">
        <f t="shared" si="6"/>
        <v>#REF!</v>
      </c>
      <c r="K45" t="e">
        <f t="shared" si="7"/>
        <v>#REF!</v>
      </c>
      <c r="L45" t="e">
        <f t="shared" si="8"/>
        <v>#REF!</v>
      </c>
      <c r="M45" t="e">
        <f t="shared" si="9"/>
        <v>#REF!</v>
      </c>
      <c r="N45">
        <v>315</v>
      </c>
    </row>
    <row r="46" spans="1:14" ht="15" customHeight="1" x14ac:dyDescent="0.2">
      <c r="A46">
        <v>33</v>
      </c>
      <c r="B46" s="474">
        <f>'Tabelle 2.3'!J37</f>
        <v>2.2917142204976031</v>
      </c>
      <c r="C46" s="475">
        <f>'Tabelle 3.3'!J37</f>
        <v>-0.72691765216447868</v>
      </c>
      <c r="D46" s="476">
        <f t="shared" si="3"/>
        <v>2.2917142204976031</v>
      </c>
      <c r="E46" s="476">
        <f t="shared" si="3"/>
        <v>-0.72691765216447868</v>
      </c>
      <c r="F46" t="str">
        <f t="shared" si="4"/>
        <v/>
      </c>
      <c r="G46" t="str">
        <f t="shared" si="4"/>
        <v/>
      </c>
      <c r="H46" s="476" t="str">
        <f t="shared" si="5"/>
        <v/>
      </c>
      <c r="I46" s="476" t="str">
        <f t="shared" si="5"/>
        <v/>
      </c>
      <c r="J46" t="e">
        <f t="shared" si="6"/>
        <v>#N/A</v>
      </c>
      <c r="K46" t="e">
        <f t="shared" si="7"/>
        <v>#N/A</v>
      </c>
      <c r="L46" t="e">
        <f t="shared" si="8"/>
        <v>#N/A</v>
      </c>
      <c r="M46" t="e">
        <f t="shared" si="9"/>
        <v>#N/A</v>
      </c>
      <c r="N46">
        <v>325</v>
      </c>
    </row>
    <row r="47" spans="1:14" ht="15" customHeight="1" x14ac:dyDescent="0.2">
      <c r="A47"/>
      <c r="E47"/>
      <c r="F47"/>
      <c r="G47"/>
      <c r="I47"/>
      <c r="J47"/>
      <c r="K47"/>
      <c r="L47"/>
      <c r="M47"/>
      <c r="N47"/>
    </row>
    <row r="48" spans="1:14" ht="15" customHeight="1" x14ac:dyDescent="0.2">
      <c r="A48"/>
      <c r="D48" s="478"/>
      <c r="E48"/>
      <c r="F48"/>
      <c r="G48"/>
      <c r="I48"/>
      <c r="J48"/>
      <c r="K48"/>
      <c r="L48"/>
      <c r="M48"/>
      <c r="N48"/>
    </row>
    <row r="49" spans="1:14" ht="15" customHeight="1" x14ac:dyDescent="0.2">
      <c r="A49" s="414" t="s">
        <v>484</v>
      </c>
      <c r="E49"/>
      <c r="F49"/>
      <c r="G49"/>
      <c r="I49"/>
      <c r="J49"/>
      <c r="K49"/>
      <c r="L49"/>
      <c r="M49"/>
      <c r="N49"/>
    </row>
    <row r="50" spans="1:14" ht="15" customHeight="1" x14ac:dyDescent="0.2">
      <c r="A50" s="479" t="s">
        <v>485</v>
      </c>
      <c r="B50" s="472" t="s">
        <v>94</v>
      </c>
      <c r="C50" s="472"/>
      <c r="D50" s="472"/>
      <c r="E50" s="480" t="s">
        <v>486</v>
      </c>
      <c r="F50" s="480"/>
      <c r="G50" s="480"/>
      <c r="H50" s="481" t="s">
        <v>487</v>
      </c>
      <c r="I50" s="480" t="s">
        <v>488</v>
      </c>
      <c r="J50" s="480"/>
      <c r="K50" s="480"/>
      <c r="L50" s="387" t="s">
        <v>489</v>
      </c>
      <c r="M50"/>
      <c r="N50"/>
    </row>
    <row r="51" spans="1:14" ht="39.950000000000003" customHeight="1" x14ac:dyDescent="0.2">
      <c r="A51" s="479"/>
      <c r="B51" s="482">
        <v>76479</v>
      </c>
      <c r="C51" s="482">
        <v>75566</v>
      </c>
      <c r="D51" s="482">
        <v>35950</v>
      </c>
      <c r="E51" s="482" t="s">
        <v>472</v>
      </c>
      <c r="F51" s="482" t="s">
        <v>112</v>
      </c>
      <c r="G51" s="482" t="s">
        <v>113</v>
      </c>
      <c r="H51" s="481"/>
      <c r="I51" s="482" t="s">
        <v>472</v>
      </c>
      <c r="J51" s="482" t="s">
        <v>112</v>
      </c>
      <c r="K51" s="482" t="s">
        <v>113</v>
      </c>
      <c r="L51" s="482" t="s">
        <v>490</v>
      </c>
      <c r="M51" s="482"/>
      <c r="N51" s="482"/>
    </row>
    <row r="52" spans="1:14" ht="15" customHeight="1" x14ac:dyDescent="0.2">
      <c r="A52" s="483" t="s">
        <v>491</v>
      </c>
      <c r="B52" s="484">
        <v>39097</v>
      </c>
      <c r="C52" s="484">
        <v>8560</v>
      </c>
      <c r="D52" s="484">
        <v>4965</v>
      </c>
      <c r="E52" s="476">
        <f>IF($A$52=37802,IF(COUNTBLANK(B$52:B$71)&gt;0,#N/A,B52/B$52*100),IF(COUNTBLANK(B$52:B$76)&gt;0,#N/A,B52/B$52*100))</f>
        <v>100</v>
      </c>
      <c r="F52" s="476">
        <f>IF($A$52=37802,IF(COUNTBLANK(C$52:C$71)&gt;0,#N/A,C52/C$52*100),IF(COUNTBLANK(C$52:C$76)&gt;0,#N/A,C52/C$52*100))</f>
        <v>100</v>
      </c>
      <c r="G52" s="476">
        <f>IF($A$52=37802,IF(COUNTBLANK(D$52:D$71)&gt;0,#N/A,D52/D$52*100),IF(COUNTBLANK(D$52:D$76)&gt;0,#N/A,D52/D$52*100))</f>
        <v>100</v>
      </c>
      <c r="H52" s="485" t="str">
        <f>IF(ISERROR(L52)=TRUE,IF(MONTH(A52)=MONTH(MAX(A$52:A$76)),A52,""),"")</f>
        <v/>
      </c>
      <c r="I52" s="476" t="str">
        <f>IF($H52&lt;&gt;"",E52,"")</f>
        <v/>
      </c>
      <c r="J52" s="476" t="str">
        <f>IF($H52&lt;&gt;"",F52,"")</f>
        <v/>
      </c>
      <c r="K52" s="476" t="str">
        <f t="shared" ref="J52:K67" si="10">IF($H52&lt;&gt;"",G52,"")</f>
        <v/>
      </c>
      <c r="L52" s="476" t="e">
        <f>IF(A$52=37802,IF(AND(COUNTBLANK(B$52:B$71)&lt;&gt;0,COUNTBLANK(C$52:C$71)&lt;&gt;0,COUNTBLANK(D$52:D$71)&lt;&gt;0),135,#N/A),IF(AND(COUNTBLANK(B$52:B$76)&lt;&gt;0,COUNTBLANK(C$52:C$76)&lt;&gt;0,COUNTBLANK(D$52:D$76)&lt;&gt;0),135,#N/A))</f>
        <v>#N/A</v>
      </c>
    </row>
    <row r="53" spans="1:14" ht="15" customHeight="1" x14ac:dyDescent="0.2">
      <c r="A53" s="483" t="s">
        <v>492</v>
      </c>
      <c r="B53" s="484">
        <v>38785</v>
      </c>
      <c r="C53" s="484">
        <v>8388</v>
      </c>
      <c r="D53" s="484">
        <v>4776</v>
      </c>
      <c r="E53" s="476">
        <f t="shared" ref="E53:G71" si="11">IF($A$52=37802,IF(COUNTBLANK(B$52:B$71)&gt;0,#N/A,B53/B$52*100),IF(COUNTBLANK(B$52:B$76)&gt;0,#N/A,B53/B$52*100))</f>
        <v>99.201984807018434</v>
      </c>
      <c r="F53" s="476">
        <f t="shared" si="11"/>
        <v>97.99065420560747</v>
      </c>
      <c r="G53" s="476">
        <f t="shared" si="11"/>
        <v>96.193353474320247</v>
      </c>
      <c r="H53" s="485" t="str">
        <f>IF(ISERROR(L53)=TRUE,IF(MONTH(A53)=MONTH(MAX(A$52:A$76)),A53,""),"")</f>
        <v/>
      </c>
      <c r="I53" s="476" t="str">
        <f t="shared" ref="I53:K76" si="12">IF($H53&lt;&gt;"",E53,"")</f>
        <v/>
      </c>
      <c r="J53" s="476" t="str">
        <f t="shared" si="10"/>
        <v/>
      </c>
      <c r="K53" s="476" t="str">
        <f t="shared" si="10"/>
        <v/>
      </c>
      <c r="L53" s="476" t="e">
        <f t="shared" ref="L53:L76" si="13">IF(A$52=37802,IF(AND(COUNTBLANK(B$52:B$71)&lt;&gt;0,COUNTBLANK(C$52:C$71)&lt;&gt;0,COUNTBLANK(D$52:D$71)&lt;&gt;0),135,#N/A),IF(AND(COUNTBLANK(B$52:B$76)&lt;&gt;0,COUNTBLANK(C$52:C$76)&lt;&gt;0,COUNTBLANK(D$52:D$76)&lt;&gt;0),135,#N/A))</f>
        <v>#N/A</v>
      </c>
    </row>
    <row r="54" spans="1:14" ht="15" customHeight="1" x14ac:dyDescent="0.2">
      <c r="A54" s="486" t="s">
        <v>493</v>
      </c>
      <c r="B54" s="484">
        <v>38374</v>
      </c>
      <c r="C54" s="484">
        <v>8214</v>
      </c>
      <c r="D54" s="484">
        <v>4610</v>
      </c>
      <c r="E54" s="476">
        <f t="shared" si="11"/>
        <v>98.15075325472543</v>
      </c>
      <c r="F54" s="476">
        <f t="shared" si="11"/>
        <v>95.95794392523365</v>
      </c>
      <c r="G54" s="476">
        <f t="shared" si="11"/>
        <v>92.849949647532725</v>
      </c>
      <c r="H54" s="485" t="str">
        <f>IF(ISERROR(L54)=TRUE,IF(MONTH(A54)=MONTH(MAX(A$52:A$76)),A54,""),"")</f>
        <v/>
      </c>
      <c r="I54" s="476" t="str">
        <f t="shared" si="12"/>
        <v/>
      </c>
      <c r="J54" s="476" t="str">
        <f t="shared" si="10"/>
        <v/>
      </c>
      <c r="K54" s="476" t="str">
        <f t="shared" si="10"/>
        <v/>
      </c>
      <c r="L54" s="476" t="e">
        <f t="shared" si="13"/>
        <v>#N/A</v>
      </c>
    </row>
    <row r="55" spans="1:14" ht="15" customHeight="1" x14ac:dyDescent="0.2">
      <c r="A55" s="486">
        <v>44075</v>
      </c>
      <c r="B55" s="484">
        <v>38827</v>
      </c>
      <c r="C55" s="484">
        <v>8106</v>
      </c>
      <c r="D55" s="484">
        <v>4812</v>
      </c>
      <c r="E55" s="476">
        <f t="shared" si="11"/>
        <v>99.309409929150576</v>
      </c>
      <c r="F55" s="476">
        <f t="shared" si="11"/>
        <v>94.696261682242991</v>
      </c>
      <c r="G55" s="476">
        <f t="shared" si="11"/>
        <v>96.918429003021146</v>
      </c>
      <c r="H55" s="485">
        <f>IF(ISERROR(L55)=TRUE,IF(MONTH(A55)=MONTH(MAX(A$52:A$76)),A55,""),"")</f>
        <v>44075</v>
      </c>
      <c r="I55" s="476">
        <f t="shared" si="12"/>
        <v>99.309409929150576</v>
      </c>
      <c r="J55" s="476">
        <f t="shared" si="10"/>
        <v>94.696261682242991</v>
      </c>
      <c r="K55" s="476">
        <f t="shared" si="10"/>
        <v>96.918429003021146</v>
      </c>
      <c r="L55" s="476" t="e">
        <f t="shared" si="13"/>
        <v>#N/A</v>
      </c>
    </row>
    <row r="56" spans="1:14" ht="15" customHeight="1" x14ac:dyDescent="0.2">
      <c r="A56" s="486" t="s">
        <v>494</v>
      </c>
      <c r="B56" s="484">
        <v>38693</v>
      </c>
      <c r="C56" s="484">
        <v>8008</v>
      </c>
      <c r="D56" s="484">
        <v>4834</v>
      </c>
      <c r="E56" s="476">
        <f t="shared" si="11"/>
        <v>98.966672634729008</v>
      </c>
      <c r="F56" s="476">
        <f t="shared" si="11"/>
        <v>93.55140186915888</v>
      </c>
      <c r="G56" s="476">
        <f t="shared" si="11"/>
        <v>97.361530715005046</v>
      </c>
      <c r="H56" s="485" t="str">
        <f t="shared" ref="H56:H71" si="14">IF(ISERROR(L56)=TRUE,IF(MONTH(A56)=MONTH(MAX(A$52:A$76)),A56,""),"")</f>
        <v/>
      </c>
      <c r="I56" s="476" t="str">
        <f t="shared" si="12"/>
        <v/>
      </c>
      <c r="J56" s="476" t="str">
        <f t="shared" si="10"/>
        <v/>
      </c>
      <c r="K56" s="476" t="str">
        <f t="shared" si="10"/>
        <v/>
      </c>
      <c r="L56" s="476" t="e">
        <f t="shared" si="13"/>
        <v>#N/A</v>
      </c>
    </row>
    <row r="57" spans="1:14" ht="15" customHeight="1" x14ac:dyDescent="0.2">
      <c r="A57" s="486" t="s">
        <v>495</v>
      </c>
      <c r="B57" s="484">
        <v>38615</v>
      </c>
      <c r="C57" s="484">
        <v>7866</v>
      </c>
      <c r="D57" s="484">
        <v>4821</v>
      </c>
      <c r="E57" s="476">
        <f t="shared" si="11"/>
        <v>98.76716883648362</v>
      </c>
      <c r="F57" s="476">
        <f t="shared" si="11"/>
        <v>91.892523364485982</v>
      </c>
      <c r="G57" s="476">
        <f t="shared" si="11"/>
        <v>97.099697885196377</v>
      </c>
      <c r="H57" s="485" t="str">
        <f t="shared" si="14"/>
        <v/>
      </c>
      <c r="I57" s="476" t="str">
        <f t="shared" si="12"/>
        <v/>
      </c>
      <c r="J57" s="476" t="str">
        <f t="shared" si="10"/>
        <v/>
      </c>
      <c r="K57" s="476" t="str">
        <f t="shared" si="10"/>
        <v/>
      </c>
      <c r="L57" s="476" t="e">
        <f t="shared" si="13"/>
        <v>#N/A</v>
      </c>
    </row>
    <row r="58" spans="1:14" ht="15" customHeight="1" x14ac:dyDescent="0.2">
      <c r="A58" s="486" t="s">
        <v>496</v>
      </c>
      <c r="B58" s="484">
        <v>38606</v>
      </c>
      <c r="C58" s="484">
        <v>8038</v>
      </c>
      <c r="D58" s="484">
        <v>4888</v>
      </c>
      <c r="E58" s="476">
        <f t="shared" si="11"/>
        <v>98.744149167455305</v>
      </c>
      <c r="F58" s="476">
        <f t="shared" si="11"/>
        <v>93.901869158878498</v>
      </c>
      <c r="G58" s="476">
        <f t="shared" si="11"/>
        <v>98.449144008056393</v>
      </c>
      <c r="H58" s="485" t="str">
        <f t="shared" si="14"/>
        <v/>
      </c>
      <c r="I58" s="476" t="str">
        <f t="shared" si="12"/>
        <v/>
      </c>
      <c r="J58" s="476" t="str">
        <f t="shared" si="10"/>
        <v/>
      </c>
      <c r="K58" s="476" t="str">
        <f t="shared" si="10"/>
        <v/>
      </c>
      <c r="L58" s="476" t="e">
        <f t="shared" si="13"/>
        <v>#N/A</v>
      </c>
    </row>
    <row r="59" spans="1:14" ht="15" customHeight="1" x14ac:dyDescent="0.2">
      <c r="A59" s="486">
        <v>44440</v>
      </c>
      <c r="B59" s="484">
        <v>39350</v>
      </c>
      <c r="C59" s="484">
        <v>7893</v>
      </c>
      <c r="D59" s="484">
        <v>5022</v>
      </c>
      <c r="E59" s="476">
        <f t="shared" si="11"/>
        <v>100.64710847379594</v>
      </c>
      <c r="F59" s="476">
        <f t="shared" si="11"/>
        <v>92.20794392523365</v>
      </c>
      <c r="G59" s="476">
        <f t="shared" si="11"/>
        <v>101.14803625377644</v>
      </c>
      <c r="H59" s="485">
        <f t="shared" si="14"/>
        <v>44440</v>
      </c>
      <c r="I59" s="476">
        <f t="shared" si="12"/>
        <v>100.64710847379594</v>
      </c>
      <c r="J59" s="476">
        <f t="shared" si="10"/>
        <v>92.20794392523365</v>
      </c>
      <c r="K59" s="476">
        <f t="shared" si="10"/>
        <v>101.14803625377644</v>
      </c>
      <c r="L59" s="476" t="e">
        <f t="shared" si="13"/>
        <v>#N/A</v>
      </c>
    </row>
    <row r="60" spans="1:14" ht="15" customHeight="1" x14ac:dyDescent="0.2">
      <c r="A60" s="486" t="s">
        <v>497</v>
      </c>
      <c r="B60" s="484">
        <v>39213</v>
      </c>
      <c r="C60" s="484">
        <v>7831</v>
      </c>
      <c r="D60" s="484">
        <v>4895</v>
      </c>
      <c r="E60" s="476">
        <f t="shared" si="11"/>
        <v>100.29669795636494</v>
      </c>
      <c r="F60" s="476">
        <f t="shared" si="11"/>
        <v>91.483644859813083</v>
      </c>
      <c r="G60" s="476">
        <f t="shared" si="11"/>
        <v>98.590130916414907</v>
      </c>
      <c r="H60" s="485" t="str">
        <f t="shared" si="14"/>
        <v/>
      </c>
      <c r="I60" s="476" t="str">
        <f t="shared" si="12"/>
        <v/>
      </c>
      <c r="J60" s="476" t="str">
        <f t="shared" si="10"/>
        <v/>
      </c>
      <c r="K60" s="476" t="str">
        <f t="shared" si="10"/>
        <v/>
      </c>
      <c r="L60" s="476" t="e">
        <f t="shared" si="13"/>
        <v>#N/A</v>
      </c>
    </row>
    <row r="61" spans="1:14" ht="15" customHeight="1" x14ac:dyDescent="0.2">
      <c r="A61" s="486" t="s">
        <v>498</v>
      </c>
      <c r="B61" s="484">
        <v>39217</v>
      </c>
      <c r="C61" s="484">
        <v>7767</v>
      </c>
      <c r="D61" s="484">
        <v>4893</v>
      </c>
      <c r="E61" s="476">
        <f t="shared" si="11"/>
        <v>100.30692892037752</v>
      </c>
      <c r="F61" s="476">
        <f t="shared" si="11"/>
        <v>90.735981308411212</v>
      </c>
      <c r="G61" s="476">
        <f t="shared" si="11"/>
        <v>98.549848942598189</v>
      </c>
      <c r="H61" s="485" t="str">
        <f t="shared" si="14"/>
        <v/>
      </c>
      <c r="I61" s="476" t="str">
        <f t="shared" si="12"/>
        <v/>
      </c>
      <c r="J61" s="476" t="str">
        <f t="shared" si="10"/>
        <v/>
      </c>
      <c r="K61" s="476" t="str">
        <f t="shared" si="10"/>
        <v/>
      </c>
      <c r="L61" s="476" t="e">
        <f t="shared" si="13"/>
        <v>#N/A</v>
      </c>
    </row>
    <row r="62" spans="1:14" ht="15" customHeight="1" x14ac:dyDescent="0.2">
      <c r="A62" s="486" t="s">
        <v>499</v>
      </c>
      <c r="B62" s="484">
        <v>39113</v>
      </c>
      <c r="C62" s="484">
        <v>7746</v>
      </c>
      <c r="D62" s="484">
        <v>4898</v>
      </c>
      <c r="E62" s="476">
        <f t="shared" si="11"/>
        <v>100.04092385605034</v>
      </c>
      <c r="F62" s="476">
        <f t="shared" si="11"/>
        <v>90.490654205607484</v>
      </c>
      <c r="G62" s="476">
        <f t="shared" si="11"/>
        <v>98.650553877139984</v>
      </c>
      <c r="H62" s="485" t="str">
        <f t="shared" si="14"/>
        <v/>
      </c>
      <c r="I62" s="476" t="str">
        <f t="shared" si="12"/>
        <v/>
      </c>
      <c r="J62" s="476" t="str">
        <f t="shared" si="10"/>
        <v/>
      </c>
      <c r="K62" s="476" t="str">
        <f t="shared" si="10"/>
        <v/>
      </c>
      <c r="L62" s="476" t="e">
        <f t="shared" si="13"/>
        <v>#N/A</v>
      </c>
    </row>
    <row r="63" spans="1:14" ht="15" customHeight="1" x14ac:dyDescent="0.2">
      <c r="A63" s="486">
        <v>44805</v>
      </c>
      <c r="B63" s="484">
        <v>39649</v>
      </c>
      <c r="C63" s="484">
        <v>7217</v>
      </c>
      <c r="D63" s="484">
        <v>4660</v>
      </c>
      <c r="E63" s="476">
        <f t="shared" si="11"/>
        <v>101.4118730337366</v>
      </c>
      <c r="F63" s="476">
        <f t="shared" si="11"/>
        <v>84.310747663551396</v>
      </c>
      <c r="G63" s="476">
        <f t="shared" si="11"/>
        <v>93.856998992950651</v>
      </c>
      <c r="H63" s="485">
        <f t="shared" si="14"/>
        <v>44805</v>
      </c>
      <c r="I63" s="476">
        <f t="shared" si="12"/>
        <v>101.4118730337366</v>
      </c>
      <c r="J63" s="476">
        <f t="shared" si="10"/>
        <v>84.310747663551396</v>
      </c>
      <c r="K63" s="476">
        <f t="shared" si="10"/>
        <v>93.856998992950651</v>
      </c>
      <c r="L63" s="476" t="e">
        <f t="shared" si="13"/>
        <v>#N/A</v>
      </c>
    </row>
    <row r="64" spans="1:14" ht="15" customHeight="1" x14ac:dyDescent="0.2">
      <c r="A64" s="486" t="s">
        <v>500</v>
      </c>
      <c r="B64" s="484">
        <v>39334</v>
      </c>
      <c r="C64" s="484">
        <v>7162</v>
      </c>
      <c r="D64" s="484">
        <v>4650</v>
      </c>
      <c r="E64" s="476">
        <f t="shared" si="11"/>
        <v>100.6061846177456</v>
      </c>
      <c r="F64" s="476">
        <f t="shared" si="11"/>
        <v>83.668224299065415</v>
      </c>
      <c r="G64" s="476">
        <f t="shared" si="11"/>
        <v>93.65558912386706</v>
      </c>
      <c r="H64" s="485" t="str">
        <f t="shared" si="14"/>
        <v/>
      </c>
      <c r="I64" s="476" t="str">
        <f t="shared" si="12"/>
        <v/>
      </c>
      <c r="J64" s="476" t="str">
        <f t="shared" si="10"/>
        <v/>
      </c>
      <c r="K64" s="476" t="str">
        <f t="shared" si="10"/>
        <v/>
      </c>
      <c r="L64" s="476" t="e">
        <f t="shared" si="13"/>
        <v>#N/A</v>
      </c>
    </row>
    <row r="65" spans="1:12" ht="15" customHeight="1" x14ac:dyDescent="0.2">
      <c r="A65" s="486" t="s">
        <v>501</v>
      </c>
      <c r="B65" s="484">
        <v>39390</v>
      </c>
      <c r="C65" s="484">
        <v>7195</v>
      </c>
      <c r="D65" s="484">
        <v>4674</v>
      </c>
      <c r="E65" s="476">
        <f t="shared" si="11"/>
        <v>100.74941811392178</v>
      </c>
      <c r="F65" s="476">
        <f t="shared" si="11"/>
        <v>84.053738317757009</v>
      </c>
      <c r="G65" s="476">
        <f t="shared" si="11"/>
        <v>94.138972809667678</v>
      </c>
      <c r="H65" s="485" t="str">
        <f t="shared" si="14"/>
        <v/>
      </c>
      <c r="I65" s="476" t="str">
        <f t="shared" si="12"/>
        <v/>
      </c>
      <c r="J65" s="476" t="str">
        <f t="shared" si="10"/>
        <v/>
      </c>
      <c r="K65" s="476" t="str">
        <f t="shared" si="10"/>
        <v/>
      </c>
      <c r="L65" s="476" t="e">
        <f t="shared" si="13"/>
        <v>#N/A</v>
      </c>
    </row>
    <row r="66" spans="1:12" ht="15" customHeight="1" x14ac:dyDescent="0.2">
      <c r="A66" s="486" t="s">
        <v>502</v>
      </c>
      <c r="B66" s="484">
        <v>39324</v>
      </c>
      <c r="C66" s="484">
        <v>7246</v>
      </c>
      <c r="D66" s="484">
        <v>4698</v>
      </c>
      <c r="E66" s="476">
        <f t="shared" si="11"/>
        <v>100.58060720771415</v>
      </c>
      <c r="F66" s="476">
        <f t="shared" si="11"/>
        <v>84.649532710280369</v>
      </c>
      <c r="G66" s="476">
        <f t="shared" si="11"/>
        <v>94.622356495468267</v>
      </c>
      <c r="H66" s="485" t="str">
        <f t="shared" si="14"/>
        <v/>
      </c>
      <c r="I66" s="476" t="str">
        <f t="shared" si="12"/>
        <v/>
      </c>
      <c r="J66" s="476" t="str">
        <f t="shared" si="10"/>
        <v/>
      </c>
      <c r="K66" s="476" t="str">
        <f t="shared" si="10"/>
        <v/>
      </c>
      <c r="L66" s="476" t="e">
        <f t="shared" si="13"/>
        <v>#N/A</v>
      </c>
    </row>
    <row r="67" spans="1:12" ht="15" customHeight="1" x14ac:dyDescent="0.2">
      <c r="A67" s="486">
        <v>45170</v>
      </c>
      <c r="B67" s="484">
        <v>39874</v>
      </c>
      <c r="C67" s="484">
        <v>7152</v>
      </c>
      <c r="D67" s="484">
        <v>4874</v>
      </c>
      <c r="E67" s="476">
        <f t="shared" si="11"/>
        <v>101.98736475944446</v>
      </c>
      <c r="F67" s="476">
        <f t="shared" si="11"/>
        <v>83.55140186915888</v>
      </c>
      <c r="G67" s="476">
        <f t="shared" si="11"/>
        <v>98.167170191339366</v>
      </c>
      <c r="H67" s="485">
        <f t="shared" si="14"/>
        <v>45170</v>
      </c>
      <c r="I67" s="476">
        <f t="shared" si="12"/>
        <v>101.98736475944446</v>
      </c>
      <c r="J67" s="476">
        <f t="shared" si="10"/>
        <v>83.55140186915888</v>
      </c>
      <c r="K67" s="476">
        <f t="shared" si="10"/>
        <v>98.167170191339366</v>
      </c>
      <c r="L67" s="476" t="e">
        <f t="shared" si="13"/>
        <v>#N/A</v>
      </c>
    </row>
    <row r="68" spans="1:12" ht="15" customHeight="1" x14ac:dyDescent="0.2">
      <c r="A68" s="486" t="s">
        <v>503</v>
      </c>
      <c r="B68" s="484">
        <v>39482</v>
      </c>
      <c r="C68" s="484">
        <v>7095</v>
      </c>
      <c r="D68" s="484">
        <v>4823</v>
      </c>
      <c r="E68" s="476">
        <f t="shared" si="11"/>
        <v>100.98473028621122</v>
      </c>
      <c r="F68" s="476">
        <f t="shared" si="11"/>
        <v>82.88551401869158</v>
      </c>
      <c r="G68" s="476">
        <f t="shared" si="11"/>
        <v>97.139979859013096</v>
      </c>
      <c r="H68" s="485" t="str">
        <f t="shared" si="14"/>
        <v/>
      </c>
      <c r="I68" s="476" t="str">
        <f t="shared" si="12"/>
        <v/>
      </c>
      <c r="J68" s="476" t="str">
        <f t="shared" si="12"/>
        <v/>
      </c>
      <c r="K68" s="476" t="str">
        <f t="shared" si="12"/>
        <v/>
      </c>
      <c r="L68" s="476" t="e">
        <f t="shared" si="13"/>
        <v>#N/A</v>
      </c>
    </row>
    <row r="69" spans="1:12" ht="15" customHeight="1" x14ac:dyDescent="0.2">
      <c r="A69" s="486" t="s">
        <v>504</v>
      </c>
      <c r="B69" s="484">
        <v>39341</v>
      </c>
      <c r="C69" s="484">
        <v>7095</v>
      </c>
      <c r="D69" s="484">
        <v>4835</v>
      </c>
      <c r="E69" s="476">
        <f t="shared" si="11"/>
        <v>100.62408880476764</v>
      </c>
      <c r="F69" s="476">
        <f t="shared" si="11"/>
        <v>82.88551401869158</v>
      </c>
      <c r="G69" s="476">
        <f t="shared" si="11"/>
        <v>97.38167170191339</v>
      </c>
      <c r="H69" s="485" t="str">
        <f t="shared" si="14"/>
        <v/>
      </c>
      <c r="I69" s="476" t="str">
        <f t="shared" si="12"/>
        <v/>
      </c>
      <c r="J69" s="476" t="str">
        <f t="shared" si="12"/>
        <v/>
      </c>
      <c r="K69" s="476" t="str">
        <f t="shared" si="12"/>
        <v/>
      </c>
      <c r="L69" s="476" t="e">
        <f t="shared" si="13"/>
        <v>#N/A</v>
      </c>
    </row>
    <row r="70" spans="1:12" ht="15" customHeight="1" x14ac:dyDescent="0.2">
      <c r="A70" s="486" t="s">
        <v>505</v>
      </c>
      <c r="B70" s="484">
        <v>39063</v>
      </c>
      <c r="C70" s="484">
        <v>7101</v>
      </c>
      <c r="D70" s="484">
        <v>4902</v>
      </c>
      <c r="E70" s="476">
        <f t="shared" si="11"/>
        <v>99.913036805893043</v>
      </c>
      <c r="F70" s="476">
        <f t="shared" si="11"/>
        <v>82.955607476635521</v>
      </c>
      <c r="G70" s="476">
        <f t="shared" si="11"/>
        <v>98.73111782477342</v>
      </c>
      <c r="H70" s="485" t="str">
        <f t="shared" si="14"/>
        <v/>
      </c>
      <c r="I70" s="476" t="str">
        <f t="shared" si="12"/>
        <v/>
      </c>
      <c r="J70" s="476" t="str">
        <f t="shared" si="12"/>
        <v/>
      </c>
      <c r="K70" s="476" t="str">
        <f t="shared" si="12"/>
        <v/>
      </c>
      <c r="L70" s="476" t="e">
        <f t="shared" si="13"/>
        <v>#N/A</v>
      </c>
    </row>
    <row r="71" spans="1:12" ht="15" customHeight="1" x14ac:dyDescent="0.2">
      <c r="A71" s="486">
        <v>45536</v>
      </c>
      <c r="B71" s="484">
        <v>39560</v>
      </c>
      <c r="C71" s="484">
        <v>7016</v>
      </c>
      <c r="D71" s="484">
        <v>5083</v>
      </c>
      <c r="E71" s="476">
        <f t="shared" si="11"/>
        <v>101.18423408445661</v>
      </c>
      <c r="F71" s="476">
        <f t="shared" si="11"/>
        <v>81.962616822429908</v>
      </c>
      <c r="G71" s="476">
        <f t="shared" si="11"/>
        <v>102.37663645518631</v>
      </c>
      <c r="H71" s="485">
        <f t="shared" si="14"/>
        <v>45536</v>
      </c>
      <c r="I71" s="476">
        <f t="shared" si="12"/>
        <v>101.18423408445661</v>
      </c>
      <c r="J71" s="476">
        <f t="shared" si="12"/>
        <v>81.962616822429908</v>
      </c>
      <c r="K71" s="476">
        <f t="shared" si="12"/>
        <v>102.37663645518631</v>
      </c>
      <c r="L71" s="476" t="e">
        <f t="shared" si="13"/>
        <v>#N/A</v>
      </c>
    </row>
    <row r="72" spans="1:12" ht="15" customHeight="1" x14ac:dyDescent="0.2">
      <c r="A72" s="486" t="s">
        <v>506</v>
      </c>
      <c r="B72" s="484">
        <v>39108</v>
      </c>
      <c r="C72" s="484">
        <v>6986</v>
      </c>
      <c r="D72" s="484">
        <v>4992</v>
      </c>
      <c r="E72" s="487">
        <f t="shared" ref="E72:G76" si="15">IF($A$52=37802,IF(COUNTBLANK(B$52:B$71)&gt;0,#N/A,IF(ISBLANK(B72)=FALSE,B72/B$52*100,#N/A)),IF(COUNTBLANK(B$52:B$76)&gt;0,#N/A,B72/B$52*100))</f>
        <v>100.02813515103462</v>
      </c>
      <c r="F72" s="487">
        <f t="shared" si="15"/>
        <v>81.612149532710276</v>
      </c>
      <c r="G72" s="487">
        <f t="shared" si="15"/>
        <v>100.5438066465257</v>
      </c>
      <c r="H72" s="488" t="str">
        <f>IF(A$52=37802,IF(ISERROR(L72)=TRUE,IF(ISBLANK(A72)=FALSE,IF(MONTH(A72)=MONTH(MAX(A$52:A$76)),A72,""),""),""),IF(ISERROR(L72)=TRUE,IF(MONTH(A72)=MONTH(MAX(A$52:A$76)),A72,""),""))</f>
        <v/>
      </c>
      <c r="I72" s="476" t="str">
        <f t="shared" si="12"/>
        <v/>
      </c>
      <c r="J72" s="476" t="str">
        <f t="shared" si="12"/>
        <v/>
      </c>
      <c r="K72" s="476" t="str">
        <f t="shared" si="12"/>
        <v/>
      </c>
      <c r="L72" s="476" t="e">
        <f t="shared" si="13"/>
        <v>#N/A</v>
      </c>
    </row>
    <row r="73" spans="1:12" ht="15" customHeight="1" x14ac:dyDescent="0.2">
      <c r="A73" s="486" t="s">
        <v>507</v>
      </c>
      <c r="B73" s="484">
        <v>38720</v>
      </c>
      <c r="C73" s="484">
        <v>6941</v>
      </c>
      <c r="D73" s="484">
        <v>4990</v>
      </c>
      <c r="E73" s="487">
        <f t="shared" si="15"/>
        <v>99.035731641813953</v>
      </c>
      <c r="F73" s="487">
        <f t="shared" si="15"/>
        <v>81.086448598130843</v>
      </c>
      <c r="G73" s="487">
        <f t="shared" si="15"/>
        <v>100.50352467270895</v>
      </c>
      <c r="H73" s="488" t="str">
        <f>IF(A$52=37802,IF(ISERROR(L73)=TRUE,IF(ISBLANK(A73)=FALSE,IF(MONTH(A73)=MONTH(MAX(A$52:A$76)),A73,""),""),""),IF(ISERROR(L73)=TRUE,IF(MONTH(A73)=MONTH(MAX(A$52:A$76)),A73,""),""))</f>
        <v/>
      </c>
      <c r="I73" s="476" t="str">
        <f t="shared" si="12"/>
        <v/>
      </c>
      <c r="J73" s="476" t="str">
        <f t="shared" si="12"/>
        <v/>
      </c>
      <c r="K73" s="476" t="str">
        <f t="shared" si="12"/>
        <v/>
      </c>
      <c r="L73" s="476" t="e">
        <f t="shared" si="13"/>
        <v>#N/A</v>
      </c>
    </row>
    <row r="74" spans="1:12" ht="15" customHeight="1" x14ac:dyDescent="0.2">
      <c r="A74" s="486" t="s">
        <v>508</v>
      </c>
      <c r="B74" s="484">
        <v>38744</v>
      </c>
      <c r="C74" s="484">
        <v>6904</v>
      </c>
      <c r="D74" s="484">
        <v>5084</v>
      </c>
      <c r="E74" s="487">
        <f t="shared" si="15"/>
        <v>99.097117425889465</v>
      </c>
      <c r="F74" s="487">
        <f t="shared" si="15"/>
        <v>80.654205607476641</v>
      </c>
      <c r="G74" s="487">
        <f t="shared" si="15"/>
        <v>102.39677744209466</v>
      </c>
      <c r="H74" s="488" t="str">
        <f>IF(A$52=37802,IF(ISERROR(L74)=TRUE,IF(ISBLANK(A74)=FALSE,IF(MONTH(A74)=MONTH(MAX(A$52:A$76)),A74,""),""),""),IF(ISERROR(L74)=TRUE,IF(MONTH(A74)=MONTH(MAX(A$52:A$76)),A74,""),""))</f>
        <v/>
      </c>
      <c r="I74" s="476" t="str">
        <f t="shared" si="12"/>
        <v/>
      </c>
      <c r="J74" s="476" t="str">
        <f t="shared" si="12"/>
        <v/>
      </c>
      <c r="K74" s="476" t="str">
        <f t="shared" si="12"/>
        <v/>
      </c>
      <c r="L74" s="476" t="e">
        <f t="shared" si="13"/>
        <v>#N/A</v>
      </c>
    </row>
    <row r="75" spans="1:12" ht="15" customHeight="1" x14ac:dyDescent="0.2">
      <c r="A75" s="486">
        <v>45901</v>
      </c>
      <c r="B75" s="484">
        <v>39018</v>
      </c>
      <c r="C75" s="484">
        <v>6730</v>
      </c>
      <c r="D75" s="484">
        <v>5162</v>
      </c>
      <c r="E75" s="487">
        <f t="shared" si="15"/>
        <v>99.797938460751467</v>
      </c>
      <c r="F75" s="487">
        <f t="shared" si="15"/>
        <v>78.621495327102807</v>
      </c>
      <c r="G75" s="487">
        <f t="shared" si="15"/>
        <v>103.96777442094663</v>
      </c>
      <c r="H75" s="488">
        <f>IF(A$52=37802,IF(ISERROR(L75)=TRUE,IF(ISBLANK(A75)=FALSE,IF(MONTH(A75)=MONTH(MAX(A$52:A$76)),A75,""),""),""),IF(ISERROR(L75)=TRUE,IF(MONTH(A75)=MONTH(MAX(A$52:A$76)),A75,""),""))</f>
        <v>45901</v>
      </c>
      <c r="I75" s="476">
        <f t="shared" si="12"/>
        <v>99.797938460751467</v>
      </c>
      <c r="J75" s="476">
        <f t="shared" si="12"/>
        <v>78.621495327102807</v>
      </c>
      <c r="K75" s="476">
        <f t="shared" si="12"/>
        <v>103.96777442094663</v>
      </c>
      <c r="L75" s="476" t="e">
        <f t="shared" si="13"/>
        <v>#N/A</v>
      </c>
    </row>
    <row r="76" spans="1:12" ht="15" customHeight="1" x14ac:dyDescent="0.2">
      <c r="A76" s="486" t="s">
        <v>509</v>
      </c>
      <c r="B76" s="484">
        <v>38731</v>
      </c>
      <c r="C76" s="489">
        <v>6663</v>
      </c>
      <c r="D76" s="489">
        <v>5078</v>
      </c>
      <c r="E76" s="487">
        <f t="shared" si="15"/>
        <v>99.063866792848557</v>
      </c>
      <c r="F76" s="487">
        <f t="shared" si="15"/>
        <v>77.838785046728972</v>
      </c>
      <c r="G76" s="487">
        <f t="shared" si="15"/>
        <v>102.27593152064452</v>
      </c>
      <c r="H76" s="488" t="str">
        <f>IF(A$52=37802,IF(ISERROR(L76)=TRUE,IF(ISBLANK(A76)=FALSE,IF(MONTH(A76)=MONTH(MAX(A$52:A$76)),A76,""),""),""),IF(ISERROR(L76)=TRUE,IF(MONTH(A76)=MONTH(MAX(A$52:A$76)),A76,""),""))</f>
        <v/>
      </c>
      <c r="I76" s="476" t="str">
        <f t="shared" si="12"/>
        <v/>
      </c>
      <c r="J76" s="476" t="str">
        <f t="shared" si="12"/>
        <v/>
      </c>
      <c r="K76" s="476" t="str">
        <f t="shared" si="12"/>
        <v/>
      </c>
      <c r="L76" s="476" t="e">
        <f t="shared" si="13"/>
        <v>#N/A</v>
      </c>
    </row>
    <row r="78" spans="1:12" ht="15" customHeight="1" x14ac:dyDescent="0.2">
      <c r="I78" s="476">
        <f>IF(I76&lt;&gt;"",I76,IF(I75&lt;&gt;"",I75,IF(I74&lt;&gt;"",I74,IF(I73&lt;&gt;"",I73,IF(I72&lt;&gt;"",I72,IF(I71&lt;&gt;"",I71,""))))))</f>
        <v>99.797938460751467</v>
      </c>
      <c r="J78" s="476">
        <f>IF(J76&lt;&gt;"",J76,IF(J75&lt;&gt;"",J75,IF(J74&lt;&gt;"",J74,IF(J73&lt;&gt;"",J73,IF(J72&lt;&gt;"",J72,IF(J71&lt;&gt;"",J71,""))))))</f>
        <v>78.621495327102807</v>
      </c>
      <c r="K78" s="476">
        <f>IF(K76&lt;&gt;"",K76,IF(K75&lt;&gt;"",K75,IF(K74&lt;&gt;"",K74,IF(K73&lt;&gt;"",K73,IF(K72&lt;&gt;"",K72,IF(K71&lt;&gt;"",K71,""))))))</f>
        <v>103.96777442094663</v>
      </c>
    </row>
    <row r="79" spans="1:12" ht="15" customHeight="1" x14ac:dyDescent="0.2">
      <c r="I79" s="473">
        <f>RANK(I78,$I78:$K78)</f>
        <v>2</v>
      </c>
      <c r="J79" s="473">
        <f>RANK(J78,$I78:$K78)</f>
        <v>3</v>
      </c>
      <c r="K79" s="473">
        <f>RANK(K78,$I78:$K78)</f>
        <v>1</v>
      </c>
    </row>
    <row r="80" spans="1:12" ht="15" customHeight="1" x14ac:dyDescent="0.2">
      <c r="I80" s="476" t="str">
        <f>"SvB: "&amp;IF(I78&gt;100,"+","")&amp;TEXT(I78-100,"0,0")&amp;"%"</f>
        <v>SvB: -0,2%</v>
      </c>
      <c r="J80" s="476" t="str">
        <f>"GeB - ausschließlich: "&amp;IF(J78&gt;100,"+","")&amp;TEXT(J78-100,"0,0")&amp;"%"</f>
        <v>GeB - ausschließlich: -21,4%</v>
      </c>
      <c r="K80" s="476" t="str">
        <f>"GeB - im Nebenjob: "&amp;IF(K78&gt;100,"+","")&amp;TEXT(K78-100,"0,0")&amp;"%"</f>
        <v>GeB - im Nebenjob: +4,0%</v>
      </c>
    </row>
    <row r="82" spans="9:9" ht="15" customHeight="1" x14ac:dyDescent="0.2">
      <c r="I82" s="476" t="str">
        <f>IF(ISERROR(HLOOKUP(1,I$79:K$80,2,FALSE)),"",HLOOKUP(1,I$79:K$80,2,FALSE))</f>
        <v>GeB - im Nebenjob: +4,0%</v>
      </c>
    </row>
    <row r="83" spans="9:9" ht="15" customHeight="1" x14ac:dyDescent="0.2">
      <c r="I83" s="476" t="str">
        <f>IF(ISERROR(HLOOKUP(2,I$79:K$80,2,FALSE)),"",HLOOKUP(2,I$79:K$80,2,FALSE))</f>
        <v>SvB: -0,2%</v>
      </c>
    </row>
    <row r="84" spans="9:9" ht="15" customHeight="1" x14ac:dyDescent="0.2">
      <c r="I84" s="476" t="str">
        <f>IF(ISERROR(HLOOKUP(3,I$79:K$80,2,FALSE)),"",HLOOKUP(3,I$79:K$80,2,FALSE))</f>
        <v>GeB - ausschließlich: -21,4%</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45" orientation="landscape" r:id="rId1"/>
  <headerFooter alignWithMargins="0"/>
  <rowBreaks count="1" manualBreakCount="1">
    <brk id="47" max="1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8DB2C-D1D5-4B13-8568-B273D4948CF2}">
  <sheetPr codeName="Tabelle27"/>
  <dimension ref="A1:K63"/>
  <sheetViews>
    <sheetView showGridLines="0" zoomScaleNormal="100" zoomScaleSheetLayoutView="100" workbookViewId="0">
      <selection sqref="A1:G1"/>
    </sheetView>
  </sheetViews>
  <sheetFormatPr baseColWidth="10" defaultRowHeight="16.5" customHeight="1" x14ac:dyDescent="0.2"/>
  <cols>
    <col min="1" max="1" width="2.7109375" style="529" customWidth="1"/>
    <col min="2" max="2" width="17.28515625" style="529" customWidth="1"/>
    <col min="3" max="3" width="23.28515625" style="529" customWidth="1"/>
    <col min="4" max="5" width="11.42578125" style="529" customWidth="1"/>
    <col min="6" max="8" width="11.42578125" style="529"/>
    <col min="9" max="9" width="15.7109375" style="529" customWidth="1"/>
    <col min="10" max="256" width="11.42578125" style="529"/>
    <col min="257" max="257" width="2.7109375" style="529" customWidth="1"/>
    <col min="258" max="258" width="17.28515625" style="529" customWidth="1"/>
    <col min="259" max="259" width="23.28515625" style="529" customWidth="1"/>
    <col min="260" max="261" width="11.42578125" style="529" customWidth="1"/>
    <col min="262" max="264" width="11.42578125" style="529"/>
    <col min="265" max="265" width="15.7109375" style="529" customWidth="1"/>
    <col min="266" max="512" width="11.42578125" style="529"/>
    <col min="513" max="513" width="2.7109375" style="529" customWidth="1"/>
    <col min="514" max="514" width="17.28515625" style="529" customWidth="1"/>
    <col min="515" max="515" width="23.28515625" style="529" customWidth="1"/>
    <col min="516" max="517" width="11.42578125" style="529" customWidth="1"/>
    <col min="518" max="520" width="11.42578125" style="529"/>
    <col min="521" max="521" width="15.7109375" style="529" customWidth="1"/>
    <col min="522" max="768" width="11.42578125" style="529"/>
    <col min="769" max="769" width="2.7109375" style="529" customWidth="1"/>
    <col min="770" max="770" width="17.28515625" style="529" customWidth="1"/>
    <col min="771" max="771" width="23.28515625" style="529" customWidth="1"/>
    <col min="772" max="773" width="11.42578125" style="529" customWidth="1"/>
    <col min="774" max="776" width="11.42578125" style="529"/>
    <col min="777" max="777" width="15.7109375" style="529" customWidth="1"/>
    <col min="778" max="1024" width="11.42578125" style="529"/>
    <col min="1025" max="1025" width="2.7109375" style="529" customWidth="1"/>
    <col min="1026" max="1026" width="17.28515625" style="529" customWidth="1"/>
    <col min="1027" max="1027" width="23.28515625" style="529" customWidth="1"/>
    <col min="1028" max="1029" width="11.42578125" style="529" customWidth="1"/>
    <col min="1030" max="1032" width="11.42578125" style="529"/>
    <col min="1033" max="1033" width="15.7109375" style="529" customWidth="1"/>
    <col min="1034" max="1280" width="11.42578125" style="529"/>
    <col min="1281" max="1281" width="2.7109375" style="529" customWidth="1"/>
    <col min="1282" max="1282" width="17.28515625" style="529" customWidth="1"/>
    <col min="1283" max="1283" width="23.28515625" style="529" customWidth="1"/>
    <col min="1284" max="1285" width="11.42578125" style="529" customWidth="1"/>
    <col min="1286" max="1288" width="11.42578125" style="529"/>
    <col min="1289" max="1289" width="15.7109375" style="529" customWidth="1"/>
    <col min="1290" max="1536" width="11.42578125" style="529"/>
    <col min="1537" max="1537" width="2.7109375" style="529" customWidth="1"/>
    <col min="1538" max="1538" width="17.28515625" style="529" customWidth="1"/>
    <col min="1539" max="1539" width="23.28515625" style="529" customWidth="1"/>
    <col min="1540" max="1541" width="11.42578125" style="529" customWidth="1"/>
    <col min="1542" max="1544" width="11.42578125" style="529"/>
    <col min="1545" max="1545" width="15.7109375" style="529" customWidth="1"/>
    <col min="1546" max="1792" width="11.42578125" style="529"/>
    <col min="1793" max="1793" width="2.7109375" style="529" customWidth="1"/>
    <col min="1794" max="1794" width="17.28515625" style="529" customWidth="1"/>
    <col min="1795" max="1795" width="23.28515625" style="529" customWidth="1"/>
    <col min="1796" max="1797" width="11.42578125" style="529" customWidth="1"/>
    <col min="1798" max="1800" width="11.42578125" style="529"/>
    <col min="1801" max="1801" width="15.7109375" style="529" customWidth="1"/>
    <col min="1802" max="2048" width="11.42578125" style="529"/>
    <col min="2049" max="2049" width="2.7109375" style="529" customWidth="1"/>
    <col min="2050" max="2050" width="17.28515625" style="529" customWidth="1"/>
    <col min="2051" max="2051" width="23.28515625" style="529" customWidth="1"/>
    <col min="2052" max="2053" width="11.42578125" style="529" customWidth="1"/>
    <col min="2054" max="2056" width="11.42578125" style="529"/>
    <col min="2057" max="2057" width="15.7109375" style="529" customWidth="1"/>
    <col min="2058" max="2304" width="11.42578125" style="529"/>
    <col min="2305" max="2305" width="2.7109375" style="529" customWidth="1"/>
    <col min="2306" max="2306" width="17.28515625" style="529" customWidth="1"/>
    <col min="2307" max="2307" width="23.28515625" style="529" customWidth="1"/>
    <col min="2308" max="2309" width="11.42578125" style="529" customWidth="1"/>
    <col min="2310" max="2312" width="11.42578125" style="529"/>
    <col min="2313" max="2313" width="15.7109375" style="529" customWidth="1"/>
    <col min="2314" max="2560" width="11.42578125" style="529"/>
    <col min="2561" max="2561" width="2.7109375" style="529" customWidth="1"/>
    <col min="2562" max="2562" width="17.28515625" style="529" customWidth="1"/>
    <col min="2563" max="2563" width="23.28515625" style="529" customWidth="1"/>
    <col min="2564" max="2565" width="11.42578125" style="529" customWidth="1"/>
    <col min="2566" max="2568" width="11.42578125" style="529"/>
    <col min="2569" max="2569" width="15.7109375" style="529" customWidth="1"/>
    <col min="2570" max="2816" width="11.42578125" style="529"/>
    <col min="2817" max="2817" width="2.7109375" style="529" customWidth="1"/>
    <col min="2818" max="2818" width="17.28515625" style="529" customWidth="1"/>
    <col min="2819" max="2819" width="23.28515625" style="529" customWidth="1"/>
    <col min="2820" max="2821" width="11.42578125" style="529" customWidth="1"/>
    <col min="2822" max="2824" width="11.42578125" style="529"/>
    <col min="2825" max="2825" width="15.7109375" style="529" customWidth="1"/>
    <col min="2826" max="3072" width="11.42578125" style="529"/>
    <col min="3073" max="3073" width="2.7109375" style="529" customWidth="1"/>
    <col min="3074" max="3074" width="17.28515625" style="529" customWidth="1"/>
    <col min="3075" max="3075" width="23.28515625" style="529" customWidth="1"/>
    <col min="3076" max="3077" width="11.42578125" style="529" customWidth="1"/>
    <col min="3078" max="3080" width="11.42578125" style="529"/>
    <col min="3081" max="3081" width="15.7109375" style="529" customWidth="1"/>
    <col min="3082" max="3328" width="11.42578125" style="529"/>
    <col min="3329" max="3329" width="2.7109375" style="529" customWidth="1"/>
    <col min="3330" max="3330" width="17.28515625" style="529" customWidth="1"/>
    <col min="3331" max="3331" width="23.28515625" style="529" customWidth="1"/>
    <col min="3332" max="3333" width="11.42578125" style="529" customWidth="1"/>
    <col min="3334" max="3336" width="11.42578125" style="529"/>
    <col min="3337" max="3337" width="15.7109375" style="529" customWidth="1"/>
    <col min="3338" max="3584" width="11.42578125" style="529"/>
    <col min="3585" max="3585" width="2.7109375" style="529" customWidth="1"/>
    <col min="3586" max="3586" width="17.28515625" style="529" customWidth="1"/>
    <col min="3587" max="3587" width="23.28515625" style="529" customWidth="1"/>
    <col min="3588" max="3589" width="11.42578125" style="529" customWidth="1"/>
    <col min="3590" max="3592" width="11.42578125" style="529"/>
    <col min="3593" max="3593" width="15.7109375" style="529" customWidth="1"/>
    <col min="3594" max="3840" width="11.42578125" style="529"/>
    <col min="3841" max="3841" width="2.7109375" style="529" customWidth="1"/>
    <col min="3842" max="3842" width="17.28515625" style="529" customWidth="1"/>
    <col min="3843" max="3843" width="23.28515625" style="529" customWidth="1"/>
    <col min="3844" max="3845" width="11.42578125" style="529" customWidth="1"/>
    <col min="3846" max="3848" width="11.42578125" style="529"/>
    <col min="3849" max="3849" width="15.7109375" style="529" customWidth="1"/>
    <col min="3850" max="4096" width="11.42578125" style="529"/>
    <col min="4097" max="4097" width="2.7109375" style="529" customWidth="1"/>
    <col min="4098" max="4098" width="17.28515625" style="529" customWidth="1"/>
    <col min="4099" max="4099" width="23.28515625" style="529" customWidth="1"/>
    <col min="4100" max="4101" width="11.42578125" style="529" customWidth="1"/>
    <col min="4102" max="4104" width="11.42578125" style="529"/>
    <col min="4105" max="4105" width="15.7109375" style="529" customWidth="1"/>
    <col min="4106" max="4352" width="11.42578125" style="529"/>
    <col min="4353" max="4353" width="2.7109375" style="529" customWidth="1"/>
    <col min="4354" max="4354" width="17.28515625" style="529" customWidth="1"/>
    <col min="4355" max="4355" width="23.28515625" style="529" customWidth="1"/>
    <col min="4356" max="4357" width="11.42578125" style="529" customWidth="1"/>
    <col min="4358" max="4360" width="11.42578125" style="529"/>
    <col min="4361" max="4361" width="15.7109375" style="529" customWidth="1"/>
    <col min="4362" max="4608" width="11.42578125" style="529"/>
    <col min="4609" max="4609" width="2.7109375" style="529" customWidth="1"/>
    <col min="4610" max="4610" width="17.28515625" style="529" customWidth="1"/>
    <col min="4611" max="4611" width="23.28515625" style="529" customWidth="1"/>
    <col min="4612" max="4613" width="11.42578125" style="529" customWidth="1"/>
    <col min="4614" max="4616" width="11.42578125" style="529"/>
    <col min="4617" max="4617" width="15.7109375" style="529" customWidth="1"/>
    <col min="4618" max="4864" width="11.42578125" style="529"/>
    <col min="4865" max="4865" width="2.7109375" style="529" customWidth="1"/>
    <col min="4866" max="4866" width="17.28515625" style="529" customWidth="1"/>
    <col min="4867" max="4867" width="23.28515625" style="529" customWidth="1"/>
    <col min="4868" max="4869" width="11.42578125" style="529" customWidth="1"/>
    <col min="4870" max="4872" width="11.42578125" style="529"/>
    <col min="4873" max="4873" width="15.7109375" style="529" customWidth="1"/>
    <col min="4874" max="5120" width="11.42578125" style="529"/>
    <col min="5121" max="5121" width="2.7109375" style="529" customWidth="1"/>
    <col min="5122" max="5122" width="17.28515625" style="529" customWidth="1"/>
    <col min="5123" max="5123" width="23.28515625" style="529" customWidth="1"/>
    <col min="5124" max="5125" width="11.42578125" style="529" customWidth="1"/>
    <col min="5126" max="5128" width="11.42578125" style="529"/>
    <col min="5129" max="5129" width="15.7109375" style="529" customWidth="1"/>
    <col min="5130" max="5376" width="11.42578125" style="529"/>
    <col min="5377" max="5377" width="2.7109375" style="529" customWidth="1"/>
    <col min="5378" max="5378" width="17.28515625" style="529" customWidth="1"/>
    <col min="5379" max="5379" width="23.28515625" style="529" customWidth="1"/>
    <col min="5380" max="5381" width="11.42578125" style="529" customWidth="1"/>
    <col min="5382" max="5384" width="11.42578125" style="529"/>
    <col min="5385" max="5385" width="15.7109375" style="529" customWidth="1"/>
    <col min="5386" max="5632" width="11.42578125" style="529"/>
    <col min="5633" max="5633" width="2.7109375" style="529" customWidth="1"/>
    <col min="5634" max="5634" width="17.28515625" style="529" customWidth="1"/>
    <col min="5635" max="5635" width="23.28515625" style="529" customWidth="1"/>
    <col min="5636" max="5637" width="11.42578125" style="529" customWidth="1"/>
    <col min="5638" max="5640" width="11.42578125" style="529"/>
    <col min="5641" max="5641" width="15.7109375" style="529" customWidth="1"/>
    <col min="5642" max="5888" width="11.42578125" style="529"/>
    <col min="5889" max="5889" width="2.7109375" style="529" customWidth="1"/>
    <col min="5890" max="5890" width="17.28515625" style="529" customWidth="1"/>
    <col min="5891" max="5891" width="23.28515625" style="529" customWidth="1"/>
    <col min="5892" max="5893" width="11.42578125" style="529" customWidth="1"/>
    <col min="5894" max="5896" width="11.42578125" style="529"/>
    <col min="5897" max="5897" width="15.7109375" style="529" customWidth="1"/>
    <col min="5898" max="6144" width="11.42578125" style="529"/>
    <col min="6145" max="6145" width="2.7109375" style="529" customWidth="1"/>
    <col min="6146" max="6146" width="17.28515625" style="529" customWidth="1"/>
    <col min="6147" max="6147" width="23.28515625" style="529" customWidth="1"/>
    <col min="6148" max="6149" width="11.42578125" style="529" customWidth="1"/>
    <col min="6150" max="6152" width="11.42578125" style="529"/>
    <col min="6153" max="6153" width="15.7109375" style="529" customWidth="1"/>
    <col min="6154" max="6400" width="11.42578125" style="529"/>
    <col min="6401" max="6401" width="2.7109375" style="529" customWidth="1"/>
    <col min="6402" max="6402" width="17.28515625" style="529" customWidth="1"/>
    <col min="6403" max="6403" width="23.28515625" style="529" customWidth="1"/>
    <col min="6404" max="6405" width="11.42578125" style="529" customWidth="1"/>
    <col min="6406" max="6408" width="11.42578125" style="529"/>
    <col min="6409" max="6409" width="15.7109375" style="529" customWidth="1"/>
    <col min="6410" max="6656" width="11.42578125" style="529"/>
    <col min="6657" max="6657" width="2.7109375" style="529" customWidth="1"/>
    <col min="6658" max="6658" width="17.28515625" style="529" customWidth="1"/>
    <col min="6659" max="6659" width="23.28515625" style="529" customWidth="1"/>
    <col min="6660" max="6661" width="11.42578125" style="529" customWidth="1"/>
    <col min="6662" max="6664" width="11.42578125" style="529"/>
    <col min="6665" max="6665" width="15.7109375" style="529" customWidth="1"/>
    <col min="6666" max="6912" width="11.42578125" style="529"/>
    <col min="6913" max="6913" width="2.7109375" style="529" customWidth="1"/>
    <col min="6914" max="6914" width="17.28515625" style="529" customWidth="1"/>
    <col min="6915" max="6915" width="23.28515625" style="529" customWidth="1"/>
    <col min="6916" max="6917" width="11.42578125" style="529" customWidth="1"/>
    <col min="6918" max="6920" width="11.42578125" style="529"/>
    <col min="6921" max="6921" width="15.7109375" style="529" customWidth="1"/>
    <col min="6922" max="7168" width="11.42578125" style="529"/>
    <col min="7169" max="7169" width="2.7109375" style="529" customWidth="1"/>
    <col min="7170" max="7170" width="17.28515625" style="529" customWidth="1"/>
    <col min="7171" max="7171" width="23.28515625" style="529" customWidth="1"/>
    <col min="7172" max="7173" width="11.42578125" style="529" customWidth="1"/>
    <col min="7174" max="7176" width="11.42578125" style="529"/>
    <col min="7177" max="7177" width="15.7109375" style="529" customWidth="1"/>
    <col min="7178" max="7424" width="11.42578125" style="529"/>
    <col min="7425" max="7425" width="2.7109375" style="529" customWidth="1"/>
    <col min="7426" max="7426" width="17.28515625" style="529" customWidth="1"/>
    <col min="7427" max="7427" width="23.28515625" style="529" customWidth="1"/>
    <col min="7428" max="7429" width="11.42578125" style="529" customWidth="1"/>
    <col min="7430" max="7432" width="11.42578125" style="529"/>
    <col min="7433" max="7433" width="15.7109375" style="529" customWidth="1"/>
    <col min="7434" max="7680" width="11.42578125" style="529"/>
    <col min="7681" max="7681" width="2.7109375" style="529" customWidth="1"/>
    <col min="7682" max="7682" width="17.28515625" style="529" customWidth="1"/>
    <col min="7683" max="7683" width="23.28515625" style="529" customWidth="1"/>
    <col min="7684" max="7685" width="11.42578125" style="529" customWidth="1"/>
    <col min="7686" max="7688" width="11.42578125" style="529"/>
    <col min="7689" max="7689" width="15.7109375" style="529" customWidth="1"/>
    <col min="7690" max="7936" width="11.42578125" style="529"/>
    <col min="7937" max="7937" width="2.7109375" style="529" customWidth="1"/>
    <col min="7938" max="7938" width="17.28515625" style="529" customWidth="1"/>
    <col min="7939" max="7939" width="23.28515625" style="529" customWidth="1"/>
    <col min="7940" max="7941" width="11.42578125" style="529" customWidth="1"/>
    <col min="7942" max="7944" width="11.42578125" style="529"/>
    <col min="7945" max="7945" width="15.7109375" style="529" customWidth="1"/>
    <col min="7946" max="8192" width="11.42578125" style="529"/>
    <col min="8193" max="8193" width="2.7109375" style="529" customWidth="1"/>
    <col min="8194" max="8194" width="17.28515625" style="529" customWidth="1"/>
    <col min="8195" max="8195" width="23.28515625" style="529" customWidth="1"/>
    <col min="8196" max="8197" width="11.42578125" style="529" customWidth="1"/>
    <col min="8198" max="8200" width="11.42578125" style="529"/>
    <col min="8201" max="8201" width="15.7109375" style="529" customWidth="1"/>
    <col min="8202" max="8448" width="11.42578125" style="529"/>
    <col min="8449" max="8449" width="2.7109375" style="529" customWidth="1"/>
    <col min="8450" max="8450" width="17.28515625" style="529" customWidth="1"/>
    <col min="8451" max="8451" width="23.28515625" style="529" customWidth="1"/>
    <col min="8452" max="8453" width="11.42578125" style="529" customWidth="1"/>
    <col min="8454" max="8456" width="11.42578125" style="529"/>
    <col min="8457" max="8457" width="15.7109375" style="529" customWidth="1"/>
    <col min="8458" max="8704" width="11.42578125" style="529"/>
    <col min="8705" max="8705" width="2.7109375" style="529" customWidth="1"/>
    <col min="8706" max="8706" width="17.28515625" style="529" customWidth="1"/>
    <col min="8707" max="8707" width="23.28515625" style="529" customWidth="1"/>
    <col min="8708" max="8709" width="11.42578125" style="529" customWidth="1"/>
    <col min="8710" max="8712" width="11.42578125" style="529"/>
    <col min="8713" max="8713" width="15.7109375" style="529" customWidth="1"/>
    <col min="8714" max="8960" width="11.42578125" style="529"/>
    <col min="8961" max="8961" width="2.7109375" style="529" customWidth="1"/>
    <col min="8962" max="8962" width="17.28515625" style="529" customWidth="1"/>
    <col min="8963" max="8963" width="23.28515625" style="529" customWidth="1"/>
    <col min="8964" max="8965" width="11.42578125" style="529" customWidth="1"/>
    <col min="8966" max="8968" width="11.42578125" style="529"/>
    <col min="8969" max="8969" width="15.7109375" style="529" customWidth="1"/>
    <col min="8970" max="9216" width="11.42578125" style="529"/>
    <col min="9217" max="9217" width="2.7109375" style="529" customWidth="1"/>
    <col min="9218" max="9218" width="17.28515625" style="529" customWidth="1"/>
    <col min="9219" max="9219" width="23.28515625" style="529" customWidth="1"/>
    <col min="9220" max="9221" width="11.42578125" style="529" customWidth="1"/>
    <col min="9222" max="9224" width="11.42578125" style="529"/>
    <col min="9225" max="9225" width="15.7109375" style="529" customWidth="1"/>
    <col min="9226" max="9472" width="11.42578125" style="529"/>
    <col min="9473" max="9473" width="2.7109375" style="529" customWidth="1"/>
    <col min="9474" max="9474" width="17.28515625" style="529" customWidth="1"/>
    <col min="9475" max="9475" width="23.28515625" style="529" customWidth="1"/>
    <col min="9476" max="9477" width="11.42578125" style="529" customWidth="1"/>
    <col min="9478" max="9480" width="11.42578125" style="529"/>
    <col min="9481" max="9481" width="15.7109375" style="529" customWidth="1"/>
    <col min="9482" max="9728" width="11.42578125" style="529"/>
    <col min="9729" max="9729" width="2.7109375" style="529" customWidth="1"/>
    <col min="9730" max="9730" width="17.28515625" style="529" customWidth="1"/>
    <col min="9731" max="9731" width="23.28515625" style="529" customWidth="1"/>
    <col min="9732" max="9733" width="11.42578125" style="529" customWidth="1"/>
    <col min="9734" max="9736" width="11.42578125" style="529"/>
    <col min="9737" max="9737" width="15.7109375" style="529" customWidth="1"/>
    <col min="9738" max="9984" width="11.42578125" style="529"/>
    <col min="9985" max="9985" width="2.7109375" style="529" customWidth="1"/>
    <col min="9986" max="9986" width="17.28515625" style="529" customWidth="1"/>
    <col min="9987" max="9987" width="23.28515625" style="529" customWidth="1"/>
    <col min="9988" max="9989" width="11.42578125" style="529" customWidth="1"/>
    <col min="9990" max="9992" width="11.42578125" style="529"/>
    <col min="9993" max="9993" width="15.7109375" style="529" customWidth="1"/>
    <col min="9994" max="10240" width="11.42578125" style="529"/>
    <col min="10241" max="10241" width="2.7109375" style="529" customWidth="1"/>
    <col min="10242" max="10242" width="17.28515625" style="529" customWidth="1"/>
    <col min="10243" max="10243" width="23.28515625" style="529" customWidth="1"/>
    <col min="10244" max="10245" width="11.42578125" style="529" customWidth="1"/>
    <col min="10246" max="10248" width="11.42578125" style="529"/>
    <col min="10249" max="10249" width="15.7109375" style="529" customWidth="1"/>
    <col min="10250" max="10496" width="11.42578125" style="529"/>
    <col min="10497" max="10497" width="2.7109375" style="529" customWidth="1"/>
    <col min="10498" max="10498" width="17.28515625" style="529" customWidth="1"/>
    <col min="10499" max="10499" width="23.28515625" style="529" customWidth="1"/>
    <col min="10500" max="10501" width="11.42578125" style="529" customWidth="1"/>
    <col min="10502" max="10504" width="11.42578125" style="529"/>
    <col min="10505" max="10505" width="15.7109375" style="529" customWidth="1"/>
    <col min="10506" max="10752" width="11.42578125" style="529"/>
    <col min="10753" max="10753" width="2.7109375" style="529" customWidth="1"/>
    <col min="10754" max="10754" width="17.28515625" style="529" customWidth="1"/>
    <col min="10755" max="10755" width="23.28515625" style="529" customWidth="1"/>
    <col min="10756" max="10757" width="11.42578125" style="529" customWidth="1"/>
    <col min="10758" max="10760" width="11.42578125" style="529"/>
    <col min="10761" max="10761" width="15.7109375" style="529" customWidth="1"/>
    <col min="10762" max="11008" width="11.42578125" style="529"/>
    <col min="11009" max="11009" width="2.7109375" style="529" customWidth="1"/>
    <col min="11010" max="11010" width="17.28515625" style="529" customWidth="1"/>
    <col min="11011" max="11011" width="23.28515625" style="529" customWidth="1"/>
    <col min="11012" max="11013" width="11.42578125" style="529" customWidth="1"/>
    <col min="11014" max="11016" width="11.42578125" style="529"/>
    <col min="11017" max="11017" width="15.7109375" style="529" customWidth="1"/>
    <col min="11018" max="11264" width="11.42578125" style="529"/>
    <col min="11265" max="11265" width="2.7109375" style="529" customWidth="1"/>
    <col min="11266" max="11266" width="17.28515625" style="529" customWidth="1"/>
    <col min="11267" max="11267" width="23.28515625" style="529" customWidth="1"/>
    <col min="11268" max="11269" width="11.42578125" style="529" customWidth="1"/>
    <col min="11270" max="11272" width="11.42578125" style="529"/>
    <col min="11273" max="11273" width="15.7109375" style="529" customWidth="1"/>
    <col min="11274" max="11520" width="11.42578125" style="529"/>
    <col min="11521" max="11521" width="2.7109375" style="529" customWidth="1"/>
    <col min="11522" max="11522" width="17.28515625" style="529" customWidth="1"/>
    <col min="11523" max="11523" width="23.28515625" style="529" customWidth="1"/>
    <col min="11524" max="11525" width="11.42578125" style="529" customWidth="1"/>
    <col min="11526" max="11528" width="11.42578125" style="529"/>
    <col min="11529" max="11529" width="15.7109375" style="529" customWidth="1"/>
    <col min="11530" max="11776" width="11.42578125" style="529"/>
    <col min="11777" max="11777" width="2.7109375" style="529" customWidth="1"/>
    <col min="11778" max="11778" width="17.28515625" style="529" customWidth="1"/>
    <col min="11779" max="11779" width="23.28515625" style="529" customWidth="1"/>
    <col min="11780" max="11781" width="11.42578125" style="529" customWidth="1"/>
    <col min="11782" max="11784" width="11.42578125" style="529"/>
    <col min="11785" max="11785" width="15.7109375" style="529" customWidth="1"/>
    <col min="11786" max="12032" width="11.42578125" style="529"/>
    <col min="12033" max="12033" width="2.7109375" style="529" customWidth="1"/>
    <col min="12034" max="12034" width="17.28515625" style="529" customWidth="1"/>
    <col min="12035" max="12035" width="23.28515625" style="529" customWidth="1"/>
    <col min="12036" max="12037" width="11.42578125" style="529" customWidth="1"/>
    <col min="12038" max="12040" width="11.42578125" style="529"/>
    <col min="12041" max="12041" width="15.7109375" style="529" customWidth="1"/>
    <col min="12042" max="12288" width="11.42578125" style="529"/>
    <col min="12289" max="12289" width="2.7109375" style="529" customWidth="1"/>
    <col min="12290" max="12290" width="17.28515625" style="529" customWidth="1"/>
    <col min="12291" max="12291" width="23.28515625" style="529" customWidth="1"/>
    <col min="12292" max="12293" width="11.42578125" style="529" customWidth="1"/>
    <col min="12294" max="12296" width="11.42578125" style="529"/>
    <col min="12297" max="12297" width="15.7109375" style="529" customWidth="1"/>
    <col min="12298" max="12544" width="11.42578125" style="529"/>
    <col min="12545" max="12545" width="2.7109375" style="529" customWidth="1"/>
    <col min="12546" max="12546" width="17.28515625" style="529" customWidth="1"/>
    <col min="12547" max="12547" width="23.28515625" style="529" customWidth="1"/>
    <col min="12548" max="12549" width="11.42578125" style="529" customWidth="1"/>
    <col min="12550" max="12552" width="11.42578125" style="529"/>
    <col min="12553" max="12553" width="15.7109375" style="529" customWidth="1"/>
    <col min="12554" max="12800" width="11.42578125" style="529"/>
    <col min="12801" max="12801" width="2.7109375" style="529" customWidth="1"/>
    <col min="12802" max="12802" width="17.28515625" style="529" customWidth="1"/>
    <col min="12803" max="12803" width="23.28515625" style="529" customWidth="1"/>
    <col min="12804" max="12805" width="11.42578125" style="529" customWidth="1"/>
    <col min="12806" max="12808" width="11.42578125" style="529"/>
    <col min="12809" max="12809" width="15.7109375" style="529" customWidth="1"/>
    <col min="12810" max="13056" width="11.42578125" style="529"/>
    <col min="13057" max="13057" width="2.7109375" style="529" customWidth="1"/>
    <col min="13058" max="13058" width="17.28515625" style="529" customWidth="1"/>
    <col min="13059" max="13059" width="23.28515625" style="529" customWidth="1"/>
    <col min="13060" max="13061" width="11.42578125" style="529" customWidth="1"/>
    <col min="13062" max="13064" width="11.42578125" style="529"/>
    <col min="13065" max="13065" width="15.7109375" style="529" customWidth="1"/>
    <col min="13066" max="13312" width="11.42578125" style="529"/>
    <col min="13313" max="13313" width="2.7109375" style="529" customWidth="1"/>
    <col min="13314" max="13314" width="17.28515625" style="529" customWidth="1"/>
    <col min="13315" max="13315" width="23.28515625" style="529" customWidth="1"/>
    <col min="13316" max="13317" width="11.42578125" style="529" customWidth="1"/>
    <col min="13318" max="13320" width="11.42578125" style="529"/>
    <col min="13321" max="13321" width="15.7109375" style="529" customWidth="1"/>
    <col min="13322" max="13568" width="11.42578125" style="529"/>
    <col min="13569" max="13569" width="2.7109375" style="529" customWidth="1"/>
    <col min="13570" max="13570" width="17.28515625" style="529" customWidth="1"/>
    <col min="13571" max="13571" width="23.28515625" style="529" customWidth="1"/>
    <col min="13572" max="13573" width="11.42578125" style="529" customWidth="1"/>
    <col min="13574" max="13576" width="11.42578125" style="529"/>
    <col min="13577" max="13577" width="15.7109375" style="529" customWidth="1"/>
    <col min="13578" max="13824" width="11.42578125" style="529"/>
    <col min="13825" max="13825" width="2.7109375" style="529" customWidth="1"/>
    <col min="13826" max="13826" width="17.28515625" style="529" customWidth="1"/>
    <col min="13827" max="13827" width="23.28515625" style="529" customWidth="1"/>
    <col min="13828" max="13829" width="11.42578125" style="529" customWidth="1"/>
    <col min="13830" max="13832" width="11.42578125" style="529"/>
    <col min="13833" max="13833" width="15.7109375" style="529" customWidth="1"/>
    <col min="13834" max="14080" width="11.42578125" style="529"/>
    <col min="14081" max="14081" width="2.7109375" style="529" customWidth="1"/>
    <col min="14082" max="14082" width="17.28515625" style="529" customWidth="1"/>
    <col min="14083" max="14083" width="23.28515625" style="529" customWidth="1"/>
    <col min="14084" max="14085" width="11.42578125" style="529" customWidth="1"/>
    <col min="14086" max="14088" width="11.42578125" style="529"/>
    <col min="14089" max="14089" width="15.7109375" style="529" customWidth="1"/>
    <col min="14090" max="14336" width="11.42578125" style="529"/>
    <col min="14337" max="14337" width="2.7109375" style="529" customWidth="1"/>
    <col min="14338" max="14338" width="17.28515625" style="529" customWidth="1"/>
    <col min="14339" max="14339" width="23.28515625" style="529" customWidth="1"/>
    <col min="14340" max="14341" width="11.42578125" style="529" customWidth="1"/>
    <col min="14342" max="14344" width="11.42578125" style="529"/>
    <col min="14345" max="14345" width="15.7109375" style="529" customWidth="1"/>
    <col min="14346" max="14592" width="11.42578125" style="529"/>
    <col min="14593" max="14593" width="2.7109375" style="529" customWidth="1"/>
    <col min="14594" max="14594" width="17.28515625" style="529" customWidth="1"/>
    <col min="14595" max="14595" width="23.28515625" style="529" customWidth="1"/>
    <col min="14596" max="14597" width="11.42578125" style="529" customWidth="1"/>
    <col min="14598" max="14600" width="11.42578125" style="529"/>
    <col min="14601" max="14601" width="15.7109375" style="529" customWidth="1"/>
    <col min="14602" max="14848" width="11.42578125" style="529"/>
    <col min="14849" max="14849" width="2.7109375" style="529" customWidth="1"/>
    <col min="14850" max="14850" width="17.28515625" style="529" customWidth="1"/>
    <col min="14851" max="14851" width="23.28515625" style="529" customWidth="1"/>
    <col min="14852" max="14853" width="11.42578125" style="529" customWidth="1"/>
    <col min="14854" max="14856" width="11.42578125" style="529"/>
    <col min="14857" max="14857" width="15.7109375" style="529" customWidth="1"/>
    <col min="14858" max="15104" width="11.42578125" style="529"/>
    <col min="15105" max="15105" width="2.7109375" style="529" customWidth="1"/>
    <col min="15106" max="15106" width="17.28515625" style="529" customWidth="1"/>
    <col min="15107" max="15107" width="23.28515625" style="529" customWidth="1"/>
    <col min="15108" max="15109" width="11.42578125" style="529" customWidth="1"/>
    <col min="15110" max="15112" width="11.42578125" style="529"/>
    <col min="15113" max="15113" width="15.7109375" style="529" customWidth="1"/>
    <col min="15114" max="15360" width="11.42578125" style="529"/>
    <col min="15361" max="15361" width="2.7109375" style="529" customWidth="1"/>
    <col min="15362" max="15362" width="17.28515625" style="529" customWidth="1"/>
    <col min="15363" max="15363" width="23.28515625" style="529" customWidth="1"/>
    <col min="15364" max="15365" width="11.42578125" style="529" customWidth="1"/>
    <col min="15366" max="15368" width="11.42578125" style="529"/>
    <col min="15369" max="15369" width="15.7109375" style="529" customWidth="1"/>
    <col min="15370" max="15616" width="11.42578125" style="529"/>
    <col min="15617" max="15617" width="2.7109375" style="529" customWidth="1"/>
    <col min="15618" max="15618" width="17.28515625" style="529" customWidth="1"/>
    <col min="15619" max="15619" width="23.28515625" style="529" customWidth="1"/>
    <col min="15620" max="15621" width="11.42578125" style="529" customWidth="1"/>
    <col min="15622" max="15624" width="11.42578125" style="529"/>
    <col min="15625" max="15625" width="15.7109375" style="529" customWidth="1"/>
    <col min="15626" max="15872" width="11.42578125" style="529"/>
    <col min="15873" max="15873" width="2.7109375" style="529" customWidth="1"/>
    <col min="15874" max="15874" width="17.28515625" style="529" customWidth="1"/>
    <col min="15875" max="15875" width="23.28515625" style="529" customWidth="1"/>
    <col min="15876" max="15877" width="11.42578125" style="529" customWidth="1"/>
    <col min="15878" max="15880" width="11.42578125" style="529"/>
    <col min="15881" max="15881" width="15.7109375" style="529" customWidth="1"/>
    <col min="15882" max="16128" width="11.42578125" style="529"/>
    <col min="16129" max="16129" width="2.7109375" style="529" customWidth="1"/>
    <col min="16130" max="16130" width="17.28515625" style="529" customWidth="1"/>
    <col min="16131" max="16131" width="23.28515625" style="529" customWidth="1"/>
    <col min="16132" max="16133" width="11.42578125" style="529" customWidth="1"/>
    <col min="16134" max="16136" width="11.42578125" style="529"/>
    <col min="16137" max="16137" width="15.7109375" style="529" customWidth="1"/>
    <col min="16138" max="16384" width="11.42578125" style="529"/>
  </cols>
  <sheetData>
    <row r="1" spans="1:11" s="491" customFormat="1" ht="32.25" customHeight="1" x14ac:dyDescent="0.2">
      <c r="A1" s="490"/>
      <c r="B1" s="490"/>
      <c r="C1" s="490"/>
      <c r="D1" s="490"/>
      <c r="E1" s="490"/>
      <c r="F1" s="490"/>
      <c r="G1" s="490"/>
      <c r="I1" s="492"/>
    </row>
    <row r="2" spans="1:11" s="494" customFormat="1" ht="13.15" customHeight="1" x14ac:dyDescent="0.2">
      <c r="A2" s="493"/>
      <c r="G2" s="495" t="s">
        <v>510</v>
      </c>
      <c r="H2" s="496"/>
      <c r="I2" s="496"/>
      <c r="K2" s="492"/>
    </row>
    <row r="3" spans="1:11" s="491" customFormat="1" ht="19.5" customHeight="1" x14ac:dyDescent="0.25">
      <c r="A3" s="497" t="s">
        <v>511</v>
      </c>
      <c r="D3" s="498"/>
    </row>
    <row r="4" spans="1:11" s="494" customFormat="1" ht="19.5" customHeight="1" x14ac:dyDescent="0.2">
      <c r="A4" s="493"/>
      <c r="G4" s="499"/>
      <c r="H4" s="496"/>
      <c r="I4" s="496"/>
    </row>
    <row r="5" spans="1:11" s="494" customFormat="1" ht="13.15" customHeight="1" x14ac:dyDescent="0.2">
      <c r="A5" s="493"/>
      <c r="G5" s="499"/>
      <c r="H5" s="496"/>
      <c r="I5" s="496"/>
    </row>
    <row r="6" spans="1:11" s="494" customFormat="1" ht="13.15" customHeight="1" x14ac:dyDescent="0.2">
      <c r="A6" s="500" t="s">
        <v>512</v>
      </c>
      <c r="B6" s="501"/>
      <c r="C6" s="501"/>
      <c r="D6" s="501"/>
      <c r="E6" s="501"/>
      <c r="F6" s="500"/>
      <c r="G6" s="500"/>
      <c r="H6" s="496"/>
      <c r="I6" s="496"/>
    </row>
    <row r="7" spans="1:11" s="494" customFormat="1" ht="13.15" customHeight="1" x14ac:dyDescent="0.2">
      <c r="A7" s="493"/>
      <c r="G7" s="499"/>
      <c r="H7" s="496"/>
      <c r="I7" s="496"/>
    </row>
    <row r="8" spans="1:11" s="499" customFormat="1" ht="13.15" customHeight="1" x14ac:dyDescent="0.2">
      <c r="B8" s="502" t="s">
        <v>513</v>
      </c>
      <c r="C8" s="503"/>
      <c r="D8" s="503"/>
      <c r="E8" s="504"/>
      <c r="F8" s="505"/>
      <c r="G8" s="505"/>
      <c r="H8" s="496"/>
      <c r="I8" s="496"/>
    </row>
    <row r="9" spans="1:11" s="499" customFormat="1" ht="13.15" customHeight="1" x14ac:dyDescent="0.2">
      <c r="A9" s="506"/>
      <c r="B9" s="507" t="s">
        <v>514</v>
      </c>
      <c r="C9" s="507"/>
      <c r="D9" s="508"/>
      <c r="E9" s="509"/>
      <c r="F9" s="509"/>
      <c r="H9" s="496"/>
      <c r="I9" s="496"/>
    </row>
    <row r="10" spans="1:11" s="499" customFormat="1" ht="13.15" customHeight="1" x14ac:dyDescent="0.2">
      <c r="A10" s="506"/>
      <c r="B10" s="510" t="s">
        <v>515</v>
      </c>
      <c r="C10" s="510"/>
      <c r="D10" s="511"/>
      <c r="E10" s="512"/>
      <c r="G10" s="513"/>
      <c r="H10" s="496"/>
      <c r="I10" s="496"/>
    </row>
    <row r="11" spans="1:11" s="499" customFormat="1" ht="13.15" customHeight="1" x14ac:dyDescent="0.2">
      <c r="A11" s="506"/>
      <c r="B11" s="514" t="s">
        <v>516</v>
      </c>
      <c r="C11" s="507"/>
      <c r="D11" s="511"/>
      <c r="E11" s="512"/>
      <c r="G11" s="513"/>
      <c r="H11" s="515"/>
      <c r="I11" s="515"/>
    </row>
    <row r="12" spans="1:11" s="499" customFormat="1" ht="13.15" customHeight="1" x14ac:dyDescent="0.2">
      <c r="A12" s="506"/>
      <c r="B12" s="516" t="s">
        <v>517</v>
      </c>
      <c r="C12" s="516"/>
      <c r="D12" s="511"/>
      <c r="E12" s="512"/>
      <c r="G12" s="513"/>
      <c r="H12" s="515"/>
      <c r="I12" s="515"/>
    </row>
    <row r="13" spans="1:11" s="499" customFormat="1" ht="13.15" customHeight="1" x14ac:dyDescent="0.2">
      <c r="A13" s="506"/>
      <c r="B13" s="516" t="s">
        <v>518</v>
      </c>
      <c r="C13" s="516"/>
      <c r="D13" s="511"/>
      <c r="E13" s="512"/>
      <c r="G13" s="513"/>
    </row>
    <row r="14" spans="1:11" s="499" customFormat="1" ht="13.15" customHeight="1" x14ac:dyDescent="0.2">
      <c r="A14" s="506"/>
      <c r="B14" s="516" t="s">
        <v>519</v>
      </c>
      <c r="C14" s="516"/>
      <c r="D14" s="511"/>
      <c r="E14" s="512"/>
      <c r="G14" s="513"/>
    </row>
    <row r="15" spans="1:11" s="499" customFormat="1" ht="13.15" customHeight="1" x14ac:dyDescent="0.2">
      <c r="A15" s="506"/>
      <c r="B15" s="516" t="s">
        <v>520</v>
      </c>
      <c r="C15" s="516"/>
      <c r="D15" s="511"/>
      <c r="E15" s="512"/>
      <c r="G15" s="513"/>
    </row>
    <row r="16" spans="1:11" s="499" customFormat="1" ht="13.15" customHeight="1" x14ac:dyDescent="0.2">
      <c r="A16" s="506"/>
      <c r="B16" s="517" t="s">
        <v>521</v>
      </c>
      <c r="C16" s="517"/>
      <c r="D16" s="511"/>
      <c r="E16" s="512"/>
      <c r="G16" s="513"/>
    </row>
    <row r="17" spans="1:7" s="499" customFormat="1" ht="13.15" customHeight="1" x14ac:dyDescent="0.2">
      <c r="A17" s="506"/>
      <c r="B17" s="517"/>
      <c r="C17" s="517"/>
      <c r="D17" s="511"/>
      <c r="E17" s="512"/>
      <c r="G17" s="513"/>
    </row>
    <row r="18" spans="1:7" s="499" customFormat="1" ht="13.15" customHeight="1" x14ac:dyDescent="0.2">
      <c r="B18" s="502" t="s">
        <v>522</v>
      </c>
      <c r="C18" s="518"/>
      <c r="D18" s="511"/>
      <c r="E18" s="512"/>
      <c r="G18" s="513"/>
    </row>
    <row r="19" spans="1:7" s="499" customFormat="1" ht="13.15" customHeight="1" x14ac:dyDescent="0.2">
      <c r="A19" s="506"/>
      <c r="B19" s="514" t="s">
        <v>523</v>
      </c>
      <c r="C19" s="507"/>
      <c r="D19" s="511"/>
      <c r="E19" s="512"/>
      <c r="G19" s="513"/>
    </row>
    <row r="20" spans="1:7" s="499" customFormat="1" ht="13.15" customHeight="1" x14ac:dyDescent="0.2">
      <c r="A20" s="506"/>
      <c r="B20" s="517" t="s">
        <v>524</v>
      </c>
      <c r="C20" s="517"/>
      <c r="D20" s="511"/>
      <c r="E20" s="512"/>
      <c r="G20" s="513"/>
    </row>
    <row r="21" spans="1:7" s="499" customFormat="1" ht="13.15" customHeight="1" x14ac:dyDescent="0.2">
      <c r="A21" s="506"/>
      <c r="B21" s="516" t="s">
        <v>525</v>
      </c>
      <c r="C21" s="516"/>
      <c r="D21" s="511"/>
      <c r="E21" s="512"/>
      <c r="G21" s="513"/>
    </row>
    <row r="22" spans="1:7" s="499" customFormat="1" ht="13.15" customHeight="1" x14ac:dyDescent="0.2">
      <c r="A22" s="506"/>
      <c r="B22" s="516" t="s">
        <v>526</v>
      </c>
      <c r="C22" s="516"/>
      <c r="D22" s="511"/>
      <c r="E22" s="512"/>
      <c r="G22" s="513"/>
    </row>
    <row r="23" spans="1:7" s="499" customFormat="1" ht="13.15" customHeight="1" x14ac:dyDescent="0.2">
      <c r="A23" s="506"/>
      <c r="B23" s="516" t="s">
        <v>527</v>
      </c>
      <c r="C23" s="516"/>
      <c r="D23" s="511"/>
      <c r="E23" s="512"/>
      <c r="G23" s="513"/>
    </row>
    <row r="24" spans="1:7" s="499" customFormat="1" ht="13.15" customHeight="1" x14ac:dyDescent="0.2">
      <c r="A24" s="506"/>
      <c r="B24" s="516" t="s">
        <v>528</v>
      </c>
      <c r="C24" s="516"/>
      <c r="D24" s="511"/>
      <c r="E24" s="512"/>
      <c r="G24" s="513"/>
    </row>
    <row r="25" spans="1:7" s="499" customFormat="1" ht="13.15" customHeight="1" x14ac:dyDescent="0.2">
      <c r="A25" s="506"/>
      <c r="B25" s="516" t="s">
        <v>529</v>
      </c>
      <c r="C25" s="516"/>
      <c r="D25" s="511"/>
      <c r="E25" s="512"/>
      <c r="G25" s="494"/>
    </row>
    <row r="26" spans="1:7" s="499" customFormat="1" ht="13.15" customHeight="1" x14ac:dyDescent="0.2">
      <c r="A26" s="506"/>
      <c r="B26" s="514" t="s">
        <v>530</v>
      </c>
      <c r="C26" s="507"/>
      <c r="D26" s="511"/>
      <c r="E26" s="512"/>
      <c r="G26" s="494"/>
    </row>
    <row r="27" spans="1:7" s="494" customFormat="1" ht="13.15" customHeight="1" x14ac:dyDescent="0.2">
      <c r="A27" s="519" t="s">
        <v>531</v>
      </c>
      <c r="B27" s="514" t="s">
        <v>531</v>
      </c>
      <c r="C27" s="507"/>
      <c r="D27" s="511"/>
      <c r="E27" s="512"/>
      <c r="F27" s="499"/>
    </row>
    <row r="28" spans="1:7" s="494" customFormat="1" ht="13.15" customHeight="1" x14ac:dyDescent="0.2">
      <c r="A28" s="506"/>
      <c r="B28" s="514" t="s">
        <v>532</v>
      </c>
      <c r="C28" s="507"/>
      <c r="D28" s="511"/>
      <c r="E28" s="512"/>
      <c r="F28" s="499"/>
    </row>
    <row r="29" spans="1:7" s="494" customFormat="1" ht="13.15" customHeight="1" x14ac:dyDescent="0.2">
      <c r="A29" s="506"/>
      <c r="B29" s="516" t="s">
        <v>533</v>
      </c>
      <c r="C29" s="520"/>
      <c r="D29" s="511"/>
      <c r="E29" s="512"/>
    </row>
    <row r="30" spans="1:7" s="494" customFormat="1" ht="13.15" customHeight="1" x14ac:dyDescent="0.2">
      <c r="A30" s="506"/>
      <c r="B30" s="516" t="s">
        <v>534</v>
      </c>
      <c r="C30" s="516"/>
      <c r="D30" s="511"/>
      <c r="E30" s="512"/>
    </row>
    <row r="31" spans="1:7" s="494" customFormat="1" ht="13.15" customHeight="1" x14ac:dyDescent="0.2">
      <c r="A31" s="506"/>
      <c r="B31" s="516" t="s">
        <v>535</v>
      </c>
      <c r="C31" s="516"/>
      <c r="D31" s="511"/>
      <c r="E31" s="512"/>
    </row>
    <row r="32" spans="1:7" s="494" customFormat="1" ht="13.15" customHeight="1" x14ac:dyDescent="0.2">
      <c r="A32" s="506"/>
      <c r="B32" s="521" t="s">
        <v>536</v>
      </c>
      <c r="C32" s="521"/>
      <c r="D32" s="511"/>
      <c r="E32" s="512"/>
    </row>
    <row r="33" spans="1:7" s="494" customFormat="1" ht="13.15" customHeight="1" x14ac:dyDescent="0.2">
      <c r="A33" s="506"/>
      <c r="B33" s="516" t="s">
        <v>537</v>
      </c>
      <c r="C33" s="516"/>
      <c r="D33" s="511"/>
      <c r="E33" s="512"/>
    </row>
    <row r="34" spans="1:7" s="494" customFormat="1" ht="13.15" customHeight="1" x14ac:dyDescent="0.2">
      <c r="A34" s="506"/>
      <c r="B34" s="516" t="s">
        <v>538</v>
      </c>
      <c r="C34" s="516"/>
      <c r="D34" s="511"/>
      <c r="E34" s="512"/>
    </row>
    <row r="35" spans="1:7" s="494" customFormat="1" ht="13.15" customHeight="1" x14ac:dyDescent="0.2">
      <c r="A35" s="506"/>
      <c r="B35" s="516" t="s">
        <v>539</v>
      </c>
      <c r="C35" s="516"/>
      <c r="D35" s="511"/>
      <c r="E35" s="512"/>
    </row>
    <row r="36" spans="1:7" s="494" customFormat="1" ht="13.15" customHeight="1" x14ac:dyDescent="0.2">
      <c r="A36" s="506"/>
      <c r="B36" s="521"/>
      <c r="C36" s="522"/>
      <c r="D36" s="511"/>
      <c r="E36" s="512"/>
    </row>
    <row r="37" spans="1:7" s="499" customFormat="1" ht="13.15" customHeight="1" x14ac:dyDescent="0.2">
      <c r="A37" s="523" t="s">
        <v>540</v>
      </c>
      <c r="B37" s="524"/>
      <c r="C37" s="524"/>
      <c r="D37" s="524"/>
      <c r="E37" s="524"/>
      <c r="F37" s="525"/>
      <c r="G37" s="525"/>
    </row>
    <row r="38" spans="1:7" ht="13.15" customHeight="1" x14ac:dyDescent="0.2">
      <c r="A38" s="526"/>
      <c r="B38" s="527"/>
      <c r="C38" s="527"/>
      <c r="D38" s="528"/>
      <c r="E38" s="528"/>
      <c r="F38" s="528"/>
      <c r="G38" s="528"/>
    </row>
    <row r="39" spans="1:7" ht="13.15" customHeight="1" x14ac:dyDescent="0.2">
      <c r="A39" s="530" t="s">
        <v>541</v>
      </c>
      <c r="B39" s="530"/>
      <c r="C39" s="530"/>
      <c r="D39" s="530"/>
      <c r="E39" s="530"/>
      <c r="F39" s="530"/>
      <c r="G39" s="530"/>
    </row>
    <row r="40" spans="1:7" ht="13.15" customHeight="1" x14ac:dyDescent="0.2">
      <c r="A40" s="506"/>
      <c r="B40" s="531"/>
      <c r="C40" s="531"/>
      <c r="D40" s="511"/>
      <c r="E40" s="512"/>
      <c r="F40" s="494"/>
      <c r="G40" s="494"/>
    </row>
    <row r="41" spans="1:7" ht="13.15" customHeight="1" x14ac:dyDescent="0.2">
      <c r="A41" s="532" t="s">
        <v>542</v>
      </c>
      <c r="B41" s="532"/>
      <c r="C41" s="532"/>
      <c r="D41" s="532"/>
      <c r="E41" s="532"/>
      <c r="F41" s="533"/>
      <c r="G41" s="533"/>
    </row>
    <row r="42" spans="1:7" ht="13.15" customHeight="1" x14ac:dyDescent="0.2">
      <c r="A42" s="533"/>
      <c r="B42" s="533"/>
      <c r="C42" s="533"/>
      <c r="D42" s="533"/>
      <c r="E42" s="533"/>
      <c r="F42" s="533"/>
      <c r="G42" s="533"/>
    </row>
    <row r="43" spans="1:7" ht="13.15" customHeight="1" x14ac:dyDescent="0.2">
      <c r="A43" s="534"/>
      <c r="B43" s="534"/>
      <c r="C43" s="534"/>
      <c r="D43" s="534"/>
      <c r="E43" s="534"/>
    </row>
    <row r="44" spans="1:7" ht="13.15" customHeight="1" x14ac:dyDescent="0.2">
      <c r="A44" s="535" t="s">
        <v>543</v>
      </c>
      <c r="B44" s="535"/>
      <c r="C44" s="535"/>
      <c r="D44" s="535"/>
      <c r="E44" s="535"/>
      <c r="F44" s="535"/>
      <c r="G44" s="535"/>
    </row>
    <row r="45" spans="1:7" ht="13.15" customHeight="1" x14ac:dyDescent="0.2">
      <c r="A45" s="530" t="s">
        <v>544</v>
      </c>
      <c r="B45" s="530"/>
      <c r="C45" s="536" t="s">
        <v>545</v>
      </c>
      <c r="D45" s="536"/>
      <c r="E45" s="536"/>
      <c r="F45" s="536"/>
      <c r="G45" s="53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99AC7A5B-E9A2-4D62-A984-C4386C5DD50B}"/>
    <hyperlink ref="A41:G42" r:id="rId2" display="Das Glossar enthält Erläuterungen zu allen statistisch relevanten Begriffen, die in den verschiedenen Produkten der Statistik der BA Verwendung finden." xr:uid="{E8F1F3C9-9224-4821-9A37-93FF1BDB08F1}"/>
    <hyperlink ref="A45:B45" r:id="rId3" display="Abkürzungsverzeichnis" xr:uid="{7E89225D-9798-4ED3-8037-87FA1B0BFE0F}"/>
    <hyperlink ref="C45" r:id="rId4" xr:uid="{65FFEE8E-1D8D-4123-B0F5-8FA4C3E292C5}"/>
    <hyperlink ref="A39:G39" r:id="rId5" display="Die Qualitätsberichte der Statistik erläutern die Entstehung und Aussagekraft der jeweiligen Fachstatistik." xr:uid="{EBF6E484-6ECB-4AC5-ABE9-2B6BE4B02622}"/>
    <hyperlink ref="B9:D9" r:id="rId6" display="Arbeitsuche, Arbeitslosigkeit und Unterbeschäftigung" xr:uid="{D79897A6-6E27-49A4-9734-5D02F1FDFA77}"/>
    <hyperlink ref="B10:C10" r:id="rId7" display="Ausbildungsmarkt" xr:uid="{77D46C70-1911-4ABF-891B-81633AF25669}"/>
    <hyperlink ref="B11:C11" r:id="rId8" display="Beschäftigung" xr:uid="{F9F4450C-F36D-4868-A5D5-BADC4AE5F258}"/>
    <hyperlink ref="B12:C12" r:id="rId9" display="Einnahmen/Ausgaben" xr:uid="{2AF53BE7-FC6A-4F31-A9AE-545B88538183}"/>
    <hyperlink ref="B13:C13" r:id="rId10" display="Förderung und berufliche Rehabilitation" xr:uid="{ADC7A698-21FD-403A-9E6A-3DE79E0583EA}"/>
    <hyperlink ref="B14:C14" r:id="rId11" display="Gemeldete Arbeitsstellen" xr:uid="{69232F25-3514-4C62-90ED-E263ABE6A4CE}"/>
    <hyperlink ref="B15:C15" r:id="rId12" display="Grundsicherung für Arbeitsuchende (SGB II)" xr:uid="{BA7ECAE0-73B3-4C90-80B7-3A879417CE3B}"/>
    <hyperlink ref="B16:C16" r:id="rId13" display="Leistungen SGB III" xr:uid="{9B649DA1-A480-4A70-B00C-2708392CB273}"/>
    <hyperlink ref="B19:C19" r:id="rId14" display="Berufe" xr:uid="{6E5D6B1C-7825-4AFE-AF91-BDD924735717}"/>
    <hyperlink ref="B20:C20" r:id="rId15" display="Bildung" xr:uid="{E3F0D88C-09F8-4C70-B62E-59C90C973F4A}"/>
    <hyperlink ref="B21:C21" r:id="rId16" display="Demografie" xr:uid="{14FDA78E-A1EB-4A73-B063-E8BFC16E8FFA}"/>
    <hyperlink ref="B22:C22" r:id="rId17" display="Eingliederungsbilanzen" xr:uid="{1FFAD817-5817-4E2D-B817-83E1FF5EB7E0}"/>
    <hyperlink ref="B23:C23" r:id="rId18" display="Entgelt" xr:uid="{CC2F365C-AA72-4B25-A86E-6CE7D6ADF9A3}"/>
    <hyperlink ref="B24:C24" r:id="rId19" display="Fachkräftebedarf" xr:uid="{4D86CF27-166A-44DE-85F3-FD2633B455CB}"/>
    <hyperlink ref="B25:C25" r:id="rId20" display="Familien und Kinder" xr:uid="{15452155-6B61-49C6-87DB-2F0569A4711C}"/>
    <hyperlink ref="B26:C26" r:id="rId21" display="Frauen und Männer" xr:uid="{80A9DDEF-961A-4963-9378-3AFEA7EC4644}"/>
    <hyperlink ref="B28:C28" r:id="rId22" display="Langzeitarbeitslosigkeit" xr:uid="{D1CBF03A-0E28-4745-8898-C49C23F9D3FB}"/>
    <hyperlink ref="B29:C29" r:id="rId23" display="Menschen mit Behinderungen" xr:uid="{2CACCAB7-5699-4FFA-97BF-8E22AA4C0990}"/>
    <hyperlink ref="B30:C30" r:id="rId24" display="Migration" xr:uid="{1E119ED7-08D2-4D43-8750-61CA8B59423D}"/>
    <hyperlink ref="B31:C31" r:id="rId25" display="Regionale Mobilität" xr:uid="{2CEE69F0-17BB-4236-AA87-006619A1A318}"/>
    <hyperlink ref="B34:C34" r:id="rId26" display="Wirtschaftszweige" xr:uid="{758C5121-D0B2-449B-ADF9-FCECE3ACF48E}"/>
    <hyperlink ref="B35:C35" r:id="rId27" display="Zeitarbeit" xr:uid="{EE9884D6-9FD7-454E-9A9F-B467590F7588}"/>
    <hyperlink ref="A27" r:id="rId28" tooltip="Jüngere" display="https://statistik.arbeitsagentur.de/DE/Navigation/Statistiken/Themen-im-Fokus/Juengere/Juengere-Nav.html?mtm_campaign=Bericht" xr:uid="{3C3AD134-A7AE-428E-AEBB-187783796D1A}"/>
    <hyperlink ref="B27:C27" r:id="rId29" display="Jüngere" xr:uid="{882204BB-07BD-4D10-BE4B-638224164C3E}"/>
    <hyperlink ref="B33:C33" r:id="rId30" display="Ukraine-Krieg" xr:uid="{EAB3C591-8F59-42D2-9BFA-5456E0C25BB7}"/>
    <hyperlink ref="A37:E37" r:id="rId31" display="Die Methodischen Hinweise der Statistik bieten ergänzende Informationen." xr:uid="{094A7C77-3572-4BD6-A5A8-18499D1A4930}"/>
    <hyperlink ref="B32" r:id="rId32" xr:uid="{7C8FBCC8-4664-454C-8875-796683B3684C}"/>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3DEC9-D83D-4919-B131-13873EFF4B3E}">
  <sheetPr codeName="Tabelle13">
    <pageSetUpPr autoPageBreaks="0"/>
  </sheetPr>
  <dimension ref="A1:G62"/>
  <sheetViews>
    <sheetView showGridLines="0" zoomScaleNormal="100" workbookViewId="0"/>
  </sheetViews>
  <sheetFormatPr baseColWidth="10" defaultColWidth="11.140625" defaultRowHeight="16.5" customHeight="1" x14ac:dyDescent="0.2"/>
  <cols>
    <col min="1" max="1" width="4.42578125" style="14" customWidth="1"/>
    <col min="2" max="4" width="15.140625" style="14" customWidth="1"/>
    <col min="5" max="5" width="6.42578125" style="14" customWidth="1"/>
    <col min="6" max="6" width="20.7109375" style="14" customWidth="1"/>
    <col min="7" max="7" width="13.28515625" style="15" customWidth="1"/>
    <col min="8" max="16384" width="11.140625" style="14"/>
  </cols>
  <sheetData>
    <row r="1" spans="1:7" s="13" customFormat="1" ht="33.75" customHeight="1" x14ac:dyDescent="0.2">
      <c r="A1" s="10"/>
      <c r="B1" s="11"/>
      <c r="C1" s="11"/>
      <c r="D1" s="11"/>
      <c r="E1" s="11"/>
      <c r="F1" s="11"/>
      <c r="G1" s="12" t="s">
        <v>38</v>
      </c>
    </row>
    <row r="2" spans="1:7" ht="12.75" customHeight="1" x14ac:dyDescent="0.2"/>
    <row r="3" spans="1:7" ht="12.75" x14ac:dyDescent="0.2"/>
    <row r="4" spans="1:7" ht="15.75" x14ac:dyDescent="0.25">
      <c r="A4" s="16" t="s">
        <v>39</v>
      </c>
      <c r="C4" s="16"/>
      <c r="D4" s="16"/>
      <c r="E4" s="16"/>
      <c r="F4" s="16"/>
    </row>
    <row r="5" spans="1:7" ht="12.75" x14ac:dyDescent="0.2"/>
    <row r="6" spans="1:7" ht="12.75" x14ac:dyDescent="0.2"/>
    <row r="7" spans="1:7" ht="15" x14ac:dyDescent="0.25">
      <c r="A7" s="17" t="s">
        <v>5</v>
      </c>
      <c r="C7" s="18"/>
      <c r="D7" s="18"/>
      <c r="E7" s="18"/>
      <c r="F7" s="18"/>
    </row>
    <row r="8" spans="1:7" ht="15" customHeight="1" x14ac:dyDescent="0.2">
      <c r="A8" s="15" t="s">
        <v>7</v>
      </c>
      <c r="C8" s="19"/>
      <c r="D8" s="19"/>
      <c r="E8" s="19"/>
      <c r="F8" s="19"/>
    </row>
    <row r="9" spans="1:7" ht="15" customHeight="1" x14ac:dyDescent="0.2">
      <c r="A9" s="19" t="s">
        <v>40</v>
      </c>
      <c r="C9" s="19"/>
      <c r="D9" s="19"/>
      <c r="E9" s="19"/>
      <c r="F9" s="19"/>
    </row>
    <row r="10" spans="1:7" ht="15" customHeight="1" x14ac:dyDescent="0.2"/>
    <row r="11" spans="1:7" ht="15" customHeight="1" x14ac:dyDescent="0.2">
      <c r="A11" s="17"/>
    </row>
    <row r="12" spans="1:7" s="15" customFormat="1" ht="15" customHeight="1" x14ac:dyDescent="0.2">
      <c r="A12" s="17" t="s">
        <v>41</v>
      </c>
      <c r="B12" s="17"/>
      <c r="C12" s="17"/>
      <c r="D12" s="17"/>
      <c r="E12" s="17"/>
    </row>
    <row r="13" spans="1:7" s="15" customFormat="1" ht="15" customHeight="1" x14ac:dyDescent="0.2">
      <c r="A13" s="15" t="s">
        <v>42</v>
      </c>
      <c r="F13" s="20"/>
    </row>
    <row r="14" spans="1:7" s="15" customFormat="1" ht="15" customHeight="1" x14ac:dyDescent="0.2">
      <c r="B14" s="15" t="s">
        <v>43</v>
      </c>
      <c r="F14" s="20"/>
      <c r="G14" s="21" t="s">
        <v>44</v>
      </c>
    </row>
    <row r="15" spans="1:7" s="15" customFormat="1" ht="15" customHeight="1" x14ac:dyDescent="0.2">
      <c r="A15" s="15" t="s">
        <v>45</v>
      </c>
      <c r="F15" s="20"/>
    </row>
    <row r="16" spans="1:7" s="15" customFormat="1" ht="15" customHeight="1" x14ac:dyDescent="0.2">
      <c r="B16" s="15" t="s">
        <v>46</v>
      </c>
      <c r="F16" s="20"/>
    </row>
    <row r="17" spans="1:7" s="15" customFormat="1" ht="15" customHeight="1" x14ac:dyDescent="0.2">
      <c r="B17" s="15" t="s">
        <v>47</v>
      </c>
      <c r="F17" s="20"/>
      <c r="G17" s="21" t="s">
        <v>48</v>
      </c>
    </row>
    <row r="18" spans="1:7" s="15" customFormat="1" ht="15" customHeight="1" x14ac:dyDescent="0.2">
      <c r="F18" s="20"/>
    </row>
    <row r="19" spans="1:7" s="15" customFormat="1" ht="15" customHeight="1" x14ac:dyDescent="0.2">
      <c r="A19" s="17" t="s">
        <v>49</v>
      </c>
      <c r="F19" s="20"/>
    </row>
    <row r="20" spans="1:7" s="15" customFormat="1" ht="15" customHeight="1" x14ac:dyDescent="0.2">
      <c r="B20" s="15" t="s">
        <v>50</v>
      </c>
      <c r="F20" s="20"/>
      <c r="G20" s="21" t="s">
        <v>51</v>
      </c>
    </row>
    <row r="21" spans="1:7" s="15" customFormat="1" ht="15" customHeight="1" x14ac:dyDescent="0.2">
      <c r="B21" s="15" t="s">
        <v>43</v>
      </c>
      <c r="F21" s="20"/>
      <c r="G21" s="21" t="s">
        <v>52</v>
      </c>
    </row>
    <row r="22" spans="1:7" s="15" customFormat="1" ht="15" customHeight="1" x14ac:dyDescent="0.2">
      <c r="B22" s="15" t="s">
        <v>53</v>
      </c>
      <c r="F22" s="20"/>
      <c r="G22" s="21" t="s">
        <v>54</v>
      </c>
    </row>
    <row r="23" spans="1:7" s="15" customFormat="1" ht="15" customHeight="1" x14ac:dyDescent="0.2">
      <c r="B23" s="15" t="s">
        <v>55</v>
      </c>
      <c r="F23" s="20"/>
      <c r="G23" s="21" t="s">
        <v>56</v>
      </c>
    </row>
    <row r="24" spans="1:7" s="15" customFormat="1" ht="15" customHeight="1" x14ac:dyDescent="0.2">
      <c r="F24" s="20"/>
    </row>
    <row r="25" spans="1:7" s="15" customFormat="1" ht="15" customHeight="1" x14ac:dyDescent="0.2">
      <c r="A25" s="17" t="s">
        <v>57</v>
      </c>
      <c r="F25" s="20"/>
    </row>
    <row r="26" spans="1:7" s="15" customFormat="1" ht="15" customHeight="1" x14ac:dyDescent="0.2">
      <c r="B26" s="15" t="s">
        <v>50</v>
      </c>
      <c r="F26" s="20"/>
      <c r="G26" s="21" t="s">
        <v>58</v>
      </c>
    </row>
    <row r="27" spans="1:7" s="15" customFormat="1" ht="15" customHeight="1" x14ac:dyDescent="0.2">
      <c r="B27" s="15" t="s">
        <v>43</v>
      </c>
      <c r="F27" s="20"/>
      <c r="G27" s="21" t="s">
        <v>59</v>
      </c>
    </row>
    <row r="28" spans="1:7" s="15" customFormat="1" ht="15" customHeight="1" x14ac:dyDescent="0.2">
      <c r="B28" s="15" t="s">
        <v>53</v>
      </c>
      <c r="F28" s="20"/>
      <c r="G28" s="21" t="s">
        <v>60</v>
      </c>
    </row>
    <row r="29" spans="1:7" s="15" customFormat="1" ht="15" customHeight="1" x14ac:dyDescent="0.2">
      <c r="A29" s="15" t="s">
        <v>61</v>
      </c>
      <c r="B29" s="15" t="s">
        <v>55</v>
      </c>
      <c r="F29" s="20"/>
      <c r="G29" s="21" t="s">
        <v>62</v>
      </c>
    </row>
    <row r="30" spans="1:7" s="15" customFormat="1" ht="15" customHeight="1" x14ac:dyDescent="0.2">
      <c r="F30" s="20"/>
    </row>
    <row r="31" spans="1:7" s="15" customFormat="1" ht="15" customHeight="1" x14ac:dyDescent="0.2">
      <c r="A31" s="17" t="s">
        <v>63</v>
      </c>
      <c r="F31" s="20"/>
    </row>
    <row r="32" spans="1:7" s="15" customFormat="1" ht="15" customHeight="1" x14ac:dyDescent="0.2">
      <c r="B32" s="15" t="s">
        <v>64</v>
      </c>
      <c r="F32" s="20"/>
      <c r="G32" s="21" t="s">
        <v>65</v>
      </c>
    </row>
    <row r="33" spans="1:7" s="15" customFormat="1" ht="15" customHeight="1" x14ac:dyDescent="0.2">
      <c r="B33" s="15" t="s">
        <v>53</v>
      </c>
      <c r="F33" s="20"/>
      <c r="G33" s="21" t="s">
        <v>66</v>
      </c>
    </row>
    <row r="34" spans="1:7" s="15" customFormat="1" ht="15" customHeight="1" x14ac:dyDescent="0.2">
      <c r="B34" s="15" t="s">
        <v>55</v>
      </c>
      <c r="F34" s="20"/>
      <c r="G34" s="21" t="s">
        <v>67</v>
      </c>
    </row>
    <row r="35" spans="1:7" s="15" customFormat="1" ht="15" customHeight="1" x14ac:dyDescent="0.2">
      <c r="F35" s="20"/>
    </row>
    <row r="36" spans="1:7" s="15" customFormat="1" ht="15" customHeight="1" x14ac:dyDescent="0.2">
      <c r="A36" s="17" t="s">
        <v>68</v>
      </c>
      <c r="F36" s="20"/>
    </row>
    <row r="37" spans="1:7" s="15" customFormat="1" ht="15" customHeight="1" x14ac:dyDescent="0.2">
      <c r="B37" s="15" t="s">
        <v>53</v>
      </c>
      <c r="F37" s="20"/>
      <c r="G37" s="21" t="s">
        <v>69</v>
      </c>
    </row>
    <row r="38" spans="1:7" s="15" customFormat="1" ht="15" customHeight="1" x14ac:dyDescent="0.2">
      <c r="B38" s="15" t="s">
        <v>55</v>
      </c>
      <c r="F38" s="20"/>
      <c r="G38" s="21" t="s">
        <v>70</v>
      </c>
    </row>
    <row r="39" spans="1:7" s="15" customFormat="1" ht="15" customHeight="1" x14ac:dyDescent="0.2">
      <c r="F39" s="20"/>
    </row>
    <row r="40" spans="1:7" s="15" customFormat="1" ht="15" customHeight="1" x14ac:dyDescent="0.2">
      <c r="A40" s="17" t="s">
        <v>71</v>
      </c>
      <c r="F40" s="20"/>
    </row>
    <row r="41" spans="1:7" s="15" customFormat="1" ht="32.25" customHeight="1" x14ac:dyDescent="0.2">
      <c r="B41" s="22" t="s">
        <v>72</v>
      </c>
      <c r="C41" s="22"/>
      <c r="D41" s="22"/>
      <c r="E41" s="22"/>
      <c r="F41" s="22"/>
      <c r="G41" s="21" t="s">
        <v>73</v>
      </c>
    </row>
    <row r="42" spans="1:7" s="15" customFormat="1" ht="15" customHeight="1" x14ac:dyDescent="0.2">
      <c r="F42" s="20"/>
    </row>
    <row r="43" spans="1:7" s="15" customFormat="1" ht="15" customHeight="1" x14ac:dyDescent="0.2">
      <c r="A43" s="17" t="s">
        <v>74</v>
      </c>
      <c r="F43" s="20"/>
      <c r="G43" s="21"/>
    </row>
    <row r="44" spans="1:7" s="15" customFormat="1" ht="12.75" x14ac:dyDescent="0.2">
      <c r="A44" s="19"/>
      <c r="B44" s="19"/>
      <c r="C44" s="19"/>
      <c r="D44" s="19"/>
      <c r="E44" s="19"/>
      <c r="F44" s="19"/>
    </row>
    <row r="45" spans="1:7" s="15" customFormat="1" ht="12.75" x14ac:dyDescent="0.2">
      <c r="B45" s="19" t="s">
        <v>75</v>
      </c>
      <c r="C45" s="19"/>
      <c r="D45" s="19"/>
      <c r="E45" s="19"/>
      <c r="F45" s="23"/>
      <c r="G45" s="20" t="s">
        <v>76</v>
      </c>
    </row>
    <row r="46" spans="1:7" s="15" customFormat="1" ht="12.75" x14ac:dyDescent="0.2">
      <c r="B46" s="19" t="s">
        <v>77</v>
      </c>
      <c r="C46" s="19"/>
      <c r="D46" s="19"/>
      <c r="E46" s="19"/>
      <c r="F46" s="23"/>
      <c r="G46" s="20" t="s">
        <v>78</v>
      </c>
    </row>
    <row r="47" spans="1:7" s="15" customFormat="1" ht="12.75" x14ac:dyDescent="0.2">
      <c r="B47" s="19" t="s">
        <v>79</v>
      </c>
      <c r="C47" s="19"/>
      <c r="D47" s="19"/>
      <c r="E47" s="19"/>
      <c r="F47" s="23"/>
      <c r="G47" s="20" t="s">
        <v>80</v>
      </c>
    </row>
    <row r="48" spans="1:7" s="15" customFormat="1" ht="12.75" x14ac:dyDescent="0.2">
      <c r="B48" s="19" t="s">
        <v>81</v>
      </c>
      <c r="C48" s="19"/>
      <c r="D48" s="19"/>
      <c r="E48" s="19"/>
      <c r="F48" s="23"/>
      <c r="G48" s="20" t="s">
        <v>82</v>
      </c>
    </row>
    <row r="49" spans="1:7" s="15" customFormat="1" ht="12.75" x14ac:dyDescent="0.2">
      <c r="B49" s="19"/>
      <c r="C49" s="19"/>
      <c r="D49" s="19"/>
      <c r="E49" s="19"/>
      <c r="F49" s="19"/>
      <c r="G49" s="21"/>
    </row>
    <row r="50" spans="1:7" s="15" customFormat="1" ht="12.75" x14ac:dyDescent="0.2">
      <c r="B50" s="19"/>
      <c r="D50" s="24"/>
      <c r="E50" s="24"/>
      <c r="F50" s="24"/>
    </row>
    <row r="51" spans="1:7" s="15" customFormat="1" ht="12.75" x14ac:dyDescent="0.2">
      <c r="B51" s="19"/>
      <c r="C51" s="25"/>
      <c r="D51" s="25"/>
      <c r="E51" s="25"/>
      <c r="F51" s="25"/>
    </row>
    <row r="52" spans="1:7" s="15" customFormat="1" ht="12.75" x14ac:dyDescent="0.2">
      <c r="B52" s="19"/>
      <c r="C52" s="19"/>
      <c r="D52" s="19"/>
      <c r="E52" s="19"/>
      <c r="F52" s="19"/>
    </row>
    <row r="53" spans="1:7" s="15" customFormat="1" ht="12.75" x14ac:dyDescent="0.2">
      <c r="B53" s="19"/>
      <c r="C53" s="19"/>
      <c r="D53" s="19"/>
      <c r="E53" s="19"/>
      <c r="F53" s="19"/>
    </row>
    <row r="54" spans="1:7" s="15" customFormat="1" ht="12.75" x14ac:dyDescent="0.2">
      <c r="B54" s="7"/>
      <c r="D54" s="26"/>
      <c r="E54" s="26"/>
      <c r="F54" s="26"/>
    </row>
    <row r="55" spans="1:7" ht="12.75" x14ac:dyDescent="0.2">
      <c r="A55" s="15"/>
      <c r="B55" s="27"/>
      <c r="C55" s="28"/>
      <c r="D55" s="28"/>
      <c r="E55" s="28"/>
      <c r="F55" s="28"/>
    </row>
    <row r="56" spans="1:7" ht="12.75" x14ac:dyDescent="0.2">
      <c r="A56" s="15"/>
      <c r="B56" s="29"/>
    </row>
    <row r="57" spans="1:7" ht="12.75" x14ac:dyDescent="0.2">
      <c r="A57" s="15"/>
    </row>
    <row r="58" spans="1:7" ht="12.75" x14ac:dyDescent="0.2">
      <c r="A58" s="15"/>
    </row>
    <row r="59" spans="1:7" ht="12.75" x14ac:dyDescent="0.2">
      <c r="A59" s="15"/>
      <c r="E59" s="30"/>
    </row>
    <row r="60" spans="1:7" ht="12.75" x14ac:dyDescent="0.2">
      <c r="B60" s="29"/>
    </row>
    <row r="61" spans="1:7" ht="12.75" x14ac:dyDescent="0.2">
      <c r="B61" s="31"/>
    </row>
    <row r="62" spans="1:7" ht="12.75" x14ac:dyDescent="0.2"/>
  </sheetData>
  <mergeCells count="1">
    <mergeCell ref="B41:F41"/>
  </mergeCells>
  <hyperlinks>
    <hyperlink ref="G14" location="'Tabelle 1'!A1" display="'Tabelle 1'!A1" xr:uid="{6828AE24-5234-47A7-888F-55957C7AD162}"/>
    <hyperlink ref="G17" location="'Diagramm'!A1" display="'Diagramm'!A1" xr:uid="{2041D206-BE7D-4033-8BFC-B8A5C5D85714}"/>
    <hyperlink ref="G20" location="'Tabelle 2.1'!A1" display="'Tabelle 2.1'!A1" xr:uid="{EA2FC71E-670F-47AF-A8BD-31A2CFAC46CE}"/>
    <hyperlink ref="G21" location="'Tabelle 2.2'!A1" display="'Tabelle 2.2'!A1" xr:uid="{77879B5F-A80A-4379-894A-0281C88777AC}"/>
    <hyperlink ref="G22" location="'Tabelle 2.3'!A1" display="'Tabelle 2.3'!A1" xr:uid="{D77A390F-D622-4432-ACFE-70D40C052C14}"/>
    <hyperlink ref="G23" location="'Tabelle 2.4'!A1" display="'Tabelle 2.4'!A1" xr:uid="{0938F18B-F282-458C-A118-82BC24F4C318}"/>
    <hyperlink ref="G26" location="'Tabelle 3.1'!A1" display="'Tabelle 3.1'!A1" xr:uid="{4A93EEFB-1F23-4DAA-8937-AA6E9863F198}"/>
    <hyperlink ref="G27" location="'Tabelle 3.2'!A1" display="'Tabelle 3.2'!A1" xr:uid="{022DF318-842A-4097-AAC9-18E527A4D857}"/>
    <hyperlink ref="G28" location="'Tabelle 3.3'!A1" display="'Tabelle 3.3'!A1" xr:uid="{BC13FBB5-7E7C-4387-B265-228FB7676281}"/>
    <hyperlink ref="G29" location="'Tabelle 3.4'!A1" display="'Tabelle 3.4'!A1" xr:uid="{2DE4F6AD-A399-4689-9E3A-8EB1417550C0}"/>
    <hyperlink ref="G32" location="'Tabelle 4.1'!A1" display="'Tabelle 4.1'!A1" xr:uid="{B69F703D-0BCA-4CD6-8917-6C14265092CD}"/>
    <hyperlink ref="G33" location="'Tabelle 4.2'!A1" display="'Tabelle 4.2'!A1" xr:uid="{78989769-92D9-4735-A8CE-94626BD9A068}"/>
    <hyperlink ref="G34" location="'Tabelle 4.3'!A1" display="'Tabelle 4.3'!A1" xr:uid="{84832BAD-B55C-448B-9EC4-4DA36B53A7AB}"/>
    <hyperlink ref="G37" location="'Tabelle 5.1'!A1" display="'Tabelle 5.1'!A1" xr:uid="{B3A0665F-8E6C-4C90-842B-F693F31D0A79}"/>
    <hyperlink ref="G38" location="'Tabelle 5.2'!A1" display="'Tabelle 5.2'!A1" xr:uid="{9BA242CB-FEC4-454C-AA9B-0BF07ED8EEB1}"/>
    <hyperlink ref="G41" location="'Tabelle 6'!A1" display="'Tabelle 6'!A1" xr:uid="{78E8F1D6-8540-4FA7-A839-224C5E443E53}"/>
    <hyperlink ref="G45" location="'Hinweis - Berufsaggregate'!A1" display="Hinw Berufsagg" xr:uid="{B72F9A51-864B-43FE-BEAD-EAA648E1A96B}"/>
    <hyperlink ref="G46" location="Hinweis_Befristung!A1" display="Hinw Befristung" xr:uid="{ED9FD543-324D-4141-A4DF-4B5699712662}"/>
    <hyperlink ref="G47" location="Hinweis_beg_been_BV!A1" display="Hinw beg_been_BV" xr:uid="{EDA50A54-72B6-4D3A-9FDF-AE2D1A5FBA4D}"/>
    <hyperlink ref="G48" location="Hinweise_SvB_GB!A1" display="Hinw SvB GB" xr:uid="{DCC883BE-4587-4EF7-9E96-29301FE015A7}"/>
  </hyperlinks>
  <printOptions horizontalCentered="1"/>
  <pageMargins left="0.25" right="0.25" top="0.75" bottom="0.75" header="0.3" footer="0.3"/>
  <pageSetup paperSize="9" scale="97"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ABC2E-C0B7-443D-9A00-50EAA5E29A55}">
  <sheetPr codeName="Tabelle1">
    <pageSetUpPr fitToPage="1"/>
  </sheetPr>
  <dimension ref="A1:O126"/>
  <sheetViews>
    <sheetView showGridLines="0" zoomScaleNormal="100" workbookViewId="0"/>
  </sheetViews>
  <sheetFormatPr baseColWidth="10" defaultColWidth="8.85546875" defaultRowHeight="15.95" customHeight="1" x14ac:dyDescent="0.2"/>
  <cols>
    <col min="1" max="1" width="3.7109375" style="53" customWidth="1"/>
    <col min="2" max="2" width="18.85546875" style="53" bestFit="1"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83</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42"/>
      <c r="F5" s="42"/>
      <c r="G5" s="42"/>
      <c r="H5" s="42"/>
      <c r="I5" s="42"/>
      <c r="J5" s="42"/>
    </row>
    <row r="6" spans="1:15" s="39" customFormat="1" ht="11.25" customHeight="1" x14ac:dyDescent="0.2">
      <c r="A6" s="43"/>
      <c r="B6" s="44"/>
      <c r="C6" s="44"/>
      <c r="D6" s="44"/>
      <c r="E6" s="44"/>
      <c r="F6" s="44"/>
      <c r="G6" s="44"/>
      <c r="H6" s="44"/>
      <c r="I6" s="44"/>
      <c r="J6" s="44"/>
    </row>
    <row r="7" spans="1:15" customFormat="1" ht="12" customHeight="1" x14ac:dyDescent="0.2">
      <c r="A7" s="45" t="s">
        <v>85</v>
      </c>
      <c r="B7" s="46"/>
      <c r="C7" s="47" t="s">
        <v>86</v>
      </c>
      <c r="D7" s="48" t="s">
        <v>87</v>
      </c>
      <c r="E7" s="49"/>
      <c r="F7" s="49"/>
      <c r="G7" s="49"/>
      <c r="H7" s="50"/>
      <c r="I7" s="51" t="s">
        <v>88</v>
      </c>
      <c r="J7" s="52"/>
      <c r="K7" s="53"/>
      <c r="L7" s="53"/>
      <c r="M7" s="53"/>
      <c r="N7" s="53"/>
      <c r="O7" s="53"/>
    </row>
    <row r="8" spans="1:15" ht="34.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8" customHeight="1" x14ac:dyDescent="0.2">
      <c r="A11" s="68" t="s">
        <v>49</v>
      </c>
      <c r="B11" s="69"/>
      <c r="C11" s="70"/>
      <c r="D11" s="71"/>
      <c r="E11" s="72"/>
      <c r="F11" s="72"/>
      <c r="G11" s="72"/>
      <c r="H11" s="73"/>
      <c r="I11" s="74"/>
      <c r="J11" s="75"/>
    </row>
    <row r="12" spans="1:15" ht="13.5" customHeight="1" x14ac:dyDescent="0.2">
      <c r="A12" s="76" t="s">
        <v>96</v>
      </c>
      <c r="B12" s="77"/>
      <c r="C12" s="78">
        <v>100</v>
      </c>
      <c r="D12" s="79">
        <v>38731</v>
      </c>
      <c r="E12" s="79">
        <v>39018</v>
      </c>
      <c r="F12" s="79">
        <v>38744</v>
      </c>
      <c r="G12" s="79">
        <v>38720</v>
      </c>
      <c r="H12" s="79">
        <v>39108</v>
      </c>
      <c r="I12" s="80">
        <v>-377</v>
      </c>
      <c r="J12" s="81">
        <v>-0.96399713613582894</v>
      </c>
      <c r="N12" s="82"/>
    </row>
    <row r="13" spans="1:15" ht="13.5" customHeight="1" x14ac:dyDescent="0.2">
      <c r="A13" s="83" t="s">
        <v>97</v>
      </c>
      <c r="B13" s="84" t="s">
        <v>98</v>
      </c>
      <c r="C13" s="78">
        <v>56.401848648369523</v>
      </c>
      <c r="D13" s="79">
        <v>21845</v>
      </c>
      <c r="E13" s="79">
        <v>22126</v>
      </c>
      <c r="F13" s="79">
        <v>22041</v>
      </c>
      <c r="G13" s="79">
        <v>21956</v>
      </c>
      <c r="H13" s="79">
        <v>22214</v>
      </c>
      <c r="I13" s="80">
        <v>-369</v>
      </c>
      <c r="J13" s="81">
        <v>-1.6611146124065905</v>
      </c>
    </row>
    <row r="14" spans="1:15" ht="13.5" customHeight="1" x14ac:dyDescent="0.2">
      <c r="A14" s="85"/>
      <c r="B14" s="84" t="s">
        <v>99</v>
      </c>
      <c r="C14" s="78">
        <v>43.598151351630477</v>
      </c>
      <c r="D14" s="79">
        <v>16886</v>
      </c>
      <c r="E14" s="79">
        <v>16892</v>
      </c>
      <c r="F14" s="79">
        <v>16703</v>
      </c>
      <c r="G14" s="79">
        <v>16764</v>
      </c>
      <c r="H14" s="79">
        <v>16894</v>
      </c>
      <c r="I14" s="80">
        <v>-8</v>
      </c>
      <c r="J14" s="81">
        <v>-4.7354090209541851E-2</v>
      </c>
    </row>
    <row r="15" spans="1:15" ht="13.5" customHeight="1" x14ac:dyDescent="0.2">
      <c r="A15" s="83" t="s">
        <v>97</v>
      </c>
      <c r="B15" s="86" t="s">
        <v>100</v>
      </c>
      <c r="C15" s="78">
        <v>10.6916939918928</v>
      </c>
      <c r="D15" s="79">
        <v>4141</v>
      </c>
      <c r="E15" s="79">
        <v>4263</v>
      </c>
      <c r="F15" s="79">
        <v>3922</v>
      </c>
      <c r="G15" s="79">
        <v>4031</v>
      </c>
      <c r="H15" s="79">
        <v>4142</v>
      </c>
      <c r="I15" s="80">
        <v>-1</v>
      </c>
      <c r="J15" s="81">
        <v>-2.4142926122646065E-2</v>
      </c>
    </row>
    <row r="16" spans="1:15" ht="13.5" customHeight="1" x14ac:dyDescent="0.2">
      <c r="A16" s="83"/>
      <c r="B16" s="86" t="s">
        <v>101</v>
      </c>
      <c r="C16" s="78">
        <v>62.634582117683507</v>
      </c>
      <c r="D16" s="79">
        <v>24259</v>
      </c>
      <c r="E16" s="79">
        <v>24395</v>
      </c>
      <c r="F16" s="79">
        <v>24499</v>
      </c>
      <c r="G16" s="79">
        <v>24463</v>
      </c>
      <c r="H16" s="79">
        <v>24645</v>
      </c>
      <c r="I16" s="80">
        <v>-386</v>
      </c>
      <c r="J16" s="81">
        <v>-1.566240616757963</v>
      </c>
    </row>
    <row r="17" spans="1:10" ht="13.5" customHeight="1" x14ac:dyDescent="0.2">
      <c r="A17" s="83"/>
      <c r="B17" s="86" t="s">
        <v>102</v>
      </c>
      <c r="C17" s="78">
        <v>24.13054142676409</v>
      </c>
      <c r="D17" s="79">
        <v>9346</v>
      </c>
      <c r="E17" s="79">
        <v>9405</v>
      </c>
      <c r="F17" s="79">
        <v>9391</v>
      </c>
      <c r="G17" s="79">
        <v>9331</v>
      </c>
      <c r="H17" s="79">
        <v>9411</v>
      </c>
      <c r="I17" s="80">
        <v>-65</v>
      </c>
      <c r="J17" s="81">
        <v>-0.69068111784082453</v>
      </c>
    </row>
    <row r="18" spans="1:10" ht="13.5" customHeight="1" x14ac:dyDescent="0.2">
      <c r="A18" s="85"/>
      <c r="B18" s="86" t="s">
        <v>103</v>
      </c>
      <c r="C18" s="78">
        <v>2.5431824636596008</v>
      </c>
      <c r="D18" s="79">
        <v>985</v>
      </c>
      <c r="E18" s="79">
        <v>955</v>
      </c>
      <c r="F18" s="79">
        <v>932</v>
      </c>
      <c r="G18" s="79">
        <v>895</v>
      </c>
      <c r="H18" s="79">
        <v>910</v>
      </c>
      <c r="I18" s="80">
        <v>75</v>
      </c>
      <c r="J18" s="81">
        <v>8.2417582417582409</v>
      </c>
    </row>
    <row r="19" spans="1:10" ht="13.5" customHeight="1" x14ac:dyDescent="0.2">
      <c r="A19" s="85"/>
      <c r="B19" s="86" t="s">
        <v>104</v>
      </c>
      <c r="C19" s="78">
        <v>0.95014329606774939</v>
      </c>
      <c r="D19" s="79">
        <v>368</v>
      </c>
      <c r="E19" s="79">
        <v>348</v>
      </c>
      <c r="F19" s="79">
        <v>343</v>
      </c>
      <c r="G19" s="79">
        <v>330</v>
      </c>
      <c r="H19" s="79">
        <v>306</v>
      </c>
      <c r="I19" s="80">
        <v>62</v>
      </c>
      <c r="J19" s="81">
        <v>20.261437908496731</v>
      </c>
    </row>
    <row r="20" spans="1:10" ht="13.5" customHeight="1" x14ac:dyDescent="0.2">
      <c r="A20" s="83" t="s">
        <v>105</v>
      </c>
      <c r="B20" s="87" t="s">
        <v>106</v>
      </c>
      <c r="C20" s="78">
        <v>71.007719914280557</v>
      </c>
      <c r="D20" s="79">
        <v>27502</v>
      </c>
      <c r="E20" s="79">
        <v>27819</v>
      </c>
      <c r="F20" s="79">
        <v>27631</v>
      </c>
      <c r="G20" s="79">
        <v>27727</v>
      </c>
      <c r="H20" s="79">
        <v>28089</v>
      </c>
      <c r="I20" s="80">
        <v>-587</v>
      </c>
      <c r="J20" s="81">
        <v>-2.0897860372387767</v>
      </c>
    </row>
    <row r="21" spans="1:10" ht="13.5" customHeight="1" x14ac:dyDescent="0.2">
      <c r="A21" s="85"/>
      <c r="B21" s="87" t="s">
        <v>107</v>
      </c>
      <c r="C21" s="78">
        <v>28.99228008571945</v>
      </c>
      <c r="D21" s="79">
        <v>11229</v>
      </c>
      <c r="E21" s="79">
        <v>11199</v>
      </c>
      <c r="F21" s="79">
        <v>11113</v>
      </c>
      <c r="G21" s="79">
        <v>10993</v>
      </c>
      <c r="H21" s="79">
        <v>11019</v>
      </c>
      <c r="I21" s="80">
        <v>210</v>
      </c>
      <c r="J21" s="81">
        <v>1.9057990743261639</v>
      </c>
    </row>
    <row r="22" spans="1:10" ht="13.5" customHeight="1" x14ac:dyDescent="0.2">
      <c r="A22" s="83" t="s">
        <v>105</v>
      </c>
      <c r="B22" s="87" t="s">
        <v>108</v>
      </c>
      <c r="C22" s="78">
        <v>89.106916939918932</v>
      </c>
      <c r="D22" s="79">
        <v>34512</v>
      </c>
      <c r="E22" s="79">
        <v>34774</v>
      </c>
      <c r="F22" s="79">
        <v>34558</v>
      </c>
      <c r="G22" s="79">
        <v>34647</v>
      </c>
      <c r="H22" s="79">
        <v>35127</v>
      </c>
      <c r="I22" s="80">
        <v>-615</v>
      </c>
      <c r="J22" s="81">
        <v>-1.7507899906055171</v>
      </c>
    </row>
    <row r="23" spans="1:10" ht="13.5" customHeight="1" x14ac:dyDescent="0.2">
      <c r="A23" s="88"/>
      <c r="B23" s="89" t="s">
        <v>109</v>
      </c>
      <c r="C23" s="90">
        <v>10.893083060081072</v>
      </c>
      <c r="D23" s="79">
        <v>4219</v>
      </c>
      <c r="E23" s="79">
        <v>4244</v>
      </c>
      <c r="F23" s="79">
        <v>4186</v>
      </c>
      <c r="G23" s="79">
        <v>4073</v>
      </c>
      <c r="H23" s="79">
        <v>3981</v>
      </c>
      <c r="I23" s="80">
        <v>238</v>
      </c>
      <c r="J23" s="81">
        <v>5.9783973875910572</v>
      </c>
    </row>
    <row r="24" spans="1:10" ht="18" customHeight="1" x14ac:dyDescent="0.2">
      <c r="A24" s="91" t="s">
        <v>110</v>
      </c>
      <c r="B24" s="69"/>
      <c r="C24" s="92"/>
      <c r="D24" s="93"/>
      <c r="E24" s="94"/>
      <c r="F24" s="94"/>
      <c r="G24" s="94"/>
      <c r="H24" s="95"/>
      <c r="I24" s="96"/>
      <c r="J24" s="97"/>
    </row>
    <row r="25" spans="1:10" ht="15.75" customHeight="1" x14ac:dyDescent="0.2">
      <c r="A25" s="76" t="s">
        <v>111</v>
      </c>
      <c r="B25" s="77"/>
      <c r="C25" s="98"/>
      <c r="D25" s="99"/>
      <c r="E25" s="100"/>
      <c r="F25" s="100"/>
      <c r="G25" s="100"/>
      <c r="H25" s="101"/>
      <c r="I25" s="102"/>
      <c r="J25" s="103"/>
    </row>
    <row r="26" spans="1:10" ht="13.5" customHeight="1" x14ac:dyDescent="0.2">
      <c r="A26" s="76" t="s">
        <v>96</v>
      </c>
      <c r="B26" s="77"/>
      <c r="C26" s="78">
        <v>100</v>
      </c>
      <c r="D26" s="104">
        <v>11741</v>
      </c>
      <c r="E26" s="79">
        <v>11892</v>
      </c>
      <c r="F26" s="79">
        <v>11988</v>
      </c>
      <c r="G26" s="79">
        <v>11931</v>
      </c>
      <c r="H26" s="105">
        <v>11978</v>
      </c>
      <c r="I26" s="80">
        <v>-237</v>
      </c>
      <c r="J26" s="81">
        <v>-1.9786274837201536</v>
      </c>
    </row>
    <row r="27" spans="1:10" ht="13.5" customHeight="1" x14ac:dyDescent="0.2">
      <c r="A27" s="83" t="s">
        <v>97</v>
      </c>
      <c r="B27" s="84" t="s">
        <v>98</v>
      </c>
      <c r="C27" s="78">
        <v>43.062771484541351</v>
      </c>
      <c r="D27" s="80">
        <v>5056</v>
      </c>
      <c r="E27" s="79">
        <v>5139</v>
      </c>
      <c r="F27" s="79">
        <v>5144</v>
      </c>
      <c r="G27" s="79">
        <v>5070</v>
      </c>
      <c r="H27" s="105">
        <v>5052</v>
      </c>
      <c r="I27" s="80">
        <v>4</v>
      </c>
      <c r="J27" s="81">
        <v>7.9176563737133804E-2</v>
      </c>
    </row>
    <row r="28" spans="1:10" ht="13.5" customHeight="1" x14ac:dyDescent="0.2">
      <c r="A28" s="85"/>
      <c r="B28" s="84" t="s">
        <v>99</v>
      </c>
      <c r="C28" s="78">
        <v>56.937228515458649</v>
      </c>
      <c r="D28" s="80">
        <v>6685</v>
      </c>
      <c r="E28" s="79">
        <v>6753</v>
      </c>
      <c r="F28" s="79">
        <v>6844</v>
      </c>
      <c r="G28" s="79">
        <v>6861</v>
      </c>
      <c r="H28" s="105">
        <v>6926</v>
      </c>
      <c r="I28" s="80">
        <v>-241</v>
      </c>
      <c r="J28" s="81">
        <v>-3.4796419289633267</v>
      </c>
    </row>
    <row r="29" spans="1:10" ht="13.5" customHeight="1" x14ac:dyDescent="0.2">
      <c r="A29" s="83" t="s">
        <v>97</v>
      </c>
      <c r="B29" s="86" t="s">
        <v>100</v>
      </c>
      <c r="C29" s="78">
        <v>14.990205263606166</v>
      </c>
      <c r="D29" s="80">
        <v>1760</v>
      </c>
      <c r="E29" s="79">
        <v>1796</v>
      </c>
      <c r="F29" s="79">
        <v>1841</v>
      </c>
      <c r="G29" s="79">
        <v>1801</v>
      </c>
      <c r="H29" s="105">
        <v>1816</v>
      </c>
      <c r="I29" s="80">
        <v>-56</v>
      </c>
      <c r="J29" s="81">
        <v>-3.0837004405286343</v>
      </c>
    </row>
    <row r="30" spans="1:10" ht="13.5" customHeight="1" x14ac:dyDescent="0.2">
      <c r="A30" s="83"/>
      <c r="B30" s="86" t="s">
        <v>101</v>
      </c>
      <c r="C30" s="78">
        <v>45.933055106038665</v>
      </c>
      <c r="D30" s="80">
        <v>5393</v>
      </c>
      <c r="E30" s="79">
        <v>5500</v>
      </c>
      <c r="F30" s="79">
        <v>5532</v>
      </c>
      <c r="G30" s="79">
        <v>5535</v>
      </c>
      <c r="H30" s="105">
        <v>5555</v>
      </c>
      <c r="I30" s="80">
        <v>-162</v>
      </c>
      <c r="J30" s="81">
        <v>-2.9162916291629162</v>
      </c>
    </row>
    <row r="31" spans="1:10" ht="13.5" customHeight="1" x14ac:dyDescent="0.2">
      <c r="A31" s="83"/>
      <c r="B31" s="86" t="s">
        <v>102</v>
      </c>
      <c r="C31" s="78">
        <v>19.768333191380631</v>
      </c>
      <c r="D31" s="80">
        <v>2321</v>
      </c>
      <c r="E31" s="79">
        <v>2330</v>
      </c>
      <c r="F31" s="79">
        <v>2369</v>
      </c>
      <c r="G31" s="79">
        <v>2380</v>
      </c>
      <c r="H31" s="105">
        <v>2374</v>
      </c>
      <c r="I31" s="80">
        <v>-53</v>
      </c>
      <c r="J31" s="81">
        <v>-2.232518955349621</v>
      </c>
    </row>
    <row r="32" spans="1:10" ht="13.5" customHeight="1" x14ac:dyDescent="0.2">
      <c r="A32" s="85"/>
      <c r="B32" s="86" t="s">
        <v>103</v>
      </c>
      <c r="C32" s="78">
        <v>19.308406438974533</v>
      </c>
      <c r="D32" s="80">
        <v>2267</v>
      </c>
      <c r="E32" s="79">
        <v>2266</v>
      </c>
      <c r="F32" s="79">
        <v>2246</v>
      </c>
      <c r="G32" s="79">
        <v>2215</v>
      </c>
      <c r="H32" s="105">
        <v>2233</v>
      </c>
      <c r="I32" s="80">
        <v>34</v>
      </c>
      <c r="J32" s="81">
        <v>1.5226153157187641</v>
      </c>
    </row>
    <row r="33" spans="1:10" ht="13.5" customHeight="1" x14ac:dyDescent="0.2">
      <c r="A33" s="85"/>
      <c r="B33" s="86" t="s">
        <v>104</v>
      </c>
      <c r="C33" s="78">
        <v>2.929903756068478</v>
      </c>
      <c r="D33" s="80">
        <v>344</v>
      </c>
      <c r="E33" s="79">
        <v>350</v>
      </c>
      <c r="F33" s="79">
        <v>355</v>
      </c>
      <c r="G33" s="79">
        <v>346</v>
      </c>
      <c r="H33" s="105">
        <v>317</v>
      </c>
      <c r="I33" s="80">
        <v>27</v>
      </c>
      <c r="J33" s="81">
        <v>8.517350157728707</v>
      </c>
    </row>
    <row r="34" spans="1:10" ht="13.5" customHeight="1" x14ac:dyDescent="0.2">
      <c r="A34" s="83" t="s">
        <v>105</v>
      </c>
      <c r="B34" s="87" t="s">
        <v>108</v>
      </c>
      <c r="C34" s="78">
        <v>90.281918064900779</v>
      </c>
      <c r="D34" s="80">
        <v>10600</v>
      </c>
      <c r="E34" s="79">
        <v>10742</v>
      </c>
      <c r="F34" s="79">
        <v>10829</v>
      </c>
      <c r="G34" s="79">
        <v>10808</v>
      </c>
      <c r="H34" s="105">
        <v>10839</v>
      </c>
      <c r="I34" s="80">
        <v>-239</v>
      </c>
      <c r="J34" s="81">
        <v>-2.2050004612971676</v>
      </c>
    </row>
    <row r="35" spans="1:10" ht="13.5" customHeight="1" x14ac:dyDescent="0.2">
      <c r="A35" s="83"/>
      <c r="B35" s="84" t="s">
        <v>109</v>
      </c>
      <c r="C35" s="78">
        <v>9.7180819350992245</v>
      </c>
      <c r="D35" s="80">
        <v>1141</v>
      </c>
      <c r="E35" s="79">
        <v>1150</v>
      </c>
      <c r="F35" s="79">
        <v>1159</v>
      </c>
      <c r="G35" s="79">
        <v>1123</v>
      </c>
      <c r="H35" s="105">
        <v>1139</v>
      </c>
      <c r="I35" s="80">
        <v>2</v>
      </c>
      <c r="J35" s="81">
        <v>0.17559262510974538</v>
      </c>
    </row>
    <row r="36" spans="1:10" ht="18" customHeight="1" x14ac:dyDescent="0.2">
      <c r="A36" s="76" t="s">
        <v>112</v>
      </c>
      <c r="B36" s="77"/>
      <c r="C36" s="106"/>
      <c r="D36" s="99"/>
      <c r="E36" s="100"/>
      <c r="F36" s="100"/>
      <c r="G36" s="100"/>
      <c r="H36" s="101"/>
      <c r="I36" s="102"/>
      <c r="J36" s="103"/>
    </row>
    <row r="37" spans="1:10" ht="13.5" customHeight="1" x14ac:dyDescent="0.2">
      <c r="A37" s="76" t="s">
        <v>96</v>
      </c>
      <c r="B37" s="77"/>
      <c r="C37" s="78">
        <v>100</v>
      </c>
      <c r="D37" s="104">
        <v>6663</v>
      </c>
      <c r="E37" s="79">
        <v>6730</v>
      </c>
      <c r="F37" s="79">
        <v>6904</v>
      </c>
      <c r="G37" s="79">
        <v>6941</v>
      </c>
      <c r="H37" s="105">
        <v>6986</v>
      </c>
      <c r="I37" s="80">
        <v>-323</v>
      </c>
      <c r="J37" s="81">
        <v>-4.6235327798454051</v>
      </c>
    </row>
    <row r="38" spans="1:10" ht="13.5" customHeight="1" x14ac:dyDescent="0.2">
      <c r="A38" s="83" t="s">
        <v>97</v>
      </c>
      <c r="B38" s="84" t="s">
        <v>98</v>
      </c>
      <c r="C38" s="78">
        <v>38.661263695032268</v>
      </c>
      <c r="D38" s="80">
        <v>2576</v>
      </c>
      <c r="E38" s="79">
        <v>2588</v>
      </c>
      <c r="F38" s="79">
        <v>2632</v>
      </c>
      <c r="G38" s="79">
        <v>2633</v>
      </c>
      <c r="H38" s="105">
        <v>2607</v>
      </c>
      <c r="I38" s="80">
        <v>-31</v>
      </c>
      <c r="J38" s="81">
        <v>-1.1891062523973916</v>
      </c>
    </row>
    <row r="39" spans="1:10" ht="13.5" customHeight="1" x14ac:dyDescent="0.2">
      <c r="A39" s="85"/>
      <c r="B39" s="84" t="s">
        <v>99</v>
      </c>
      <c r="C39" s="78">
        <v>61.338736304967732</v>
      </c>
      <c r="D39" s="80">
        <v>4087</v>
      </c>
      <c r="E39" s="79">
        <v>4142</v>
      </c>
      <c r="F39" s="79">
        <v>4272</v>
      </c>
      <c r="G39" s="79">
        <v>4308</v>
      </c>
      <c r="H39" s="105">
        <v>4379</v>
      </c>
      <c r="I39" s="80">
        <v>-292</v>
      </c>
      <c r="J39" s="81">
        <v>-6.6681890842658138</v>
      </c>
    </row>
    <row r="40" spans="1:10" ht="13.5" customHeight="1" x14ac:dyDescent="0.2">
      <c r="A40" s="83" t="s">
        <v>97</v>
      </c>
      <c r="B40" s="86" t="s">
        <v>100</v>
      </c>
      <c r="C40" s="78">
        <v>17.964880684376407</v>
      </c>
      <c r="D40" s="80">
        <v>1197</v>
      </c>
      <c r="E40" s="79">
        <v>1209</v>
      </c>
      <c r="F40" s="79">
        <v>1299</v>
      </c>
      <c r="G40" s="79">
        <v>1260</v>
      </c>
      <c r="H40" s="105">
        <v>1245</v>
      </c>
      <c r="I40" s="80">
        <v>-48</v>
      </c>
      <c r="J40" s="81">
        <v>-3.8554216867469879</v>
      </c>
    </row>
    <row r="41" spans="1:10" ht="13.5" customHeight="1" x14ac:dyDescent="0.2">
      <c r="A41" s="83"/>
      <c r="B41" s="86" t="s">
        <v>101</v>
      </c>
      <c r="C41" s="78">
        <v>29.671319225574067</v>
      </c>
      <c r="D41" s="80">
        <v>1977</v>
      </c>
      <c r="E41" s="79">
        <v>2017</v>
      </c>
      <c r="F41" s="79">
        <v>2087</v>
      </c>
      <c r="G41" s="79">
        <v>2143</v>
      </c>
      <c r="H41" s="105">
        <v>2180</v>
      </c>
      <c r="I41" s="80">
        <v>-203</v>
      </c>
      <c r="J41" s="81">
        <v>-9.3119266055045866</v>
      </c>
    </row>
    <row r="42" spans="1:10" ht="13.5" customHeight="1" x14ac:dyDescent="0.2">
      <c r="A42" s="83"/>
      <c r="B42" s="86" t="s">
        <v>102</v>
      </c>
      <c r="C42" s="78">
        <v>19.795887738256042</v>
      </c>
      <c r="D42" s="80">
        <v>1319</v>
      </c>
      <c r="E42" s="79">
        <v>1332</v>
      </c>
      <c r="F42" s="79">
        <v>1360</v>
      </c>
      <c r="G42" s="79">
        <v>1393</v>
      </c>
      <c r="H42" s="105">
        <v>1396</v>
      </c>
      <c r="I42" s="80">
        <v>-77</v>
      </c>
      <c r="J42" s="81">
        <v>-5.5157593123209168</v>
      </c>
    </row>
    <row r="43" spans="1:10" ht="13.5" customHeight="1" x14ac:dyDescent="0.2">
      <c r="A43" s="85"/>
      <c r="B43" s="86" t="s">
        <v>103</v>
      </c>
      <c r="C43" s="78">
        <v>32.567912351793488</v>
      </c>
      <c r="D43" s="80">
        <v>2170</v>
      </c>
      <c r="E43" s="79">
        <v>2172</v>
      </c>
      <c r="F43" s="79">
        <v>2158</v>
      </c>
      <c r="G43" s="79">
        <v>2145</v>
      </c>
      <c r="H43" s="105">
        <v>2165</v>
      </c>
      <c r="I43" s="80">
        <v>5</v>
      </c>
      <c r="J43" s="81">
        <v>0.23094688221709006</v>
      </c>
    </row>
    <row r="44" spans="1:10" ht="13.5" customHeight="1" x14ac:dyDescent="0.2">
      <c r="A44" s="85"/>
      <c r="B44" s="86" t="s">
        <v>104</v>
      </c>
      <c r="C44" s="78">
        <v>4.5174846165390967</v>
      </c>
      <c r="D44" s="80">
        <v>301</v>
      </c>
      <c r="E44" s="79">
        <v>309</v>
      </c>
      <c r="F44" s="79">
        <v>317</v>
      </c>
      <c r="G44" s="79">
        <v>321</v>
      </c>
      <c r="H44" s="105">
        <v>295</v>
      </c>
      <c r="I44" s="80">
        <v>6</v>
      </c>
      <c r="J44" s="81">
        <v>2.0338983050847457</v>
      </c>
    </row>
    <row r="45" spans="1:10" ht="13.5" customHeight="1" x14ac:dyDescent="0.2">
      <c r="A45" s="83" t="s">
        <v>105</v>
      </c>
      <c r="B45" s="87" t="s">
        <v>108</v>
      </c>
      <c r="C45" s="78">
        <v>89.929461203662015</v>
      </c>
      <c r="D45" s="80">
        <v>5992</v>
      </c>
      <c r="E45" s="79">
        <v>6054</v>
      </c>
      <c r="F45" s="79">
        <v>6208</v>
      </c>
      <c r="G45" s="79">
        <v>6243</v>
      </c>
      <c r="H45" s="105">
        <v>6282</v>
      </c>
      <c r="I45" s="80">
        <v>-290</v>
      </c>
      <c r="J45" s="81">
        <v>-4.6163642152180833</v>
      </c>
    </row>
    <row r="46" spans="1:10" ht="13.5" customHeight="1" x14ac:dyDescent="0.2">
      <c r="A46" s="83"/>
      <c r="B46" s="84" t="s">
        <v>109</v>
      </c>
      <c r="C46" s="78">
        <v>10.070538796337987</v>
      </c>
      <c r="D46" s="80">
        <v>671</v>
      </c>
      <c r="E46" s="79">
        <v>676</v>
      </c>
      <c r="F46" s="79">
        <v>696</v>
      </c>
      <c r="G46" s="79">
        <v>698</v>
      </c>
      <c r="H46" s="105">
        <v>704</v>
      </c>
      <c r="I46" s="80">
        <v>-33</v>
      </c>
      <c r="J46" s="81">
        <v>-4.6875</v>
      </c>
    </row>
    <row r="47" spans="1:10" ht="18" customHeight="1" x14ac:dyDescent="0.2">
      <c r="A47" s="76" t="s">
        <v>113</v>
      </c>
      <c r="B47" s="77"/>
      <c r="C47" s="106"/>
      <c r="D47" s="99"/>
      <c r="E47" s="100"/>
      <c r="F47" s="100"/>
      <c r="G47" s="100"/>
      <c r="H47" s="101"/>
      <c r="I47" s="102"/>
      <c r="J47" s="103"/>
    </row>
    <row r="48" spans="1:10" ht="13.5" customHeight="1" x14ac:dyDescent="0.2">
      <c r="A48" s="76" t="s">
        <v>96</v>
      </c>
      <c r="B48" s="77"/>
      <c r="C48" s="78">
        <v>100</v>
      </c>
      <c r="D48" s="104">
        <v>5078</v>
      </c>
      <c r="E48" s="79">
        <v>5162</v>
      </c>
      <c r="F48" s="79">
        <v>5084</v>
      </c>
      <c r="G48" s="79">
        <v>4990</v>
      </c>
      <c r="H48" s="105">
        <v>4992</v>
      </c>
      <c r="I48" s="80">
        <v>86</v>
      </c>
      <c r="J48" s="81">
        <v>1.7227564102564104</v>
      </c>
    </row>
    <row r="49" spans="1:12" ht="13.5" customHeight="1" x14ac:dyDescent="0.2">
      <c r="A49" s="83" t="s">
        <v>97</v>
      </c>
      <c r="B49" s="84" t="s">
        <v>98</v>
      </c>
      <c r="C49" s="78">
        <v>48.838125246159905</v>
      </c>
      <c r="D49" s="80">
        <v>2480</v>
      </c>
      <c r="E49" s="79">
        <v>2551</v>
      </c>
      <c r="F49" s="79">
        <v>2512</v>
      </c>
      <c r="G49" s="79">
        <v>2437</v>
      </c>
      <c r="H49" s="105">
        <v>2445</v>
      </c>
      <c r="I49" s="80">
        <v>35</v>
      </c>
      <c r="J49" s="81">
        <v>1.4314928425357873</v>
      </c>
    </row>
    <row r="50" spans="1:12" ht="13.5" customHeight="1" x14ac:dyDescent="0.2">
      <c r="A50" s="85"/>
      <c r="B50" s="84" t="s">
        <v>99</v>
      </c>
      <c r="C50" s="78">
        <v>51.161874753840095</v>
      </c>
      <c r="D50" s="80">
        <v>2598</v>
      </c>
      <c r="E50" s="79">
        <v>2611</v>
      </c>
      <c r="F50" s="79">
        <v>2572</v>
      </c>
      <c r="G50" s="79">
        <v>2553</v>
      </c>
      <c r="H50" s="105">
        <v>2547</v>
      </c>
      <c r="I50" s="80">
        <v>51</v>
      </c>
      <c r="J50" s="81">
        <v>2.0023557126030624</v>
      </c>
    </row>
    <row r="51" spans="1:12" ht="13.5" customHeight="1" x14ac:dyDescent="0.2">
      <c r="A51" s="83" t="s">
        <v>97</v>
      </c>
      <c r="B51" s="86" t="s">
        <v>100</v>
      </c>
      <c r="C51" s="78">
        <v>11.087042142575818</v>
      </c>
      <c r="D51" s="80">
        <v>563</v>
      </c>
      <c r="E51" s="79">
        <v>587</v>
      </c>
      <c r="F51" s="79">
        <v>542</v>
      </c>
      <c r="G51" s="79">
        <v>541</v>
      </c>
      <c r="H51" s="105">
        <v>571</v>
      </c>
      <c r="I51" s="80">
        <v>-8</v>
      </c>
      <c r="J51" s="81">
        <v>-1.4010507880910683</v>
      </c>
    </row>
    <row r="52" spans="1:12" ht="13.5" customHeight="1" x14ac:dyDescent="0.2">
      <c r="A52" s="83"/>
      <c r="B52" s="86" t="s">
        <v>101</v>
      </c>
      <c r="C52" s="78">
        <v>67.270578968097681</v>
      </c>
      <c r="D52" s="80">
        <v>3416</v>
      </c>
      <c r="E52" s="79">
        <v>3483</v>
      </c>
      <c r="F52" s="79">
        <v>3445</v>
      </c>
      <c r="G52" s="79">
        <v>3392</v>
      </c>
      <c r="H52" s="105">
        <v>3375</v>
      </c>
      <c r="I52" s="80">
        <v>41</v>
      </c>
      <c r="J52" s="81">
        <v>1.2148148148148148</v>
      </c>
    </row>
    <row r="53" spans="1:12" ht="13.5" customHeight="1" x14ac:dyDescent="0.2">
      <c r="A53" s="83"/>
      <c r="B53" s="86" t="s">
        <v>102</v>
      </c>
      <c r="C53" s="78">
        <v>19.732178022843641</v>
      </c>
      <c r="D53" s="80">
        <v>1002</v>
      </c>
      <c r="E53" s="79">
        <v>998</v>
      </c>
      <c r="F53" s="79">
        <v>1009</v>
      </c>
      <c r="G53" s="79">
        <v>987</v>
      </c>
      <c r="H53" s="105">
        <v>978</v>
      </c>
      <c r="I53" s="80">
        <v>24</v>
      </c>
      <c r="J53" s="81">
        <v>2.4539877300613497</v>
      </c>
    </row>
    <row r="54" spans="1:12" ht="13.5" customHeight="1" x14ac:dyDescent="0.2">
      <c r="A54" s="85"/>
      <c r="B54" s="86" t="s">
        <v>103</v>
      </c>
      <c r="C54" s="78">
        <v>1.9102008664828674</v>
      </c>
      <c r="D54" s="80">
        <v>97</v>
      </c>
      <c r="E54" s="79">
        <v>94</v>
      </c>
      <c r="F54" s="79">
        <v>88</v>
      </c>
      <c r="G54" s="79">
        <v>70</v>
      </c>
      <c r="H54" s="105">
        <v>68</v>
      </c>
      <c r="I54" s="80">
        <v>29</v>
      </c>
      <c r="J54" s="81">
        <v>42.647058823529413</v>
      </c>
    </row>
    <row r="55" spans="1:12" ht="13.5" customHeight="1" x14ac:dyDescent="0.2">
      <c r="A55" s="85"/>
      <c r="B55" s="86" t="s">
        <v>104</v>
      </c>
      <c r="C55" s="78">
        <v>0.84679007483261126</v>
      </c>
      <c r="D55" s="80">
        <v>43</v>
      </c>
      <c r="E55" s="79">
        <v>41</v>
      </c>
      <c r="F55" s="79">
        <v>38</v>
      </c>
      <c r="G55" s="79">
        <v>25</v>
      </c>
      <c r="H55" s="105">
        <v>22</v>
      </c>
      <c r="I55" s="80">
        <v>21</v>
      </c>
      <c r="J55" s="81">
        <v>95.454545454545453</v>
      </c>
    </row>
    <row r="56" spans="1:12" ht="13.5" customHeight="1" x14ac:dyDescent="0.2">
      <c r="A56" s="83" t="s">
        <v>105</v>
      </c>
      <c r="B56" s="87" t="s">
        <v>108</v>
      </c>
      <c r="C56" s="78">
        <v>90.744387554155182</v>
      </c>
      <c r="D56" s="80">
        <v>4608</v>
      </c>
      <c r="E56" s="79">
        <v>4688</v>
      </c>
      <c r="F56" s="79">
        <v>4621</v>
      </c>
      <c r="G56" s="79">
        <v>4565</v>
      </c>
      <c r="H56" s="105">
        <v>4557</v>
      </c>
      <c r="I56" s="80">
        <v>51</v>
      </c>
      <c r="J56" s="81">
        <v>1.1191573403554971</v>
      </c>
    </row>
    <row r="57" spans="1:12" ht="13.5" customHeight="1" x14ac:dyDescent="0.2">
      <c r="A57" s="107"/>
      <c r="B57" s="89" t="s">
        <v>109</v>
      </c>
      <c r="C57" s="90">
        <v>9.2556124458448217</v>
      </c>
      <c r="D57" s="108">
        <v>470</v>
      </c>
      <c r="E57" s="109">
        <v>474</v>
      </c>
      <c r="F57" s="109">
        <v>463</v>
      </c>
      <c r="G57" s="109">
        <v>425</v>
      </c>
      <c r="H57" s="110">
        <v>435</v>
      </c>
      <c r="I57" s="108">
        <v>35</v>
      </c>
      <c r="J57" s="111">
        <v>8.0459770114942533</v>
      </c>
    </row>
    <row r="58" spans="1:12" s="112" customFormat="1" ht="11.25" customHeight="1" x14ac:dyDescent="0.15">
      <c r="B58" s="113"/>
      <c r="C58" s="113"/>
      <c r="D58" s="113"/>
      <c r="E58" s="113"/>
      <c r="F58" s="113"/>
      <c r="G58" s="113"/>
      <c r="H58" s="113"/>
      <c r="I58" s="113"/>
      <c r="J58" s="114" t="s">
        <v>35</v>
      </c>
      <c r="K58" s="113"/>
      <c r="L58" s="113"/>
    </row>
    <row r="59" spans="1:12" s="112" customFormat="1" ht="12.75" customHeight="1" x14ac:dyDescent="0.15">
      <c r="A59" s="113" t="s">
        <v>114</v>
      </c>
      <c r="D59" s="115"/>
      <c r="K59" s="113"/>
      <c r="L59" s="113"/>
    </row>
    <row r="60" spans="1:12" s="112" customFormat="1" ht="21" customHeight="1" x14ac:dyDescent="0.15">
      <c r="A60" s="116" t="s">
        <v>115</v>
      </c>
      <c r="B60" s="117"/>
      <c r="C60" s="117"/>
      <c r="D60" s="117"/>
      <c r="E60" s="117"/>
      <c r="F60" s="117"/>
      <c r="G60" s="117"/>
      <c r="H60" s="117"/>
      <c r="I60" s="117"/>
      <c r="J60" s="117"/>
      <c r="K60" s="113"/>
      <c r="L60" s="113"/>
    </row>
    <row r="61" spans="1:12" s="86" customFormat="1" ht="12.75" customHeight="1" x14ac:dyDescent="0.2">
      <c r="A61" s="116"/>
      <c r="B61" s="117"/>
      <c r="C61" s="117"/>
      <c r="D61" s="117"/>
      <c r="E61" s="117"/>
      <c r="F61" s="117"/>
      <c r="G61" s="117"/>
      <c r="H61" s="117"/>
      <c r="I61" s="117"/>
      <c r="J61" s="117"/>
      <c r="K61" s="113"/>
      <c r="L61" s="113"/>
    </row>
    <row r="62" spans="1:12" s="86" customFormat="1" ht="12.75" customHeight="1" x14ac:dyDescent="0.2"/>
    <row r="63" spans="1:12" ht="15.95" customHeight="1" x14ac:dyDescent="0.2">
      <c r="B63" s="118"/>
      <c r="C63" s="119"/>
      <c r="D63" s="119"/>
      <c r="E63" s="119"/>
      <c r="F63" s="119"/>
      <c r="G63" s="119"/>
      <c r="H63" s="119"/>
      <c r="I63" s="119"/>
      <c r="J63" s="119"/>
      <c r="K63" s="119"/>
    </row>
    <row r="64" spans="1:12" ht="15.95" customHeight="1" x14ac:dyDescent="0.2">
      <c r="C64" s="53"/>
      <c r="D64" s="53"/>
      <c r="E64" s="53"/>
      <c r="F64" s="53"/>
      <c r="G64" s="53"/>
      <c r="H64" s="53"/>
      <c r="I64" s="53"/>
      <c r="J64" s="53"/>
    </row>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sheetData>
  <mergeCells count="16">
    <mergeCell ref="F8:F9"/>
    <mergeCell ref="G8:G9"/>
    <mergeCell ref="H8:H9"/>
    <mergeCell ref="A60:J60"/>
    <mergeCell ref="A61:J61"/>
    <mergeCell ref="B63:K63"/>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 footer="0"/>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ABC71-3C14-4D83-8982-5663E154C56B}">
  <sheetPr codeName="Tabelle5"/>
  <dimension ref="A1:K110"/>
  <sheetViews>
    <sheetView showGridLines="0" zoomScaleNormal="100" workbookViewId="0"/>
  </sheetViews>
  <sheetFormatPr baseColWidth="10" defaultColWidth="8.85546875" defaultRowHeight="15.95" customHeight="1" x14ac:dyDescent="0.2"/>
  <cols>
    <col min="1" max="1" width="10" style="53" customWidth="1"/>
    <col min="2" max="2" width="35.7109375" style="53" customWidth="1"/>
    <col min="3" max="3" width="6.28515625" style="87" customWidth="1"/>
    <col min="4" max="4" width="11.7109375" style="120" customWidth="1"/>
    <col min="5" max="9" width="15" style="120" customWidth="1"/>
    <col min="10" max="10" width="10.7109375" style="185" bestFit="1" customWidth="1"/>
    <col min="11" max="11" width="10" style="148" bestFit="1" customWidth="1"/>
    <col min="12" max="16384" width="8.85546875" style="53"/>
  </cols>
  <sheetData>
    <row r="1" spans="1:11" customFormat="1" ht="36.75" customHeight="1" x14ac:dyDescent="0.2">
      <c r="A1" s="32"/>
      <c r="B1" s="33"/>
      <c r="C1" s="33"/>
      <c r="D1" s="33"/>
      <c r="E1" s="33"/>
      <c r="F1" s="33"/>
      <c r="G1" s="33"/>
      <c r="H1" s="33"/>
      <c r="I1" s="12" t="s">
        <v>38</v>
      </c>
      <c r="J1" s="122"/>
      <c r="K1" s="123"/>
    </row>
    <row r="2" spans="1:11" customFormat="1" ht="6.2" customHeight="1" x14ac:dyDescent="0.2">
      <c r="A2" s="35"/>
      <c r="B2" s="36"/>
      <c r="C2" s="36"/>
      <c r="D2" s="36"/>
      <c r="E2" s="36"/>
      <c r="F2" s="36"/>
      <c r="G2" s="36"/>
      <c r="H2" s="36"/>
      <c r="I2" s="36"/>
      <c r="J2" s="122"/>
      <c r="K2" s="123"/>
    </row>
    <row r="3" spans="1:11" s="39" customFormat="1" ht="15" x14ac:dyDescent="0.2">
      <c r="A3" s="38" t="s">
        <v>116</v>
      </c>
      <c r="B3" s="38"/>
      <c r="C3" s="38"/>
      <c r="D3" s="38"/>
      <c r="E3" s="38"/>
      <c r="F3" s="38"/>
      <c r="G3" s="38"/>
      <c r="H3" s="38"/>
      <c r="I3" s="38"/>
      <c r="J3" s="124"/>
      <c r="K3" s="125"/>
    </row>
    <row r="4" spans="1:11" s="39" customFormat="1" ht="15" x14ac:dyDescent="0.2">
      <c r="A4" s="38" t="s">
        <v>117</v>
      </c>
      <c r="B4" s="38"/>
      <c r="C4" s="38"/>
      <c r="D4" s="38"/>
      <c r="E4" s="38"/>
      <c r="F4" s="38"/>
      <c r="G4" s="38"/>
      <c r="H4" s="38"/>
      <c r="I4" s="38"/>
      <c r="J4" s="124"/>
      <c r="K4" s="125"/>
    </row>
    <row r="5" spans="1:11" s="39" customFormat="1" ht="12" customHeight="1" x14ac:dyDescent="0.2">
      <c r="A5" s="41" t="s">
        <v>118</v>
      </c>
      <c r="B5" s="41"/>
      <c r="C5" s="41"/>
      <c r="D5" s="41"/>
      <c r="E5" s="126"/>
      <c r="F5" s="126"/>
      <c r="G5" s="126"/>
      <c r="H5" s="126"/>
      <c r="I5" s="17"/>
      <c r="J5" s="124"/>
      <c r="K5" s="125"/>
    </row>
    <row r="6" spans="1:11" s="39" customFormat="1" ht="11.25" customHeight="1" x14ac:dyDescent="0.2">
      <c r="A6" s="127" t="s">
        <v>40</v>
      </c>
      <c r="B6" s="127"/>
      <c r="C6" s="128"/>
      <c r="D6" s="129" t="s">
        <v>119</v>
      </c>
      <c r="E6" s="129"/>
      <c r="F6" s="129"/>
      <c r="G6" s="129"/>
      <c r="H6" s="129"/>
      <c r="I6" s="129"/>
      <c r="J6" s="124"/>
      <c r="K6" s="125"/>
    </row>
    <row r="7" spans="1:11" s="39" customFormat="1" ht="24.95" customHeight="1" x14ac:dyDescent="0.2">
      <c r="A7" s="130"/>
      <c r="B7" s="131"/>
      <c r="C7" s="132"/>
      <c r="D7" s="133" t="s">
        <v>49</v>
      </c>
      <c r="E7" s="133"/>
      <c r="F7" s="133"/>
      <c r="G7" s="133" t="s">
        <v>120</v>
      </c>
      <c r="H7" s="133"/>
      <c r="I7" s="133"/>
      <c r="J7" s="124"/>
      <c r="K7" s="125"/>
    </row>
    <row r="8" spans="1:11" s="39" customFormat="1" ht="15" customHeight="1" x14ac:dyDescent="0.2">
      <c r="A8" s="134"/>
      <c r="B8" s="135"/>
      <c r="C8" s="135"/>
      <c r="D8" s="135"/>
      <c r="E8" s="135"/>
      <c r="F8" s="135"/>
      <c r="G8" s="135"/>
      <c r="H8" s="135"/>
      <c r="I8" s="136"/>
    </row>
    <row r="9" spans="1:11" s="140" customFormat="1" ht="24.95" customHeight="1" x14ac:dyDescent="0.2">
      <c r="A9" s="137" t="s">
        <v>7</v>
      </c>
      <c r="B9" s="138"/>
      <c r="C9" s="138"/>
      <c r="D9" s="138"/>
      <c r="E9" s="138"/>
      <c r="F9" s="138"/>
      <c r="G9" s="138"/>
      <c r="H9" s="138"/>
      <c r="I9" s="139"/>
    </row>
    <row r="10" spans="1:11" s="140" customFormat="1" ht="24.95" customHeight="1" x14ac:dyDescent="0.2">
      <c r="A10" s="137" t="s">
        <v>121</v>
      </c>
      <c r="B10" s="138"/>
      <c r="C10" s="138"/>
      <c r="D10" s="138"/>
      <c r="E10" s="138"/>
      <c r="F10" s="138"/>
      <c r="G10" s="138"/>
      <c r="H10" s="138"/>
      <c r="I10" s="139"/>
    </row>
    <row r="11" spans="1:11" s="140" customFormat="1" ht="24.95" customHeight="1" x14ac:dyDescent="0.2">
      <c r="A11" s="137" t="s">
        <v>122</v>
      </c>
      <c r="B11" s="138"/>
      <c r="C11" s="138"/>
      <c r="D11" s="138"/>
      <c r="E11" s="138"/>
      <c r="F11" s="138"/>
      <c r="G11" s="138"/>
      <c r="H11" s="138"/>
      <c r="I11" s="139"/>
    </row>
    <row r="12" spans="1:11" s="140" customFormat="1" ht="24.95" customHeight="1" x14ac:dyDescent="0.2">
      <c r="A12" s="137" t="s">
        <v>123</v>
      </c>
      <c r="B12" s="138"/>
      <c r="C12" s="138"/>
      <c r="D12" s="138"/>
      <c r="E12" s="138"/>
      <c r="F12" s="138"/>
      <c r="G12" s="138"/>
      <c r="H12" s="138"/>
      <c r="I12" s="139"/>
    </row>
    <row r="13" spans="1:11" ht="0.75" customHeight="1" x14ac:dyDescent="0.2">
      <c r="A13" s="88"/>
      <c r="B13" s="89"/>
      <c r="C13" s="141"/>
      <c r="D13" s="142"/>
      <c r="E13" s="142"/>
      <c r="F13" s="142"/>
      <c r="G13" s="142"/>
      <c r="H13" s="142"/>
      <c r="I13" s="143"/>
      <c r="J13" s="144"/>
      <c r="K13" s="53"/>
    </row>
    <row r="14" spans="1:11" ht="9.9499999999999993" customHeight="1" x14ac:dyDescent="0.2">
      <c r="A14" s="85"/>
      <c r="B14" s="84"/>
      <c r="C14" s="121"/>
      <c r="D14" s="145"/>
      <c r="E14" s="145"/>
      <c r="F14" s="145"/>
      <c r="G14" s="145"/>
      <c r="H14" s="145"/>
      <c r="I14" s="146"/>
      <c r="J14" s="147"/>
    </row>
    <row r="15" spans="1:11" s="39" customFormat="1" ht="15" x14ac:dyDescent="0.2">
      <c r="A15" s="149" t="s">
        <v>7</v>
      </c>
      <c r="B15" s="150"/>
      <c r="C15" s="150"/>
      <c r="D15" s="150"/>
      <c r="E15" s="150"/>
      <c r="F15" s="150"/>
      <c r="G15" s="150"/>
      <c r="H15" s="150"/>
      <c r="I15" s="151"/>
      <c r="J15" s="122"/>
      <c r="K15" s="125"/>
    </row>
    <row r="16" spans="1:11" s="157" customFormat="1" ht="24.95" customHeight="1" x14ac:dyDescent="0.2">
      <c r="A16" s="152" t="s">
        <v>96</v>
      </c>
      <c r="B16" s="153"/>
      <c r="C16" s="154"/>
      <c r="D16" s="155"/>
      <c r="E16" s="155"/>
      <c r="F16" s="155"/>
      <c r="G16" s="155"/>
      <c r="H16" s="155"/>
      <c r="I16" s="156"/>
    </row>
    <row r="17" spans="1:9" s="163" customFormat="1" ht="24.95" customHeight="1" x14ac:dyDescent="0.2">
      <c r="A17" s="158" t="s">
        <v>124</v>
      </c>
      <c r="B17" s="159" t="s">
        <v>125</v>
      </c>
      <c r="C17" s="160"/>
      <c r="D17" s="161"/>
      <c r="E17" s="161"/>
      <c r="F17" s="161"/>
      <c r="G17" s="161"/>
      <c r="H17" s="161"/>
      <c r="I17" s="162"/>
    </row>
    <row r="18" spans="1:9" s="163" customFormat="1" ht="24.95" customHeight="1" x14ac:dyDescent="0.2">
      <c r="A18" s="158" t="s">
        <v>126</v>
      </c>
      <c r="B18" s="164" t="s">
        <v>127</v>
      </c>
      <c r="C18" s="160"/>
      <c r="D18" s="161"/>
      <c r="E18" s="161"/>
      <c r="F18" s="161"/>
      <c r="G18" s="161"/>
      <c r="H18" s="161"/>
      <c r="I18" s="162"/>
    </row>
    <row r="19" spans="1:9" s="165" customFormat="1" ht="24.95" customHeight="1" x14ac:dyDescent="0.2">
      <c r="A19" s="158" t="s">
        <v>128</v>
      </c>
      <c r="B19" s="164" t="s">
        <v>129</v>
      </c>
      <c r="C19" s="160"/>
      <c r="D19" s="161"/>
      <c r="E19" s="161"/>
      <c r="F19" s="161"/>
      <c r="G19" s="161"/>
      <c r="H19" s="161"/>
      <c r="I19" s="162"/>
    </row>
    <row r="20" spans="1:9" s="163" customFormat="1" ht="24.95" customHeight="1" x14ac:dyDescent="0.2">
      <c r="A20" s="158" t="s">
        <v>130</v>
      </c>
      <c r="B20" s="166" t="s">
        <v>131</v>
      </c>
      <c r="C20" s="166"/>
      <c r="D20" s="161"/>
      <c r="E20" s="161"/>
      <c r="F20" s="161"/>
      <c r="G20" s="161"/>
      <c r="H20" s="161"/>
      <c r="I20" s="162"/>
    </row>
    <row r="21" spans="1:9" s="165" customFormat="1" ht="24.95" customHeight="1" x14ac:dyDescent="0.2">
      <c r="A21" s="158" t="s">
        <v>132</v>
      </c>
      <c r="B21" s="164" t="s">
        <v>133</v>
      </c>
      <c r="C21" s="160"/>
      <c r="D21" s="161"/>
      <c r="E21" s="161"/>
      <c r="F21" s="161"/>
      <c r="G21" s="161"/>
      <c r="H21" s="161"/>
      <c r="I21" s="162"/>
    </row>
    <row r="22" spans="1:9" s="163" customFormat="1" ht="24.95" customHeight="1" x14ac:dyDescent="0.2">
      <c r="A22" s="158" t="s">
        <v>134</v>
      </c>
      <c r="B22" s="166" t="s">
        <v>135</v>
      </c>
      <c r="C22" s="166"/>
      <c r="D22" s="161"/>
      <c r="E22" s="161"/>
      <c r="F22" s="161"/>
      <c r="G22" s="161"/>
      <c r="H22" s="161"/>
      <c r="I22" s="162"/>
    </row>
    <row r="23" spans="1:9" s="165" customFormat="1" ht="24.95" customHeight="1" x14ac:dyDescent="0.2">
      <c r="A23" s="167" t="s">
        <v>136</v>
      </c>
      <c r="B23" s="168" t="s">
        <v>137</v>
      </c>
      <c r="C23" s="160"/>
      <c r="D23" s="161"/>
      <c r="E23" s="161"/>
      <c r="F23" s="161"/>
      <c r="G23" s="161"/>
      <c r="H23" s="161"/>
      <c r="I23" s="162"/>
    </row>
    <row r="24" spans="1:9" s="163" customFormat="1" ht="24.95" customHeight="1" x14ac:dyDescent="0.2">
      <c r="A24" s="158" t="s">
        <v>138</v>
      </c>
      <c r="B24" s="164" t="s">
        <v>139</v>
      </c>
      <c r="C24" s="160"/>
      <c r="D24" s="161"/>
      <c r="E24" s="161"/>
      <c r="F24" s="161"/>
      <c r="G24" s="161"/>
      <c r="H24" s="161"/>
      <c r="I24" s="162"/>
    </row>
    <row r="25" spans="1:9" s="165" customFormat="1" ht="24.95" customHeight="1" x14ac:dyDescent="0.2">
      <c r="A25" s="158" t="s">
        <v>140</v>
      </c>
      <c r="B25" s="164" t="s">
        <v>141</v>
      </c>
      <c r="C25" s="160"/>
      <c r="D25" s="161"/>
      <c r="E25" s="161"/>
      <c r="F25" s="161"/>
      <c r="G25" s="161"/>
      <c r="H25" s="161"/>
      <c r="I25" s="162"/>
    </row>
    <row r="26" spans="1:9" s="163" customFormat="1" ht="24.95" customHeight="1" x14ac:dyDescent="0.2">
      <c r="A26" s="167" t="s">
        <v>142</v>
      </c>
      <c r="B26" s="168" t="s">
        <v>143</v>
      </c>
      <c r="C26" s="160"/>
      <c r="D26" s="161"/>
      <c r="E26" s="161"/>
      <c r="F26" s="161"/>
      <c r="G26" s="161"/>
      <c r="H26" s="161"/>
      <c r="I26" s="162"/>
    </row>
    <row r="27" spans="1:9" s="163" customFormat="1" ht="24.95" customHeight="1" x14ac:dyDescent="0.2">
      <c r="A27" s="167" t="s">
        <v>144</v>
      </c>
      <c r="B27" s="164" t="s">
        <v>145</v>
      </c>
      <c r="C27" s="160"/>
      <c r="D27" s="161"/>
      <c r="E27" s="161"/>
      <c r="F27" s="161"/>
      <c r="G27" s="161"/>
      <c r="H27" s="161"/>
      <c r="I27" s="162"/>
    </row>
    <row r="28" spans="1:9" s="163" customFormat="1" ht="24.95" customHeight="1" x14ac:dyDescent="0.2">
      <c r="A28" s="158" t="s">
        <v>146</v>
      </c>
      <c r="B28" s="166" t="s">
        <v>147</v>
      </c>
      <c r="C28" s="166"/>
      <c r="D28" s="161"/>
      <c r="E28" s="161"/>
      <c r="F28" s="161"/>
      <c r="G28" s="161"/>
      <c r="H28" s="161"/>
      <c r="I28" s="162"/>
    </row>
    <row r="29" spans="1:9" s="163" customFormat="1" ht="24.95" customHeight="1" x14ac:dyDescent="0.2">
      <c r="A29" s="158" t="s">
        <v>148</v>
      </c>
      <c r="B29" s="166" t="s">
        <v>149</v>
      </c>
      <c r="C29" s="166"/>
      <c r="D29" s="161"/>
      <c r="E29" s="161"/>
      <c r="F29" s="161"/>
      <c r="G29" s="161"/>
      <c r="H29" s="161"/>
      <c r="I29" s="162"/>
    </row>
    <row r="30" spans="1:9" s="163" customFormat="1" ht="24.95" customHeight="1" x14ac:dyDescent="0.2">
      <c r="A30" s="167" t="s">
        <v>150</v>
      </c>
      <c r="B30" s="169" t="s">
        <v>151</v>
      </c>
      <c r="C30" s="169"/>
      <c r="D30" s="161"/>
      <c r="E30" s="161"/>
      <c r="F30" s="161"/>
      <c r="G30" s="161"/>
      <c r="H30" s="161"/>
      <c r="I30" s="162"/>
    </row>
    <row r="31" spans="1:9" s="163" customFormat="1" ht="24.95" customHeight="1" x14ac:dyDescent="0.2">
      <c r="A31" s="158" t="s">
        <v>152</v>
      </c>
      <c r="B31" s="169" t="s">
        <v>153</v>
      </c>
      <c r="C31" s="169"/>
      <c r="D31" s="161"/>
      <c r="E31" s="161"/>
      <c r="F31" s="161"/>
      <c r="G31" s="161"/>
      <c r="H31" s="161"/>
      <c r="I31" s="162"/>
    </row>
    <row r="32" spans="1:9" s="163" customFormat="1" ht="24.95" customHeight="1" x14ac:dyDescent="0.2">
      <c r="A32" s="167">
        <v>782.78300000000002</v>
      </c>
      <c r="B32" s="170" t="s">
        <v>154</v>
      </c>
      <c r="C32" s="160"/>
      <c r="D32" s="161"/>
      <c r="E32" s="161"/>
      <c r="F32" s="161"/>
      <c r="G32" s="161"/>
      <c r="H32" s="161"/>
      <c r="I32" s="162"/>
    </row>
    <row r="33" spans="1:11" s="163" customFormat="1" ht="24.95" customHeight="1" x14ac:dyDescent="0.2">
      <c r="A33" s="158" t="s">
        <v>155</v>
      </c>
      <c r="B33" s="166" t="s">
        <v>156</v>
      </c>
      <c r="C33" s="166"/>
      <c r="D33" s="161"/>
      <c r="E33" s="161"/>
      <c r="F33" s="161"/>
      <c r="G33" s="161"/>
      <c r="H33" s="161"/>
      <c r="I33" s="162"/>
    </row>
    <row r="34" spans="1:11" s="163" customFormat="1" ht="24.95" customHeight="1" x14ac:dyDescent="0.2">
      <c r="A34" s="158" t="s">
        <v>157</v>
      </c>
      <c r="B34" s="164" t="s">
        <v>158</v>
      </c>
      <c r="C34" s="160"/>
      <c r="D34" s="161"/>
      <c r="E34" s="161"/>
      <c r="F34" s="161"/>
      <c r="G34" s="161"/>
      <c r="H34" s="161"/>
      <c r="I34" s="162"/>
    </row>
    <row r="35" spans="1:11" s="163" customFormat="1" ht="24.95" customHeight="1" x14ac:dyDescent="0.2">
      <c r="A35" s="158">
        <v>86</v>
      </c>
      <c r="B35" s="164" t="s">
        <v>159</v>
      </c>
      <c r="C35" s="160"/>
      <c r="D35" s="161"/>
      <c r="E35" s="161"/>
      <c r="F35" s="161"/>
      <c r="G35" s="161"/>
      <c r="H35" s="161"/>
      <c r="I35" s="162"/>
    </row>
    <row r="36" spans="1:11" s="163" customFormat="1" ht="24.95" customHeight="1" x14ac:dyDescent="0.2">
      <c r="A36" s="158">
        <v>87.88</v>
      </c>
      <c r="B36" s="171" t="s">
        <v>160</v>
      </c>
      <c r="C36" s="160"/>
      <c r="D36" s="161"/>
      <c r="E36" s="161"/>
      <c r="F36" s="161"/>
      <c r="G36" s="161"/>
      <c r="H36" s="161"/>
      <c r="I36" s="162"/>
    </row>
    <row r="37" spans="1:11" s="163" customFormat="1" ht="24.95" customHeight="1" x14ac:dyDescent="0.2">
      <c r="A37" s="158" t="s">
        <v>161</v>
      </c>
      <c r="B37" s="166" t="s">
        <v>162</v>
      </c>
      <c r="C37" s="166"/>
      <c r="D37" s="161"/>
      <c r="E37" s="161"/>
      <c r="F37" s="161"/>
      <c r="G37" s="161"/>
      <c r="H37" s="161"/>
      <c r="I37" s="162"/>
    </row>
    <row r="38" spans="1:11" s="163" customFormat="1" ht="24.95" customHeight="1" x14ac:dyDescent="0.2">
      <c r="A38" s="158"/>
      <c r="B38" s="171" t="s">
        <v>163</v>
      </c>
      <c r="C38" s="160"/>
      <c r="D38" s="161"/>
      <c r="E38" s="161"/>
      <c r="F38" s="161"/>
      <c r="G38" s="161"/>
      <c r="H38" s="161"/>
      <c r="I38" s="162"/>
    </row>
    <row r="39" spans="1:11" s="163" customFormat="1" ht="24.95" customHeight="1" x14ac:dyDescent="0.2">
      <c r="A39" s="172" t="s">
        <v>164</v>
      </c>
      <c r="B39" s="173"/>
      <c r="C39" s="160"/>
      <c r="D39" s="161"/>
      <c r="E39" s="161"/>
      <c r="F39" s="161"/>
      <c r="G39" s="161"/>
      <c r="H39" s="161"/>
      <c r="I39" s="162"/>
    </row>
    <row r="40" spans="1:11" s="163" customFormat="1" ht="24.95" customHeight="1" x14ac:dyDescent="0.2">
      <c r="A40" s="174" t="s">
        <v>124</v>
      </c>
      <c r="B40" s="175" t="s">
        <v>125</v>
      </c>
      <c r="C40" s="160"/>
      <c r="D40" s="161"/>
      <c r="E40" s="161"/>
      <c r="F40" s="161"/>
      <c r="G40" s="161"/>
      <c r="H40" s="161"/>
      <c r="I40" s="162"/>
    </row>
    <row r="41" spans="1:11" s="163" customFormat="1" ht="24.95" customHeight="1" x14ac:dyDescent="0.2">
      <c r="A41" s="174" t="s">
        <v>165</v>
      </c>
      <c r="B41" s="175" t="s">
        <v>166</v>
      </c>
      <c r="C41" s="160"/>
      <c r="D41" s="161"/>
      <c r="E41" s="161"/>
      <c r="F41" s="161"/>
      <c r="G41" s="161"/>
      <c r="H41" s="161"/>
      <c r="I41" s="162"/>
    </row>
    <row r="42" spans="1:11" s="163" customFormat="1" ht="24.95" customHeight="1" x14ac:dyDescent="0.2">
      <c r="A42" s="174" t="s">
        <v>167</v>
      </c>
      <c r="B42" s="175" t="s">
        <v>168</v>
      </c>
      <c r="C42" s="160"/>
      <c r="D42" s="161"/>
      <c r="E42" s="161"/>
      <c r="F42" s="161"/>
      <c r="G42" s="161"/>
      <c r="H42" s="161"/>
      <c r="I42" s="162"/>
    </row>
    <row r="43" spans="1:11" ht="2.25" customHeight="1" x14ac:dyDescent="0.2">
      <c r="A43" s="176"/>
      <c r="B43" s="131"/>
      <c r="C43" s="177"/>
      <c r="D43" s="178"/>
      <c r="E43" s="178"/>
      <c r="F43" s="178"/>
      <c r="G43" s="178"/>
      <c r="H43" s="178"/>
      <c r="I43" s="179"/>
      <c r="J43" s="53"/>
      <c r="K43" s="53"/>
    </row>
    <row r="44" spans="1:11" s="180" customFormat="1" ht="11.25" customHeight="1" x14ac:dyDescent="0.15">
      <c r="I44" s="181" t="s">
        <v>35</v>
      </c>
      <c r="J44" s="182"/>
      <c r="K44" s="183"/>
    </row>
    <row r="45" spans="1:11" s="180" customFormat="1" ht="20.100000000000001" customHeight="1" x14ac:dyDescent="0.15">
      <c r="A45" s="184" t="s">
        <v>169</v>
      </c>
      <c r="B45" s="184"/>
      <c r="C45" s="184"/>
      <c r="D45" s="184"/>
      <c r="E45" s="184"/>
      <c r="F45" s="184"/>
      <c r="G45" s="184"/>
      <c r="H45" s="184"/>
      <c r="I45" s="184"/>
    </row>
    <row r="46" spans="1:11" s="180" customFormat="1" ht="9" x14ac:dyDescent="0.15"/>
    <row r="47" spans="1:11" ht="11.25" x14ac:dyDescent="0.2">
      <c r="A47" s="67"/>
      <c r="C47" s="53"/>
      <c r="D47" s="53"/>
      <c r="E47" s="53"/>
      <c r="F47" s="53"/>
      <c r="G47" s="53"/>
      <c r="H47" s="53"/>
      <c r="I47" s="53"/>
      <c r="J47" s="53"/>
      <c r="K47" s="53"/>
    </row>
    <row r="48" spans="1:11" ht="15.95" customHeight="1" x14ac:dyDescent="0.2">
      <c r="C48" s="53"/>
      <c r="D48" s="53"/>
      <c r="E48" s="53"/>
      <c r="F48" s="53"/>
      <c r="G48" s="53"/>
      <c r="H48" s="53"/>
      <c r="I48" s="53"/>
    </row>
    <row r="49" spans="10:11" s="53" customFormat="1" ht="15.95" customHeight="1" x14ac:dyDescent="0.2">
      <c r="J49" s="185"/>
      <c r="K49" s="148"/>
    </row>
    <row r="50" spans="10:11" s="53" customFormat="1" ht="15.95" customHeight="1" x14ac:dyDescent="0.2">
      <c r="J50" s="185"/>
      <c r="K50" s="148"/>
    </row>
    <row r="51" spans="10:11" s="53" customFormat="1" ht="15.95" customHeight="1" x14ac:dyDescent="0.2">
      <c r="J51" s="185"/>
      <c r="K51" s="148"/>
    </row>
    <row r="52" spans="10:11" s="53" customFormat="1" ht="15.95" customHeight="1" x14ac:dyDescent="0.2">
      <c r="J52" s="185"/>
      <c r="K52" s="148"/>
    </row>
    <row r="53" spans="10:11" s="53" customFormat="1" ht="15.95" customHeight="1" x14ac:dyDescent="0.2">
      <c r="J53" s="185"/>
      <c r="K53" s="148"/>
    </row>
    <row r="54" spans="10:11" s="53" customFormat="1" ht="15.95" customHeight="1" x14ac:dyDescent="0.2">
      <c r="J54" s="185"/>
      <c r="K54" s="148"/>
    </row>
    <row r="55" spans="10:11" s="53" customFormat="1" ht="15.95" customHeight="1" x14ac:dyDescent="0.2">
      <c r="J55" s="185"/>
      <c r="K55" s="148"/>
    </row>
    <row r="56" spans="10:11" s="53" customFormat="1" ht="15.95" customHeight="1" x14ac:dyDescent="0.2">
      <c r="J56" s="185"/>
      <c r="K56" s="148"/>
    </row>
    <row r="57" spans="10:11" s="53" customFormat="1" ht="15.95" customHeight="1" x14ac:dyDescent="0.2">
      <c r="J57" s="185"/>
      <c r="K57" s="148"/>
    </row>
    <row r="58" spans="10:11" s="53" customFormat="1" ht="15.95" customHeight="1" x14ac:dyDescent="0.2">
      <c r="J58" s="185"/>
      <c r="K58" s="148"/>
    </row>
    <row r="59" spans="10:11" s="53" customFormat="1" ht="15.95" customHeight="1" x14ac:dyDescent="0.2">
      <c r="J59" s="185"/>
      <c r="K59" s="148"/>
    </row>
    <row r="60" spans="10:11" s="53" customFormat="1" ht="15.95" customHeight="1" x14ac:dyDescent="0.2">
      <c r="J60" s="185"/>
      <c r="K60" s="148"/>
    </row>
    <row r="61" spans="10:11" s="53" customFormat="1" ht="15.95" customHeight="1" x14ac:dyDescent="0.2">
      <c r="J61" s="185"/>
      <c r="K61" s="148"/>
    </row>
    <row r="62" spans="10:11" s="53" customFormat="1" ht="15.95" customHeight="1" x14ac:dyDescent="0.2">
      <c r="J62" s="185"/>
      <c r="K62" s="148"/>
    </row>
    <row r="63" spans="10:11" s="53" customFormat="1" ht="15.95" customHeight="1" x14ac:dyDescent="0.2">
      <c r="J63" s="185"/>
      <c r="K63" s="148"/>
    </row>
    <row r="64" spans="10:11" s="53" customFormat="1" ht="15.95" customHeight="1" x14ac:dyDescent="0.2">
      <c r="J64" s="185"/>
      <c r="K64" s="148"/>
    </row>
    <row r="65" spans="10:11" s="53" customFormat="1" ht="15.95" customHeight="1" x14ac:dyDescent="0.2">
      <c r="J65" s="185"/>
      <c r="K65" s="148"/>
    </row>
    <row r="66" spans="10:11" s="53" customFormat="1" ht="15.95" customHeight="1" x14ac:dyDescent="0.2">
      <c r="J66" s="185"/>
      <c r="K66" s="148"/>
    </row>
    <row r="67" spans="10:11" s="53" customFormat="1" ht="15.95" customHeight="1" x14ac:dyDescent="0.2">
      <c r="J67" s="185"/>
      <c r="K67" s="148"/>
    </row>
    <row r="68" spans="10:11" s="53" customFormat="1" ht="15.95" customHeight="1" x14ac:dyDescent="0.2">
      <c r="J68" s="185"/>
      <c r="K68" s="148"/>
    </row>
    <row r="69" spans="10:11" s="53" customFormat="1" ht="15.95" customHeight="1" x14ac:dyDescent="0.2">
      <c r="J69" s="185"/>
      <c r="K69" s="148"/>
    </row>
    <row r="70" spans="10:11" s="53" customFormat="1" ht="15.95" customHeight="1" x14ac:dyDescent="0.2">
      <c r="J70" s="185"/>
      <c r="K70" s="148"/>
    </row>
    <row r="71" spans="10:11" s="53" customFormat="1" ht="15.95" customHeight="1" x14ac:dyDescent="0.2">
      <c r="J71" s="185"/>
      <c r="K71" s="148"/>
    </row>
    <row r="72" spans="10:11" s="53" customFormat="1" ht="15.95" customHeight="1" x14ac:dyDescent="0.2">
      <c r="J72" s="185"/>
      <c r="K72" s="148"/>
    </row>
    <row r="73" spans="10:11" s="53" customFormat="1" ht="15.95" customHeight="1" x14ac:dyDescent="0.2">
      <c r="J73" s="185"/>
      <c r="K73" s="148"/>
    </row>
    <row r="74" spans="10:11" s="53" customFormat="1" ht="15.95" customHeight="1" x14ac:dyDescent="0.2">
      <c r="J74" s="185"/>
      <c r="K74" s="148"/>
    </row>
    <row r="75" spans="10:11" s="53" customFormat="1" ht="15.95" customHeight="1" x14ac:dyDescent="0.2">
      <c r="J75" s="185"/>
      <c r="K75" s="148"/>
    </row>
    <row r="76" spans="10:11" s="53" customFormat="1" ht="15.95" customHeight="1" x14ac:dyDescent="0.2">
      <c r="J76" s="185"/>
      <c r="K76" s="148"/>
    </row>
    <row r="77" spans="10:11" s="53" customFormat="1" ht="15.95" customHeight="1" x14ac:dyDescent="0.2">
      <c r="J77" s="185"/>
      <c r="K77" s="148"/>
    </row>
    <row r="78" spans="10:11" s="53" customFormat="1" ht="15.95" customHeight="1" x14ac:dyDescent="0.2">
      <c r="J78" s="185"/>
      <c r="K78" s="148"/>
    </row>
    <row r="79" spans="10:11" s="53" customFormat="1" ht="15.95" customHeight="1" x14ac:dyDescent="0.2">
      <c r="J79" s="185"/>
      <c r="K79" s="148"/>
    </row>
    <row r="80" spans="10:11" s="53" customFormat="1" ht="15.95" customHeight="1" x14ac:dyDescent="0.2">
      <c r="J80" s="185"/>
      <c r="K80" s="148"/>
    </row>
    <row r="81" spans="10:11" s="53" customFormat="1" ht="15.95" customHeight="1" x14ac:dyDescent="0.2">
      <c r="J81" s="185"/>
      <c r="K81" s="148"/>
    </row>
    <row r="82" spans="10:11" s="53" customFormat="1" ht="15.95" customHeight="1" x14ac:dyDescent="0.2">
      <c r="J82" s="185"/>
      <c r="K82" s="148"/>
    </row>
    <row r="83" spans="10:11" s="53" customFormat="1" ht="15.95" customHeight="1" x14ac:dyDescent="0.2">
      <c r="J83" s="185"/>
      <c r="K83" s="148"/>
    </row>
    <row r="84" spans="10:11" s="53" customFormat="1" ht="15.95" customHeight="1" x14ac:dyDescent="0.2">
      <c r="J84" s="185"/>
      <c r="K84" s="148"/>
    </row>
    <row r="85" spans="10:11" s="53" customFormat="1" ht="15.95" customHeight="1" x14ac:dyDescent="0.2">
      <c r="J85" s="185"/>
      <c r="K85" s="148"/>
    </row>
    <row r="86" spans="10:11" s="53" customFormat="1" ht="15.95" customHeight="1" x14ac:dyDescent="0.2">
      <c r="J86" s="185"/>
      <c r="K86" s="148"/>
    </row>
    <row r="87" spans="10:11" s="53" customFormat="1" ht="15.95" customHeight="1" x14ac:dyDescent="0.2">
      <c r="J87" s="185"/>
      <c r="K87" s="148"/>
    </row>
    <row r="88" spans="10:11" s="53" customFormat="1" ht="15.95" customHeight="1" x14ac:dyDescent="0.2">
      <c r="J88" s="185"/>
      <c r="K88" s="148"/>
    </row>
    <row r="89" spans="10:11" s="53" customFormat="1" ht="15.95" customHeight="1" x14ac:dyDescent="0.2">
      <c r="J89" s="185"/>
      <c r="K89" s="148"/>
    </row>
    <row r="90" spans="10:11" s="53" customFormat="1" ht="15.95" customHeight="1" x14ac:dyDescent="0.2">
      <c r="J90" s="185"/>
      <c r="K90" s="148"/>
    </row>
    <row r="91" spans="10:11" s="53" customFormat="1" ht="15.95" customHeight="1" x14ac:dyDescent="0.2">
      <c r="J91" s="185"/>
      <c r="K91" s="148"/>
    </row>
    <row r="92" spans="10:11" s="53" customFormat="1" ht="15.95" customHeight="1" x14ac:dyDescent="0.2">
      <c r="J92" s="185"/>
      <c r="K92" s="148"/>
    </row>
    <row r="93" spans="10:11" s="53" customFormat="1" ht="15.95" customHeight="1" x14ac:dyDescent="0.2">
      <c r="J93" s="185"/>
      <c r="K93" s="148"/>
    </row>
    <row r="94" spans="10:11" s="53" customFormat="1" ht="15.95" customHeight="1" x14ac:dyDescent="0.2">
      <c r="J94" s="185"/>
      <c r="K94" s="148"/>
    </row>
    <row r="95" spans="10:11" s="53" customFormat="1" ht="15.95" customHeight="1" x14ac:dyDescent="0.2">
      <c r="J95" s="185"/>
      <c r="K95" s="148"/>
    </row>
    <row r="96" spans="10:11" s="53" customFormat="1" ht="15.95" customHeight="1" x14ac:dyDescent="0.2">
      <c r="J96" s="185"/>
      <c r="K96" s="148"/>
    </row>
    <row r="97" spans="10:11" s="53" customFormat="1" ht="15.95" customHeight="1" x14ac:dyDescent="0.2">
      <c r="J97" s="185"/>
      <c r="K97" s="148"/>
    </row>
    <row r="98" spans="10:11" s="53" customFormat="1" ht="15.95" customHeight="1" x14ac:dyDescent="0.2">
      <c r="J98" s="185"/>
      <c r="K98" s="148"/>
    </row>
    <row r="99" spans="10:11" s="53" customFormat="1" ht="15.95" customHeight="1" x14ac:dyDescent="0.2">
      <c r="J99" s="185"/>
      <c r="K99" s="148"/>
    </row>
    <row r="100" spans="10:11" s="53" customFormat="1" ht="15.95" customHeight="1" x14ac:dyDescent="0.2">
      <c r="J100" s="185"/>
      <c r="K100" s="148"/>
    </row>
    <row r="101" spans="10:11" s="53" customFormat="1" ht="15.95" customHeight="1" x14ac:dyDescent="0.2">
      <c r="J101" s="185"/>
      <c r="K101" s="148"/>
    </row>
    <row r="102" spans="10:11" s="53" customFormat="1" ht="15.95" customHeight="1" x14ac:dyDescent="0.2">
      <c r="J102" s="185"/>
      <c r="K102" s="148"/>
    </row>
    <row r="103" spans="10:11" s="53" customFormat="1" ht="15.95" customHeight="1" x14ac:dyDescent="0.2">
      <c r="J103" s="185"/>
      <c r="K103" s="148"/>
    </row>
    <row r="104" spans="10:11" s="53" customFormat="1" ht="15.95" customHeight="1" x14ac:dyDescent="0.2">
      <c r="J104" s="185"/>
      <c r="K104" s="148"/>
    </row>
    <row r="105" spans="10:11" s="53" customFormat="1" ht="15.95" customHeight="1" x14ac:dyDescent="0.2">
      <c r="J105" s="185"/>
      <c r="K105" s="148"/>
    </row>
    <row r="106" spans="10:11" s="53" customFormat="1" ht="15.95" customHeight="1" x14ac:dyDescent="0.2">
      <c r="J106" s="185"/>
      <c r="K106" s="148"/>
    </row>
    <row r="107" spans="10:11" s="53" customFormat="1" ht="15.95" customHeight="1" x14ac:dyDescent="0.2">
      <c r="J107" s="185"/>
      <c r="K107" s="148"/>
    </row>
    <row r="108" spans="10:11" s="53" customFormat="1" ht="15.95" customHeight="1" x14ac:dyDescent="0.2">
      <c r="J108" s="185"/>
      <c r="K108" s="148"/>
    </row>
    <row r="109" spans="10:11" s="53" customFormat="1" ht="15.95" customHeight="1" x14ac:dyDescent="0.2">
      <c r="J109" s="185"/>
      <c r="K109" s="148"/>
    </row>
    <row r="110" spans="10:11" s="53" customFormat="1" ht="15.95" customHeight="1" x14ac:dyDescent="0.2">
      <c r="J110" s="185"/>
      <c r="K110" s="148"/>
    </row>
  </sheetData>
  <mergeCells count="18">
    <mergeCell ref="B30:C30"/>
    <mergeCell ref="B31:C31"/>
    <mergeCell ref="B33:C33"/>
    <mergeCell ref="B37:C37"/>
    <mergeCell ref="A45:I45"/>
    <mergeCell ref="A15:I15"/>
    <mergeCell ref="A16:B16"/>
    <mergeCell ref="B20:C20"/>
    <mergeCell ref="B22:C22"/>
    <mergeCell ref="B28:C28"/>
    <mergeCell ref="B29:C29"/>
    <mergeCell ref="A3:I3"/>
    <mergeCell ref="A4:I4"/>
    <mergeCell ref="A5:D5"/>
    <mergeCell ref="A6:B6"/>
    <mergeCell ref="D6:I6"/>
    <mergeCell ref="D7:F7"/>
    <mergeCell ref="G7:I7"/>
  </mergeCells>
  <printOptions horizontalCentered="1"/>
  <pageMargins left="0.7" right="0.7" top="0.75" bottom="0.75" header="0.3" footer="0.3"/>
  <pageSetup paperSize="9" scale="64" fitToWidth="0"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60C34-2839-4424-8EF9-3B0469463975}">
  <sheetPr codeName="Tabelle7">
    <pageSetUpPr fitToPage="1"/>
  </sheetPr>
  <dimension ref="A1:O200"/>
  <sheetViews>
    <sheetView showGridLines="0" zoomScaleNormal="100" workbookViewId="0"/>
  </sheetViews>
  <sheetFormatPr baseColWidth="10" defaultColWidth="8.85546875" defaultRowHeight="15.95" customHeight="1" x14ac:dyDescent="0.2"/>
  <cols>
    <col min="1" max="1" width="3.7109375" style="53" customWidth="1"/>
    <col min="2" max="2" width="1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t="s">
        <v>61</v>
      </c>
      <c r="B1" s="33"/>
      <c r="C1" s="33"/>
      <c r="D1" s="33"/>
      <c r="E1" s="33"/>
      <c r="F1" s="33"/>
      <c r="G1" s="33"/>
      <c r="H1" s="33"/>
      <c r="I1" s="33"/>
      <c r="J1" s="34" t="s">
        <v>38</v>
      </c>
    </row>
    <row r="2" spans="1:15" customFormat="1" ht="6.2" customHeight="1" x14ac:dyDescent="0.2">
      <c r="A2" s="35"/>
      <c r="B2" s="36"/>
      <c r="C2" s="36"/>
      <c r="D2" s="36"/>
      <c r="E2" s="36"/>
      <c r="F2" s="36"/>
      <c r="G2" s="36"/>
      <c r="H2" s="36"/>
      <c r="I2" s="36"/>
      <c r="J2" s="36"/>
    </row>
    <row r="3" spans="1:15" s="39" customFormat="1" ht="24.95" customHeight="1" x14ac:dyDescent="0.2">
      <c r="A3" s="37" t="s">
        <v>170</v>
      </c>
      <c r="B3" s="38"/>
      <c r="C3" s="38"/>
      <c r="D3" s="38"/>
      <c r="E3" s="38"/>
      <c r="F3" s="38"/>
      <c r="G3" s="38"/>
      <c r="H3" s="38"/>
      <c r="I3" s="38"/>
      <c r="J3" s="38"/>
    </row>
    <row r="4" spans="1:15" s="39" customFormat="1" ht="12" customHeight="1" x14ac:dyDescent="0.2">
      <c r="A4" s="41" t="s">
        <v>118</v>
      </c>
      <c r="B4" s="41"/>
      <c r="C4" s="41"/>
      <c r="D4" s="41"/>
      <c r="E4" s="41"/>
      <c r="F4" s="41"/>
      <c r="G4" s="41"/>
      <c r="H4" s="41"/>
      <c r="I4" s="41"/>
      <c r="J4" s="41"/>
    </row>
    <row r="5" spans="1:15" s="39" customFormat="1" ht="11.25" customHeight="1" x14ac:dyDescent="0.2">
      <c r="A5" s="41" t="s">
        <v>40</v>
      </c>
      <c r="B5" s="41"/>
      <c r="C5" s="41"/>
      <c r="D5" s="41"/>
      <c r="E5" s="42"/>
      <c r="F5" s="42"/>
      <c r="G5" s="42"/>
      <c r="H5" s="42"/>
      <c r="I5" s="42"/>
      <c r="J5" s="42"/>
    </row>
    <row r="6" spans="1:15" s="39" customFormat="1" ht="12.75" customHeight="1" x14ac:dyDescent="0.2">
      <c r="A6" s="186"/>
      <c r="B6" s="187"/>
      <c r="C6" s="187"/>
      <c r="D6" s="187"/>
      <c r="E6" s="187"/>
      <c r="F6" s="187"/>
      <c r="G6" s="187"/>
      <c r="H6" s="187"/>
      <c r="I6" s="187"/>
      <c r="J6" s="187"/>
    </row>
    <row r="7" spans="1:15" customFormat="1" ht="12" customHeight="1" x14ac:dyDescent="0.2">
      <c r="A7" s="45" t="s">
        <v>171</v>
      </c>
      <c r="B7" s="46"/>
      <c r="C7" s="47" t="s">
        <v>172</v>
      </c>
      <c r="D7" s="48" t="s">
        <v>173</v>
      </c>
      <c r="E7" s="49"/>
      <c r="F7" s="49"/>
      <c r="G7" s="49"/>
      <c r="H7" s="50"/>
      <c r="I7" s="51" t="s">
        <v>174</v>
      </c>
      <c r="J7" s="52"/>
      <c r="K7" s="53"/>
      <c r="L7" s="53"/>
      <c r="M7" s="53"/>
      <c r="N7" s="53"/>
      <c r="O7" s="53"/>
    </row>
    <row r="8" spans="1:15" ht="21.75" customHeight="1" x14ac:dyDescent="0.2">
      <c r="A8" s="54"/>
      <c r="B8" s="55"/>
      <c r="C8" s="56"/>
      <c r="D8" s="57" t="s">
        <v>89</v>
      </c>
      <c r="E8" s="57" t="s">
        <v>90</v>
      </c>
      <c r="F8" s="57" t="s">
        <v>91</v>
      </c>
      <c r="G8" s="57" t="s">
        <v>92</v>
      </c>
      <c r="H8" s="57" t="s">
        <v>93</v>
      </c>
      <c r="I8" s="58"/>
      <c r="J8" s="59"/>
    </row>
    <row r="9" spans="1:15" ht="12" customHeight="1" x14ac:dyDescent="0.2">
      <c r="A9" s="54"/>
      <c r="B9" s="55"/>
      <c r="C9" s="56"/>
      <c r="D9" s="60"/>
      <c r="E9" s="60"/>
      <c r="F9" s="60"/>
      <c r="G9" s="60"/>
      <c r="H9" s="60"/>
      <c r="I9" s="61" t="s">
        <v>94</v>
      </c>
      <c r="J9" s="62" t="s">
        <v>95</v>
      </c>
    </row>
    <row r="10" spans="1:15" ht="12" customHeight="1" x14ac:dyDescent="0.2">
      <c r="A10" s="63"/>
      <c r="B10" s="64"/>
      <c r="C10" s="65"/>
      <c r="D10" s="66">
        <v>1</v>
      </c>
      <c r="E10" s="66">
        <v>2</v>
      </c>
      <c r="F10" s="66">
        <v>3</v>
      </c>
      <c r="G10" s="66">
        <v>4</v>
      </c>
      <c r="H10" s="66">
        <v>5</v>
      </c>
      <c r="I10" s="66">
        <v>6</v>
      </c>
      <c r="J10" s="66">
        <v>7</v>
      </c>
      <c r="K10" s="67"/>
    </row>
    <row r="11" spans="1:15" ht="14.1" customHeight="1" x14ac:dyDescent="0.2">
      <c r="A11" s="68" t="s">
        <v>7</v>
      </c>
      <c r="B11" s="188"/>
      <c r="C11" s="189"/>
      <c r="D11" s="190"/>
      <c r="E11" s="191"/>
      <c r="F11" s="191"/>
      <c r="G11" s="191"/>
      <c r="H11" s="192"/>
      <c r="I11" s="190"/>
      <c r="J11" s="193"/>
    </row>
    <row r="12" spans="1:15" ht="14.1" customHeight="1" x14ac:dyDescent="0.2">
      <c r="A12" s="91" t="s">
        <v>96</v>
      </c>
      <c r="B12" s="69"/>
      <c r="C12" s="78">
        <v>100</v>
      </c>
      <c r="D12" s="194">
        <v>38731</v>
      </c>
      <c r="E12" s="195">
        <v>39018</v>
      </c>
      <c r="F12" s="79">
        <v>38744</v>
      </c>
      <c r="G12" s="79">
        <v>38720</v>
      </c>
      <c r="H12" s="105">
        <v>39108</v>
      </c>
      <c r="I12" s="80">
        <v>-377</v>
      </c>
      <c r="J12" s="81">
        <v>-0.96399713613582894</v>
      </c>
    </row>
    <row r="13" spans="1:15" ht="12" customHeight="1" x14ac:dyDescent="0.2">
      <c r="A13" s="83" t="s">
        <v>97</v>
      </c>
      <c r="B13" s="84" t="s">
        <v>98</v>
      </c>
      <c r="C13" s="78">
        <v>56.401848648369523</v>
      </c>
      <c r="D13" s="80">
        <v>21845</v>
      </c>
      <c r="E13" s="79">
        <v>22126</v>
      </c>
      <c r="F13" s="79">
        <v>22041</v>
      </c>
      <c r="G13" s="79">
        <v>21956</v>
      </c>
      <c r="H13" s="105">
        <v>22214</v>
      </c>
      <c r="I13" s="80">
        <v>-369</v>
      </c>
      <c r="J13" s="81">
        <v>-1.6611146124065905</v>
      </c>
    </row>
    <row r="14" spans="1:15" ht="12" customHeight="1" x14ac:dyDescent="0.2">
      <c r="A14" s="83"/>
      <c r="B14" s="84" t="s">
        <v>99</v>
      </c>
      <c r="C14" s="78">
        <v>43.598151351630477</v>
      </c>
      <c r="D14" s="80">
        <v>16886</v>
      </c>
      <c r="E14" s="79">
        <v>16892</v>
      </c>
      <c r="F14" s="79">
        <v>16703</v>
      </c>
      <c r="G14" s="79">
        <v>16764</v>
      </c>
      <c r="H14" s="105">
        <v>16894</v>
      </c>
      <c r="I14" s="80">
        <v>-8</v>
      </c>
      <c r="J14" s="81">
        <v>-4.7354090209541851E-2</v>
      </c>
    </row>
    <row r="15" spans="1:15" ht="12" customHeight="1" x14ac:dyDescent="0.2">
      <c r="A15" s="83" t="s">
        <v>97</v>
      </c>
      <c r="B15" s="86" t="s">
        <v>100</v>
      </c>
      <c r="C15" s="78">
        <v>10.6916939918928</v>
      </c>
      <c r="D15" s="80">
        <v>4141</v>
      </c>
      <c r="E15" s="79">
        <v>4263</v>
      </c>
      <c r="F15" s="79">
        <v>3922</v>
      </c>
      <c r="G15" s="79">
        <v>4031</v>
      </c>
      <c r="H15" s="105">
        <v>4142</v>
      </c>
      <c r="I15" s="80">
        <v>-1</v>
      </c>
      <c r="J15" s="81">
        <v>-2.4142926122646065E-2</v>
      </c>
    </row>
    <row r="16" spans="1:15" ht="12" customHeight="1" x14ac:dyDescent="0.2">
      <c r="A16" s="83"/>
      <c r="B16" s="86" t="s">
        <v>101</v>
      </c>
      <c r="C16" s="78">
        <v>62.634582117683507</v>
      </c>
      <c r="D16" s="80">
        <v>24259</v>
      </c>
      <c r="E16" s="79">
        <v>24395</v>
      </c>
      <c r="F16" s="79">
        <v>24499</v>
      </c>
      <c r="G16" s="79">
        <v>24463</v>
      </c>
      <c r="H16" s="105">
        <v>24645</v>
      </c>
      <c r="I16" s="80">
        <v>-386</v>
      </c>
      <c r="J16" s="81">
        <v>-1.566240616757963</v>
      </c>
    </row>
    <row r="17" spans="1:10" ht="12" customHeight="1" x14ac:dyDescent="0.2">
      <c r="A17" s="83"/>
      <c r="B17" s="86" t="s">
        <v>102</v>
      </c>
      <c r="C17" s="78">
        <v>24.13054142676409</v>
      </c>
      <c r="D17" s="80">
        <v>9346</v>
      </c>
      <c r="E17" s="79">
        <v>9405</v>
      </c>
      <c r="F17" s="79">
        <v>9391</v>
      </c>
      <c r="G17" s="79">
        <v>9331</v>
      </c>
      <c r="H17" s="105">
        <v>9411</v>
      </c>
      <c r="I17" s="80">
        <v>-65</v>
      </c>
      <c r="J17" s="81">
        <v>-0.69068111784082453</v>
      </c>
    </row>
    <row r="18" spans="1:10" ht="12" customHeight="1" x14ac:dyDescent="0.2">
      <c r="A18" s="85"/>
      <c r="B18" s="86" t="s">
        <v>103</v>
      </c>
      <c r="C18" s="78">
        <v>2.5431824636596008</v>
      </c>
      <c r="D18" s="80">
        <v>985</v>
      </c>
      <c r="E18" s="79">
        <v>955</v>
      </c>
      <c r="F18" s="79">
        <v>932</v>
      </c>
      <c r="G18" s="79">
        <v>895</v>
      </c>
      <c r="H18" s="105">
        <v>910</v>
      </c>
      <c r="I18" s="80">
        <v>75</v>
      </c>
      <c r="J18" s="81">
        <v>8.2417582417582409</v>
      </c>
    </row>
    <row r="19" spans="1:10" ht="12" customHeight="1" x14ac:dyDescent="0.2">
      <c r="A19" s="85"/>
      <c r="B19" s="86" t="s">
        <v>104</v>
      </c>
      <c r="C19" s="78">
        <v>0.95014329606774939</v>
      </c>
      <c r="D19" s="80">
        <v>368</v>
      </c>
      <c r="E19" s="79">
        <v>348</v>
      </c>
      <c r="F19" s="79">
        <v>343</v>
      </c>
      <c r="G19" s="79">
        <v>330</v>
      </c>
      <c r="H19" s="105">
        <v>306</v>
      </c>
      <c r="I19" s="80">
        <v>62</v>
      </c>
      <c r="J19" s="81">
        <v>20.261437908496731</v>
      </c>
    </row>
    <row r="20" spans="1:10" ht="12" customHeight="1" x14ac:dyDescent="0.2">
      <c r="A20" s="83" t="s">
        <v>105</v>
      </c>
      <c r="B20" s="84" t="s">
        <v>175</v>
      </c>
      <c r="C20" s="78">
        <v>71.007719914280557</v>
      </c>
      <c r="D20" s="80">
        <v>27502</v>
      </c>
      <c r="E20" s="79">
        <v>27819</v>
      </c>
      <c r="F20" s="79">
        <v>27631</v>
      </c>
      <c r="G20" s="79">
        <v>27727</v>
      </c>
      <c r="H20" s="105">
        <v>28089</v>
      </c>
      <c r="I20" s="80">
        <v>-587</v>
      </c>
      <c r="J20" s="81">
        <v>-2.0897860372387767</v>
      </c>
    </row>
    <row r="21" spans="1:10" ht="12" customHeight="1" x14ac:dyDescent="0.2">
      <c r="A21" s="83"/>
      <c r="B21" s="84" t="s">
        <v>176</v>
      </c>
      <c r="C21" s="78">
        <v>28.99228008571945</v>
      </c>
      <c r="D21" s="80">
        <v>11229</v>
      </c>
      <c r="E21" s="79">
        <v>11199</v>
      </c>
      <c r="F21" s="79">
        <v>11113</v>
      </c>
      <c r="G21" s="79">
        <v>10993</v>
      </c>
      <c r="H21" s="105">
        <v>11019</v>
      </c>
      <c r="I21" s="80">
        <v>210</v>
      </c>
      <c r="J21" s="81">
        <v>1.9057990743261639</v>
      </c>
    </row>
    <row r="22" spans="1:10" ht="12" customHeight="1" x14ac:dyDescent="0.2">
      <c r="A22" s="83" t="s">
        <v>105</v>
      </c>
      <c r="B22" s="84" t="s">
        <v>108</v>
      </c>
      <c r="C22" s="78">
        <v>89.106916939918932</v>
      </c>
      <c r="D22" s="80">
        <v>34512</v>
      </c>
      <c r="E22" s="79">
        <v>34774</v>
      </c>
      <c r="F22" s="79">
        <v>34558</v>
      </c>
      <c r="G22" s="79">
        <v>34647</v>
      </c>
      <c r="H22" s="105">
        <v>35127</v>
      </c>
      <c r="I22" s="80">
        <v>-615</v>
      </c>
      <c r="J22" s="81">
        <v>-1.7507899906055171</v>
      </c>
    </row>
    <row r="23" spans="1:10" ht="12" customHeight="1" x14ac:dyDescent="0.2">
      <c r="A23" s="83"/>
      <c r="B23" s="84" t="s">
        <v>109</v>
      </c>
      <c r="C23" s="78">
        <v>10.893083060081072</v>
      </c>
      <c r="D23" s="80">
        <v>4219</v>
      </c>
      <c r="E23" s="79">
        <v>4244</v>
      </c>
      <c r="F23" s="79">
        <v>4186</v>
      </c>
      <c r="G23" s="79">
        <v>4073</v>
      </c>
      <c r="H23" s="105">
        <v>3981</v>
      </c>
      <c r="I23" s="80">
        <v>238</v>
      </c>
      <c r="J23" s="81">
        <v>5.9783973875910572</v>
      </c>
    </row>
    <row r="24" spans="1:10" ht="14.1" customHeight="1" x14ac:dyDescent="0.2">
      <c r="A24" s="68" t="s">
        <v>121</v>
      </c>
      <c r="B24" s="188"/>
      <c r="C24" s="189"/>
      <c r="D24" s="196"/>
      <c r="E24" s="197"/>
      <c r="F24" s="197"/>
      <c r="G24" s="197"/>
      <c r="H24" s="198"/>
      <c r="I24" s="190"/>
      <c r="J24" s="193"/>
    </row>
    <row r="25" spans="1:10" ht="14.1" customHeight="1" x14ac:dyDescent="0.2">
      <c r="A25" s="91" t="s">
        <v>96</v>
      </c>
      <c r="B25" s="69"/>
      <c r="C25" s="78">
        <v>100</v>
      </c>
      <c r="D25" s="199">
        <v>1490012</v>
      </c>
      <c r="E25" s="195">
        <v>1505047</v>
      </c>
      <c r="F25" s="195">
        <v>1487255</v>
      </c>
      <c r="G25" s="195">
        <v>1486234</v>
      </c>
      <c r="H25" s="200">
        <v>1489980</v>
      </c>
      <c r="I25" s="194">
        <v>32</v>
      </c>
      <c r="J25" s="81">
        <v>2.1476798346286526E-3</v>
      </c>
    </row>
    <row r="26" spans="1:10" ht="12" customHeight="1" x14ac:dyDescent="0.2">
      <c r="A26" s="83" t="s">
        <v>97</v>
      </c>
      <c r="B26" s="84" t="s">
        <v>98</v>
      </c>
      <c r="C26" s="78">
        <v>52.754675801268718</v>
      </c>
      <c r="D26" s="80">
        <v>786051</v>
      </c>
      <c r="E26" s="79">
        <v>797244</v>
      </c>
      <c r="F26" s="79">
        <v>787704</v>
      </c>
      <c r="G26" s="79">
        <v>786349</v>
      </c>
      <c r="H26" s="105">
        <v>787491</v>
      </c>
      <c r="I26" s="80">
        <v>-1440</v>
      </c>
      <c r="J26" s="81">
        <v>-0.18285923267694487</v>
      </c>
    </row>
    <row r="27" spans="1:10" ht="12" customHeight="1" x14ac:dyDescent="0.2">
      <c r="A27" s="83"/>
      <c r="B27" s="84" t="s">
        <v>99</v>
      </c>
      <c r="C27" s="78">
        <v>47.245324198731282</v>
      </c>
      <c r="D27" s="80">
        <v>703961</v>
      </c>
      <c r="E27" s="79">
        <v>707803</v>
      </c>
      <c r="F27" s="79">
        <v>699551</v>
      </c>
      <c r="G27" s="79">
        <v>699885</v>
      </c>
      <c r="H27" s="105">
        <v>702489</v>
      </c>
      <c r="I27" s="80">
        <v>1472</v>
      </c>
      <c r="J27" s="81">
        <v>0.20954064761156402</v>
      </c>
    </row>
    <row r="28" spans="1:10" ht="12" customHeight="1" x14ac:dyDescent="0.2">
      <c r="A28" s="83" t="s">
        <v>97</v>
      </c>
      <c r="B28" s="86" t="s">
        <v>100</v>
      </c>
      <c r="C28" s="78">
        <v>10.478841781140018</v>
      </c>
      <c r="D28" s="80">
        <v>156136</v>
      </c>
      <c r="E28" s="79">
        <v>161548</v>
      </c>
      <c r="F28" s="79">
        <v>148216</v>
      </c>
      <c r="G28" s="79">
        <v>152420</v>
      </c>
      <c r="H28" s="105">
        <v>158418</v>
      </c>
      <c r="I28" s="80">
        <v>-2282</v>
      </c>
      <c r="J28" s="81">
        <v>-1.4404928732846014</v>
      </c>
    </row>
    <row r="29" spans="1:10" ht="12" customHeight="1" x14ac:dyDescent="0.2">
      <c r="A29" s="83"/>
      <c r="B29" s="86" t="s">
        <v>101</v>
      </c>
      <c r="C29" s="78">
        <v>63.863982303498226</v>
      </c>
      <c r="D29" s="80">
        <v>951581</v>
      </c>
      <c r="E29" s="79">
        <v>960504</v>
      </c>
      <c r="F29" s="79">
        <v>957115</v>
      </c>
      <c r="G29" s="79">
        <v>954542</v>
      </c>
      <c r="H29" s="105">
        <v>952734</v>
      </c>
      <c r="I29" s="80">
        <v>-1153</v>
      </c>
      <c r="J29" s="81">
        <v>-0.1210201378349046</v>
      </c>
    </row>
    <row r="30" spans="1:10" ht="12" customHeight="1" x14ac:dyDescent="0.2">
      <c r="A30" s="83"/>
      <c r="B30" s="86" t="s">
        <v>102</v>
      </c>
      <c r="C30" s="78">
        <v>23.27081929541507</v>
      </c>
      <c r="D30" s="80">
        <v>346738</v>
      </c>
      <c r="E30" s="79">
        <v>348467</v>
      </c>
      <c r="F30" s="79">
        <v>348345</v>
      </c>
      <c r="G30" s="79">
        <v>347181</v>
      </c>
      <c r="H30" s="105">
        <v>347578</v>
      </c>
      <c r="I30" s="80">
        <v>-840</v>
      </c>
      <c r="J30" s="81">
        <v>-0.2416723728199138</v>
      </c>
    </row>
    <row r="31" spans="1:10" ht="12" customHeight="1" x14ac:dyDescent="0.2">
      <c r="A31" s="85"/>
      <c r="B31" s="86" t="s">
        <v>103</v>
      </c>
      <c r="C31" s="78">
        <v>2.3863566199466848</v>
      </c>
      <c r="D31" s="80">
        <v>35557</v>
      </c>
      <c r="E31" s="79">
        <v>34528</v>
      </c>
      <c r="F31" s="79">
        <v>33579</v>
      </c>
      <c r="G31" s="79">
        <v>32091</v>
      </c>
      <c r="H31" s="105">
        <v>31250</v>
      </c>
      <c r="I31" s="80">
        <v>4307</v>
      </c>
      <c r="J31" s="81">
        <v>13.782400000000001</v>
      </c>
    </row>
    <row r="32" spans="1:10" ht="12" customHeight="1" x14ac:dyDescent="0.2">
      <c r="A32" s="85"/>
      <c r="B32" s="86" t="s">
        <v>104</v>
      </c>
      <c r="C32" s="78">
        <v>0.97066332351685758</v>
      </c>
      <c r="D32" s="80">
        <v>14463</v>
      </c>
      <c r="E32" s="79">
        <v>14336</v>
      </c>
      <c r="F32" s="79">
        <v>14145</v>
      </c>
      <c r="G32" s="79">
        <v>13528</v>
      </c>
      <c r="H32" s="105">
        <v>11824</v>
      </c>
      <c r="I32" s="80">
        <v>2639</v>
      </c>
      <c r="J32" s="81">
        <v>22.319012178619758</v>
      </c>
    </row>
    <row r="33" spans="1:10" ht="12" customHeight="1" x14ac:dyDescent="0.2">
      <c r="A33" s="83" t="s">
        <v>105</v>
      </c>
      <c r="B33" s="84" t="s">
        <v>175</v>
      </c>
      <c r="C33" s="78">
        <v>68.425153622923844</v>
      </c>
      <c r="D33" s="80">
        <v>1019543</v>
      </c>
      <c r="E33" s="79">
        <v>1034899</v>
      </c>
      <c r="F33" s="79">
        <v>1019644</v>
      </c>
      <c r="G33" s="79">
        <v>1023094</v>
      </c>
      <c r="H33" s="105">
        <v>1026580</v>
      </c>
      <c r="I33" s="80">
        <v>-7037</v>
      </c>
      <c r="J33" s="81">
        <v>-0.68547994311208094</v>
      </c>
    </row>
    <row r="34" spans="1:10" ht="12" customHeight="1" x14ac:dyDescent="0.2">
      <c r="A34" s="83"/>
      <c r="B34" s="84" t="s">
        <v>176</v>
      </c>
      <c r="C34" s="78">
        <v>31.574846377076156</v>
      </c>
      <c r="D34" s="80">
        <v>470469</v>
      </c>
      <c r="E34" s="79">
        <v>470148</v>
      </c>
      <c r="F34" s="79">
        <v>467610</v>
      </c>
      <c r="G34" s="79">
        <v>463139</v>
      </c>
      <c r="H34" s="105">
        <v>463399</v>
      </c>
      <c r="I34" s="80">
        <v>7070</v>
      </c>
      <c r="J34" s="81">
        <v>1.5256830506755517</v>
      </c>
    </row>
    <row r="35" spans="1:10" ht="12" customHeight="1" x14ac:dyDescent="0.2">
      <c r="A35" s="83" t="s">
        <v>105</v>
      </c>
      <c r="B35" s="84" t="s">
        <v>108</v>
      </c>
      <c r="C35" s="78">
        <v>84.194959503681844</v>
      </c>
      <c r="D35" s="80">
        <v>1254515</v>
      </c>
      <c r="E35" s="79">
        <v>1261745</v>
      </c>
      <c r="F35" s="79">
        <v>1248991</v>
      </c>
      <c r="G35" s="79">
        <v>1253485</v>
      </c>
      <c r="H35" s="105">
        <v>1262325</v>
      </c>
      <c r="I35" s="80">
        <v>-7810</v>
      </c>
      <c r="J35" s="81">
        <v>-0.61869962172974469</v>
      </c>
    </row>
    <row r="36" spans="1:10" ht="12" customHeight="1" x14ac:dyDescent="0.2">
      <c r="A36" s="83"/>
      <c r="B36" s="84" t="s">
        <v>109</v>
      </c>
      <c r="C36" s="78">
        <v>15.805040496318151</v>
      </c>
      <c r="D36" s="80">
        <v>235497</v>
      </c>
      <c r="E36" s="79">
        <v>243302</v>
      </c>
      <c r="F36" s="79">
        <v>238263</v>
      </c>
      <c r="G36" s="79">
        <v>232748</v>
      </c>
      <c r="H36" s="105">
        <v>227654</v>
      </c>
      <c r="I36" s="80">
        <v>7843</v>
      </c>
      <c r="J36" s="81">
        <v>3.4451404324105881</v>
      </c>
    </row>
    <row r="37" spans="1:10" ht="14.1" customHeight="1" x14ac:dyDescent="0.2">
      <c r="A37" s="68" t="s">
        <v>122</v>
      </c>
      <c r="B37" s="188"/>
      <c r="C37" s="189"/>
      <c r="D37" s="196"/>
      <c r="E37" s="197"/>
      <c r="F37" s="197"/>
      <c r="G37" s="197"/>
      <c r="H37" s="198"/>
      <c r="I37" s="190"/>
      <c r="J37" s="193"/>
    </row>
    <row r="38" spans="1:10" ht="14.1" customHeight="1" x14ac:dyDescent="0.2">
      <c r="A38" s="91" t="s">
        <v>96</v>
      </c>
      <c r="B38" s="69"/>
      <c r="C38" s="78">
        <v>100</v>
      </c>
      <c r="D38" s="199">
        <v>28639088</v>
      </c>
      <c r="E38" s="195">
        <v>28820804</v>
      </c>
      <c r="F38" s="195">
        <v>28542882</v>
      </c>
      <c r="G38" s="195">
        <v>28545079</v>
      </c>
      <c r="H38" s="200">
        <v>28633360</v>
      </c>
      <c r="I38" s="194">
        <v>5728</v>
      </c>
      <c r="J38" s="81">
        <v>2.0004637946786547E-2</v>
      </c>
    </row>
    <row r="39" spans="1:10" ht="12" customHeight="1" x14ac:dyDescent="0.2">
      <c r="A39" s="83" t="s">
        <v>97</v>
      </c>
      <c r="B39" s="84" t="s">
        <v>98</v>
      </c>
      <c r="C39" s="78">
        <v>53.704259018303937</v>
      </c>
      <c r="D39" s="80">
        <v>15380410</v>
      </c>
      <c r="E39" s="79">
        <v>15531366</v>
      </c>
      <c r="F39" s="79">
        <v>15373217</v>
      </c>
      <c r="G39" s="79">
        <v>15360040</v>
      </c>
      <c r="H39" s="105">
        <v>15407871</v>
      </c>
      <c r="I39" s="80">
        <v>-27461</v>
      </c>
      <c r="J39" s="81">
        <v>-0.17822708925847056</v>
      </c>
    </row>
    <row r="40" spans="1:10" ht="12" customHeight="1" x14ac:dyDescent="0.2">
      <c r="A40" s="83"/>
      <c r="B40" s="84" t="s">
        <v>99</v>
      </c>
      <c r="C40" s="78">
        <v>46.295740981696063</v>
      </c>
      <c r="D40" s="80">
        <v>13258678</v>
      </c>
      <c r="E40" s="79">
        <v>13289438</v>
      </c>
      <c r="F40" s="79">
        <v>13169665</v>
      </c>
      <c r="G40" s="79">
        <v>13185039</v>
      </c>
      <c r="H40" s="105">
        <v>13225489</v>
      </c>
      <c r="I40" s="80">
        <v>33189</v>
      </c>
      <c r="J40" s="81">
        <v>0.25094724285809017</v>
      </c>
    </row>
    <row r="41" spans="1:10" ht="12" customHeight="1" x14ac:dyDescent="0.2">
      <c r="A41" s="83" t="s">
        <v>97</v>
      </c>
      <c r="B41" s="86" t="s">
        <v>100</v>
      </c>
      <c r="C41" s="78">
        <v>10.033221029943412</v>
      </c>
      <c r="D41" s="80">
        <v>2873423</v>
      </c>
      <c r="E41" s="79">
        <v>2946269</v>
      </c>
      <c r="F41" s="79">
        <v>2737167</v>
      </c>
      <c r="G41" s="79">
        <v>2816588</v>
      </c>
      <c r="H41" s="105">
        <v>2921773</v>
      </c>
      <c r="I41" s="80">
        <v>-48350</v>
      </c>
      <c r="J41" s="81">
        <v>-1.6548171264502751</v>
      </c>
    </row>
    <row r="42" spans="1:10" ht="12" customHeight="1" x14ac:dyDescent="0.2">
      <c r="A42" s="83"/>
      <c r="B42" s="86" t="s">
        <v>101</v>
      </c>
      <c r="C42" s="78">
        <v>65.412756858737964</v>
      </c>
      <c r="D42" s="80">
        <v>18733617</v>
      </c>
      <c r="E42" s="79">
        <v>18840583</v>
      </c>
      <c r="F42" s="79">
        <v>18793962</v>
      </c>
      <c r="G42" s="79">
        <v>18771978</v>
      </c>
      <c r="H42" s="105">
        <v>18768478</v>
      </c>
      <c r="I42" s="80">
        <v>-34861</v>
      </c>
      <c r="J42" s="81">
        <v>-0.18574228554920649</v>
      </c>
    </row>
    <row r="43" spans="1:10" ht="12" customHeight="1" x14ac:dyDescent="0.2">
      <c r="A43" s="83"/>
      <c r="B43" s="86" t="s">
        <v>102</v>
      </c>
      <c r="C43" s="78">
        <v>22.319481681818917</v>
      </c>
      <c r="D43" s="80">
        <v>6392096</v>
      </c>
      <c r="E43" s="79">
        <v>6413550</v>
      </c>
      <c r="F43" s="79">
        <v>6405870</v>
      </c>
      <c r="G43" s="79">
        <v>6374701</v>
      </c>
      <c r="H43" s="105">
        <v>6380286</v>
      </c>
      <c r="I43" s="80">
        <v>11810</v>
      </c>
      <c r="J43" s="81">
        <v>0.18510142021846671</v>
      </c>
    </row>
    <row r="44" spans="1:10" ht="12" customHeight="1" x14ac:dyDescent="0.2">
      <c r="A44" s="85"/>
      <c r="B44" s="86" t="s">
        <v>103</v>
      </c>
      <c r="C44" s="78">
        <v>2.2345299543058075</v>
      </c>
      <c r="D44" s="80">
        <v>639949</v>
      </c>
      <c r="E44" s="79">
        <v>620398</v>
      </c>
      <c r="F44" s="79">
        <v>605880</v>
      </c>
      <c r="G44" s="79">
        <v>581809</v>
      </c>
      <c r="H44" s="105">
        <v>562822</v>
      </c>
      <c r="I44" s="80">
        <v>77127</v>
      </c>
      <c r="J44" s="81">
        <v>13.70362210432428</v>
      </c>
    </row>
    <row r="45" spans="1:10" ht="12" customHeight="1" x14ac:dyDescent="0.2">
      <c r="A45" s="85"/>
      <c r="B45" s="86" t="s">
        <v>104</v>
      </c>
      <c r="C45" s="78">
        <v>0.93525324549440958</v>
      </c>
      <c r="D45" s="80">
        <v>267848</v>
      </c>
      <c r="E45" s="79">
        <v>264421</v>
      </c>
      <c r="F45" s="79">
        <v>261325</v>
      </c>
      <c r="G45" s="79">
        <v>253811</v>
      </c>
      <c r="H45" s="105">
        <v>218956</v>
      </c>
      <c r="I45" s="80">
        <v>48892</v>
      </c>
      <c r="J45" s="81">
        <v>22.32960046767387</v>
      </c>
    </row>
    <row r="46" spans="1:10" ht="12" customHeight="1" x14ac:dyDescent="0.2">
      <c r="A46" s="83" t="s">
        <v>105</v>
      </c>
      <c r="B46" s="84" t="s">
        <v>175</v>
      </c>
      <c r="C46" s="78">
        <v>69.27240839512767</v>
      </c>
      <c r="D46" s="80">
        <v>19838986</v>
      </c>
      <c r="E46" s="79">
        <v>20052398</v>
      </c>
      <c r="F46" s="79">
        <v>19836547</v>
      </c>
      <c r="G46" s="79">
        <v>19903947</v>
      </c>
      <c r="H46" s="105">
        <v>20006421</v>
      </c>
      <c r="I46" s="80">
        <v>-167435</v>
      </c>
      <c r="J46" s="81">
        <v>-0.83690631122878001</v>
      </c>
    </row>
    <row r="47" spans="1:10" ht="12" customHeight="1" x14ac:dyDescent="0.2">
      <c r="A47" s="83"/>
      <c r="B47" s="84" t="s">
        <v>176</v>
      </c>
      <c r="C47" s="78">
        <v>30.727591604872334</v>
      </c>
      <c r="D47" s="80">
        <v>8800102</v>
      </c>
      <c r="E47" s="79">
        <v>8768406</v>
      </c>
      <c r="F47" s="79">
        <v>8706333</v>
      </c>
      <c r="G47" s="79">
        <v>8641129</v>
      </c>
      <c r="H47" s="105">
        <v>8626936</v>
      </c>
      <c r="I47" s="80">
        <v>173166</v>
      </c>
      <c r="J47" s="81">
        <v>2.0072711794778586</v>
      </c>
    </row>
    <row r="48" spans="1:10" ht="12" customHeight="1" x14ac:dyDescent="0.2">
      <c r="A48" s="83" t="s">
        <v>105</v>
      </c>
      <c r="B48" s="84" t="s">
        <v>108</v>
      </c>
      <c r="C48" s="78">
        <v>82.409167498629841</v>
      </c>
      <c r="D48" s="80">
        <v>23601234</v>
      </c>
      <c r="E48" s="79">
        <v>23735923</v>
      </c>
      <c r="F48" s="79">
        <v>23539369</v>
      </c>
      <c r="G48" s="79">
        <v>23624014</v>
      </c>
      <c r="H48" s="105">
        <v>23774470</v>
      </c>
      <c r="I48" s="80">
        <v>-173236</v>
      </c>
      <c r="J48" s="81">
        <v>-0.72866398283536915</v>
      </c>
    </row>
    <row r="49" spans="1:10" ht="12" customHeight="1" x14ac:dyDescent="0.2">
      <c r="A49" s="83"/>
      <c r="B49" s="84" t="s">
        <v>109</v>
      </c>
      <c r="C49" s="78">
        <v>17.590811550982348</v>
      </c>
      <c r="D49" s="80">
        <v>5037848</v>
      </c>
      <c r="E49" s="79">
        <v>5084875</v>
      </c>
      <c r="F49" s="79">
        <v>5003504</v>
      </c>
      <c r="G49" s="79">
        <v>4921056</v>
      </c>
      <c r="H49" s="105">
        <v>4858880</v>
      </c>
      <c r="I49" s="80">
        <v>178968</v>
      </c>
      <c r="J49" s="81">
        <v>3.6833179662802951</v>
      </c>
    </row>
    <row r="50" spans="1:10" ht="14.1" customHeight="1" x14ac:dyDescent="0.2">
      <c r="A50" s="68" t="s">
        <v>123</v>
      </c>
      <c r="B50" s="188"/>
      <c r="C50" s="189"/>
      <c r="D50" s="196"/>
      <c r="E50" s="197"/>
      <c r="F50" s="197"/>
      <c r="G50" s="197"/>
      <c r="H50" s="198"/>
      <c r="I50" s="190"/>
      <c r="J50" s="193"/>
    </row>
    <row r="51" spans="1:10" ht="14.1" customHeight="1" x14ac:dyDescent="0.2">
      <c r="A51" s="91" t="s">
        <v>96</v>
      </c>
      <c r="B51" s="69"/>
      <c r="C51" s="78">
        <v>100</v>
      </c>
      <c r="D51" s="199">
        <v>34985555</v>
      </c>
      <c r="E51" s="195">
        <v>35215934</v>
      </c>
      <c r="F51" s="195">
        <v>34885488</v>
      </c>
      <c r="G51" s="195">
        <v>34887706</v>
      </c>
      <c r="H51" s="200">
        <v>35018375</v>
      </c>
      <c r="I51" s="194">
        <v>-32820</v>
      </c>
      <c r="J51" s="81">
        <v>-9.3722224403616675E-2</v>
      </c>
    </row>
    <row r="52" spans="1:10" ht="12" customHeight="1" x14ac:dyDescent="0.2">
      <c r="A52" s="83" t="s">
        <v>97</v>
      </c>
      <c r="B52" s="84" t="s">
        <v>98</v>
      </c>
      <c r="C52" s="78">
        <v>53.363732546189418</v>
      </c>
      <c r="D52" s="80">
        <v>18669598</v>
      </c>
      <c r="E52" s="79">
        <v>18853052</v>
      </c>
      <c r="F52" s="79">
        <v>18659848</v>
      </c>
      <c r="G52" s="79">
        <v>18640170</v>
      </c>
      <c r="H52" s="105">
        <v>18707512</v>
      </c>
      <c r="I52" s="80">
        <v>-37914</v>
      </c>
      <c r="J52" s="81">
        <v>-0.20266724939158132</v>
      </c>
    </row>
    <row r="53" spans="1:10" ht="12" customHeight="1" x14ac:dyDescent="0.2">
      <c r="A53" s="83"/>
      <c r="B53" s="84" t="s">
        <v>99</v>
      </c>
      <c r="C53" s="78">
        <v>46.636267453810582</v>
      </c>
      <c r="D53" s="80">
        <v>16315957</v>
      </c>
      <c r="E53" s="79">
        <v>16362882</v>
      </c>
      <c r="F53" s="79">
        <v>16225640</v>
      </c>
      <c r="G53" s="79">
        <v>16247536</v>
      </c>
      <c r="H53" s="105">
        <v>16310863</v>
      </c>
      <c r="I53" s="80">
        <v>5094</v>
      </c>
      <c r="J53" s="81">
        <v>3.1230720287455053E-2</v>
      </c>
    </row>
    <row r="54" spans="1:10" ht="12" customHeight="1" x14ac:dyDescent="0.2">
      <c r="A54" s="83" t="s">
        <v>97</v>
      </c>
      <c r="B54" s="86" t="s">
        <v>100</v>
      </c>
      <c r="C54" s="78">
        <v>9.9519730357286029</v>
      </c>
      <c r="D54" s="80">
        <v>3481753</v>
      </c>
      <c r="E54" s="79">
        <v>3567411</v>
      </c>
      <c r="F54" s="79">
        <v>3312093</v>
      </c>
      <c r="G54" s="79">
        <v>3404157</v>
      </c>
      <c r="H54" s="105">
        <v>3530165</v>
      </c>
      <c r="I54" s="80">
        <v>-48412</v>
      </c>
      <c r="J54" s="81">
        <v>-1.3713806578446051</v>
      </c>
    </row>
    <row r="55" spans="1:10" ht="12" customHeight="1" x14ac:dyDescent="0.2">
      <c r="A55" s="83"/>
      <c r="B55" s="86" t="s">
        <v>101</v>
      </c>
      <c r="C55" s="78">
        <v>65.477855074758708</v>
      </c>
      <c r="D55" s="80">
        <v>22907791</v>
      </c>
      <c r="E55" s="79">
        <v>23045292</v>
      </c>
      <c r="F55" s="79">
        <v>22995034</v>
      </c>
      <c r="G55" s="79">
        <v>22969743</v>
      </c>
      <c r="H55" s="105">
        <v>22977613</v>
      </c>
      <c r="I55" s="80">
        <v>-69822</v>
      </c>
      <c r="J55" s="81">
        <v>-0.30386968393975478</v>
      </c>
    </row>
    <row r="56" spans="1:10" ht="12" customHeight="1" x14ac:dyDescent="0.2">
      <c r="A56" s="83"/>
      <c r="B56" s="86" t="s">
        <v>102</v>
      </c>
      <c r="C56" s="78">
        <v>22.390949636214145</v>
      </c>
      <c r="D56" s="80">
        <v>7833598</v>
      </c>
      <c r="E56" s="79">
        <v>7864767</v>
      </c>
      <c r="F56" s="79">
        <v>7857543</v>
      </c>
      <c r="G56" s="79">
        <v>7821575</v>
      </c>
      <c r="H56" s="105">
        <v>7838209</v>
      </c>
      <c r="I56" s="80">
        <v>-4611</v>
      </c>
      <c r="J56" s="81">
        <v>-5.8827214227127653E-2</v>
      </c>
    </row>
    <row r="57" spans="1:10" ht="12" customHeight="1" x14ac:dyDescent="0.2">
      <c r="A57" s="85"/>
      <c r="B57" s="86" t="s">
        <v>103</v>
      </c>
      <c r="C57" s="78">
        <v>2.179213678330957</v>
      </c>
      <c r="D57" s="80">
        <v>762410</v>
      </c>
      <c r="E57" s="79">
        <v>738460</v>
      </c>
      <c r="F57" s="79">
        <v>720815</v>
      </c>
      <c r="G57" s="79">
        <v>692228</v>
      </c>
      <c r="H57" s="105">
        <v>672387</v>
      </c>
      <c r="I57" s="80">
        <v>90023</v>
      </c>
      <c r="J57" s="81">
        <v>13.38856938043121</v>
      </c>
    </row>
    <row r="58" spans="1:10" ht="12" customHeight="1" x14ac:dyDescent="0.2">
      <c r="A58" s="85"/>
      <c r="B58" s="86" t="s">
        <v>104</v>
      </c>
      <c r="C58" s="78">
        <v>0.91582940444992222</v>
      </c>
      <c r="D58" s="80">
        <v>320408</v>
      </c>
      <c r="E58" s="79">
        <v>315777</v>
      </c>
      <c r="F58" s="79">
        <v>311816</v>
      </c>
      <c r="G58" s="79">
        <v>302788</v>
      </c>
      <c r="H58" s="105">
        <v>262742</v>
      </c>
      <c r="I58" s="80">
        <v>57666</v>
      </c>
      <c r="J58" s="81">
        <v>21.947766249781154</v>
      </c>
    </row>
    <row r="59" spans="1:10" ht="12" customHeight="1" x14ac:dyDescent="0.2">
      <c r="A59" s="83" t="s">
        <v>105</v>
      </c>
      <c r="B59" s="84" t="s">
        <v>175</v>
      </c>
      <c r="C59" s="78">
        <v>68.655872402195712</v>
      </c>
      <c r="D59" s="80">
        <v>24019638</v>
      </c>
      <c r="E59" s="79">
        <v>24278676</v>
      </c>
      <c r="F59" s="79">
        <v>24024859</v>
      </c>
      <c r="G59" s="79">
        <v>24107647</v>
      </c>
      <c r="H59" s="105">
        <v>24248794</v>
      </c>
      <c r="I59" s="80">
        <v>-229156</v>
      </c>
      <c r="J59" s="81">
        <v>-0.94502019358158595</v>
      </c>
    </row>
    <row r="60" spans="1:10" ht="12" customHeight="1" x14ac:dyDescent="0.2">
      <c r="A60" s="83"/>
      <c r="B60" s="84" t="s">
        <v>176</v>
      </c>
      <c r="C60" s="78">
        <v>31.344124739481767</v>
      </c>
      <c r="D60" s="80">
        <v>10965916</v>
      </c>
      <c r="E60" s="79">
        <v>10937257</v>
      </c>
      <c r="F60" s="79">
        <v>10860622</v>
      </c>
      <c r="G60" s="79">
        <v>10780051</v>
      </c>
      <c r="H60" s="105">
        <v>10769577</v>
      </c>
      <c r="I60" s="80">
        <v>196339</v>
      </c>
      <c r="J60" s="81">
        <v>1.823089244823636</v>
      </c>
    </row>
    <row r="61" spans="1:10" ht="12" customHeight="1" x14ac:dyDescent="0.2">
      <c r="A61" s="83" t="s">
        <v>105</v>
      </c>
      <c r="B61" s="84" t="s">
        <v>108</v>
      </c>
      <c r="C61" s="78">
        <v>83.183099424891211</v>
      </c>
      <c r="D61" s="80">
        <v>29102069</v>
      </c>
      <c r="E61" s="79">
        <v>29281880</v>
      </c>
      <c r="F61" s="79">
        <v>29047509</v>
      </c>
      <c r="G61" s="79">
        <v>29151408</v>
      </c>
      <c r="H61" s="105">
        <v>29352342</v>
      </c>
      <c r="I61" s="80">
        <v>-250273</v>
      </c>
      <c r="J61" s="81">
        <v>-0.85265087194745826</v>
      </c>
    </row>
    <row r="62" spans="1:10" ht="12" customHeight="1" x14ac:dyDescent="0.2">
      <c r="A62" s="83"/>
      <c r="B62" s="84" t="s">
        <v>109</v>
      </c>
      <c r="C62" s="78">
        <v>16.816857700270869</v>
      </c>
      <c r="D62" s="80">
        <v>5883471</v>
      </c>
      <c r="E62" s="79">
        <v>5934017</v>
      </c>
      <c r="F62" s="79">
        <v>5837916</v>
      </c>
      <c r="G62" s="79">
        <v>5736211</v>
      </c>
      <c r="H62" s="105">
        <v>5665936</v>
      </c>
      <c r="I62" s="80">
        <v>217535</v>
      </c>
      <c r="J62" s="81">
        <v>3.839347991223339</v>
      </c>
    </row>
    <row r="63" spans="1:10" ht="14.1" customHeight="1" x14ac:dyDescent="0.2">
      <c r="A63" s="68" t="s">
        <v>177</v>
      </c>
      <c r="B63" s="188"/>
      <c r="C63" s="189"/>
      <c r="D63" s="196"/>
      <c r="E63" s="197"/>
      <c r="F63" s="197"/>
      <c r="G63" s="197"/>
      <c r="H63" s="198"/>
      <c r="I63" s="190"/>
      <c r="J63" s="193"/>
    </row>
    <row r="64" spans="1:10" ht="14.1" customHeight="1" x14ac:dyDescent="0.2">
      <c r="A64" s="91" t="s">
        <v>96</v>
      </c>
      <c r="B64" s="69"/>
      <c r="C64" s="78">
        <v>100</v>
      </c>
      <c r="D64" s="199">
        <v>52662</v>
      </c>
      <c r="E64" s="195">
        <v>52998</v>
      </c>
      <c r="F64" s="195">
        <v>52367</v>
      </c>
      <c r="G64" s="195">
        <v>52362</v>
      </c>
      <c r="H64" s="105">
        <v>52630</v>
      </c>
      <c r="I64" s="80">
        <v>32</v>
      </c>
      <c r="J64" s="81">
        <v>6.0801824054721641E-2</v>
      </c>
    </row>
    <row r="65" spans="1:12" ht="12" customHeight="1" x14ac:dyDescent="0.2">
      <c r="A65" s="83" t="s">
        <v>97</v>
      </c>
      <c r="B65" s="84" t="s">
        <v>98</v>
      </c>
      <c r="C65" s="78">
        <v>55.499221450001897</v>
      </c>
      <c r="D65" s="194">
        <v>29227</v>
      </c>
      <c r="E65" s="195">
        <v>29500</v>
      </c>
      <c r="F65" s="195">
        <v>29195</v>
      </c>
      <c r="G65" s="195">
        <v>29130</v>
      </c>
      <c r="H65" s="105">
        <v>29296</v>
      </c>
      <c r="I65" s="80">
        <v>-69</v>
      </c>
      <c r="J65" s="81">
        <v>-0.23552703440742764</v>
      </c>
    </row>
    <row r="66" spans="1:12" ht="12" customHeight="1" x14ac:dyDescent="0.2">
      <c r="A66" s="83"/>
      <c r="B66" s="84" t="s">
        <v>99</v>
      </c>
      <c r="C66" s="78">
        <v>44.500778549998103</v>
      </c>
      <c r="D66" s="194">
        <v>23435</v>
      </c>
      <c r="E66" s="195">
        <v>23498</v>
      </c>
      <c r="F66" s="195">
        <v>23172</v>
      </c>
      <c r="G66" s="195">
        <v>23232</v>
      </c>
      <c r="H66" s="105">
        <v>23334</v>
      </c>
      <c r="I66" s="80">
        <v>101</v>
      </c>
      <c r="J66" s="81">
        <v>0.43284477586354675</v>
      </c>
    </row>
    <row r="67" spans="1:12" ht="12" customHeight="1" x14ac:dyDescent="0.2">
      <c r="A67" s="83" t="s">
        <v>97</v>
      </c>
      <c r="B67" s="86" t="s">
        <v>100</v>
      </c>
      <c r="C67" s="78">
        <v>10.734495461623181</v>
      </c>
      <c r="D67" s="194">
        <v>5653</v>
      </c>
      <c r="E67" s="195">
        <v>5856</v>
      </c>
      <c r="F67" s="195">
        <v>5307</v>
      </c>
      <c r="G67" s="195">
        <v>5427</v>
      </c>
      <c r="H67" s="105">
        <v>5607</v>
      </c>
      <c r="I67" s="80">
        <v>46</v>
      </c>
      <c r="J67" s="81">
        <v>0.82040306759407888</v>
      </c>
    </row>
    <row r="68" spans="1:12" ht="12" customHeight="1" x14ac:dyDescent="0.2">
      <c r="A68" s="83"/>
      <c r="B68" s="86" t="s">
        <v>101</v>
      </c>
      <c r="C68" s="78">
        <v>62.608712164368995</v>
      </c>
      <c r="D68" s="194">
        <v>32971</v>
      </c>
      <c r="E68" s="195">
        <v>33147</v>
      </c>
      <c r="F68" s="195">
        <v>33126</v>
      </c>
      <c r="G68" s="195">
        <v>33123</v>
      </c>
      <c r="H68" s="105">
        <v>33129</v>
      </c>
      <c r="I68" s="80">
        <v>-158</v>
      </c>
      <c r="J68" s="81">
        <v>-0.4769235413082194</v>
      </c>
    </row>
    <row r="69" spans="1:12" ht="12" customHeight="1" x14ac:dyDescent="0.2">
      <c r="A69" s="83"/>
      <c r="B69" s="86" t="s">
        <v>102</v>
      </c>
      <c r="C69" s="78">
        <v>24.114162014355703</v>
      </c>
      <c r="D69" s="194">
        <v>12699</v>
      </c>
      <c r="E69" s="195">
        <v>12730</v>
      </c>
      <c r="F69" s="195">
        <v>12704</v>
      </c>
      <c r="G69" s="195">
        <v>12638</v>
      </c>
      <c r="H69" s="105">
        <v>12728</v>
      </c>
      <c r="I69" s="80">
        <v>-29</v>
      </c>
      <c r="J69" s="81">
        <v>-0.22784412319296041</v>
      </c>
    </row>
    <row r="70" spans="1:12" ht="12" customHeight="1" x14ac:dyDescent="0.2">
      <c r="A70" s="85"/>
      <c r="B70" s="86" t="s">
        <v>103</v>
      </c>
      <c r="C70" s="78">
        <v>2.5426303596521209</v>
      </c>
      <c r="D70" s="194">
        <v>1339</v>
      </c>
      <c r="E70" s="195">
        <v>1265</v>
      </c>
      <c r="F70" s="195">
        <v>1230</v>
      </c>
      <c r="G70" s="195">
        <v>1174</v>
      </c>
      <c r="H70" s="105">
        <v>1166</v>
      </c>
      <c r="I70" s="80">
        <v>173</v>
      </c>
      <c r="J70" s="81">
        <v>14.83704974271012</v>
      </c>
    </row>
    <row r="71" spans="1:12" ht="12" customHeight="1" x14ac:dyDescent="0.2">
      <c r="A71" s="85"/>
      <c r="B71" s="86" t="s">
        <v>104</v>
      </c>
      <c r="C71" s="78">
        <v>1.0614864608256427</v>
      </c>
      <c r="D71" s="194">
        <v>559</v>
      </c>
      <c r="E71" s="195">
        <v>513</v>
      </c>
      <c r="F71" s="195">
        <v>489</v>
      </c>
      <c r="G71" s="195">
        <v>473</v>
      </c>
      <c r="H71" s="105">
        <v>411</v>
      </c>
      <c r="I71" s="80">
        <v>148</v>
      </c>
      <c r="J71" s="81">
        <v>36.009732360097324</v>
      </c>
    </row>
    <row r="72" spans="1:12" ht="12" customHeight="1" x14ac:dyDescent="0.2">
      <c r="A72" s="83" t="s">
        <v>105</v>
      </c>
      <c r="B72" s="84" t="s">
        <v>175</v>
      </c>
      <c r="C72" s="78">
        <v>71.427215069689723</v>
      </c>
      <c r="D72" s="194">
        <v>37615</v>
      </c>
      <c r="E72" s="195">
        <v>38049</v>
      </c>
      <c r="F72" s="195">
        <v>37532</v>
      </c>
      <c r="G72" s="195">
        <v>37710</v>
      </c>
      <c r="H72" s="105">
        <v>38001</v>
      </c>
      <c r="I72" s="80">
        <v>-386</v>
      </c>
      <c r="J72" s="81">
        <v>-1.0157627430857084</v>
      </c>
    </row>
    <row r="73" spans="1:12" ht="12" customHeight="1" x14ac:dyDescent="0.2">
      <c r="A73" s="83"/>
      <c r="B73" s="84" t="s">
        <v>176</v>
      </c>
      <c r="C73" s="78">
        <v>28.572784930310281</v>
      </c>
      <c r="D73" s="80">
        <v>15047</v>
      </c>
      <c r="E73" s="79">
        <v>14949</v>
      </c>
      <c r="F73" s="79">
        <v>14835</v>
      </c>
      <c r="G73" s="79">
        <v>14652</v>
      </c>
      <c r="H73" s="105">
        <v>14629</v>
      </c>
      <c r="I73" s="80">
        <v>418</v>
      </c>
      <c r="J73" s="81">
        <v>2.8573381639209789</v>
      </c>
    </row>
    <row r="74" spans="1:12" ht="12" customHeight="1" x14ac:dyDescent="0.2">
      <c r="A74" s="83" t="s">
        <v>105</v>
      </c>
      <c r="B74" s="84" t="s">
        <v>108</v>
      </c>
      <c r="C74" s="78">
        <v>90.64410770574608</v>
      </c>
      <c r="D74" s="80">
        <v>47735</v>
      </c>
      <c r="E74" s="79">
        <v>48030</v>
      </c>
      <c r="F74" s="79">
        <v>47580</v>
      </c>
      <c r="G74" s="79">
        <v>47665</v>
      </c>
      <c r="H74" s="105">
        <v>47974</v>
      </c>
      <c r="I74" s="80">
        <v>-239</v>
      </c>
      <c r="J74" s="81">
        <v>-0.49818651769708594</v>
      </c>
    </row>
    <row r="75" spans="1:12" ht="12" customHeight="1" x14ac:dyDescent="0.2">
      <c r="A75" s="107"/>
      <c r="B75" s="89" t="s">
        <v>109</v>
      </c>
      <c r="C75" s="90">
        <v>9.3558922942539215</v>
      </c>
      <c r="D75" s="108">
        <v>4927</v>
      </c>
      <c r="E75" s="109">
        <v>4968</v>
      </c>
      <c r="F75" s="109">
        <v>4787</v>
      </c>
      <c r="G75" s="109">
        <v>4697</v>
      </c>
      <c r="H75" s="110">
        <v>4656</v>
      </c>
      <c r="I75" s="108">
        <v>271</v>
      </c>
      <c r="J75" s="111">
        <v>5.8204467353951888</v>
      </c>
    </row>
    <row r="76" spans="1:12" s="112" customFormat="1" ht="11.25" customHeight="1" x14ac:dyDescent="0.15">
      <c r="B76" s="113"/>
      <c r="C76" s="113"/>
      <c r="D76" s="113"/>
      <c r="E76" s="113"/>
      <c r="F76" s="113"/>
      <c r="G76" s="113"/>
      <c r="H76" s="113"/>
      <c r="I76" s="113"/>
      <c r="J76" s="114" t="s">
        <v>35</v>
      </c>
    </row>
    <row r="77" spans="1:12" s="112" customFormat="1" ht="12.75" customHeight="1" x14ac:dyDescent="0.15">
      <c r="A77" s="113" t="s">
        <v>114</v>
      </c>
      <c r="D77" s="115"/>
    </row>
    <row r="78" spans="1:12" s="112" customFormat="1" ht="21" customHeight="1" x14ac:dyDescent="0.15">
      <c r="A78" s="116" t="s">
        <v>178</v>
      </c>
      <c r="B78" s="117"/>
      <c r="C78" s="117"/>
      <c r="D78" s="117"/>
      <c r="E78" s="117"/>
      <c r="F78" s="117"/>
      <c r="G78" s="117"/>
      <c r="H78" s="117"/>
      <c r="I78" s="117"/>
      <c r="J78" s="117"/>
    </row>
    <row r="79" spans="1:12" s="86" customFormat="1" ht="12.75" customHeight="1" x14ac:dyDescent="0.2">
      <c r="A79" s="116"/>
      <c r="B79" s="117"/>
      <c r="C79" s="117"/>
      <c r="D79" s="117"/>
      <c r="E79" s="117"/>
      <c r="F79" s="117"/>
      <c r="G79" s="117"/>
      <c r="H79" s="117"/>
      <c r="I79" s="117"/>
      <c r="J79" s="117"/>
    </row>
    <row r="80" spans="1:12" s="86" customFormat="1" ht="12.75" customHeight="1" x14ac:dyDescent="0.2">
      <c r="A80" s="116"/>
      <c r="B80" s="117"/>
      <c r="C80" s="117"/>
      <c r="D80" s="117"/>
      <c r="E80" s="117"/>
      <c r="F80" s="117"/>
      <c r="G80" s="117"/>
      <c r="H80" s="117"/>
      <c r="I80" s="117"/>
      <c r="J80" s="117"/>
      <c r="K80" s="201"/>
      <c r="L80" s="201"/>
    </row>
    <row r="81" s="53" customFormat="1" ht="12.75" customHeight="1" x14ac:dyDescent="0.2"/>
    <row r="82" s="53" customFormat="1" ht="12.75" customHeight="1" x14ac:dyDescent="0.2"/>
    <row r="83" s="53" customFormat="1" ht="12.7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5">
    <mergeCell ref="G8:G9"/>
    <mergeCell ref="H8:H9"/>
    <mergeCell ref="A78:J78"/>
    <mergeCell ref="A79:J79"/>
    <mergeCell ref="A80:J80"/>
    <mergeCell ref="A3:J3"/>
    <mergeCell ref="A4:J4"/>
    <mergeCell ref="A5:D5"/>
    <mergeCell ref="A7:B10"/>
    <mergeCell ref="C7:C10"/>
    <mergeCell ref="D7:H7"/>
    <mergeCell ref="I7:J8"/>
    <mergeCell ref="D8:D9"/>
    <mergeCell ref="E8:E9"/>
    <mergeCell ref="F8:F9"/>
  </mergeCells>
  <printOptions horizontalCentered="1"/>
  <pageMargins left="0.7" right="0.7" top="0.75" bottom="0.75" header="0.3" footer="0.3"/>
  <pageSetup paperSize="9" scale="73"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562DE-6C32-4C78-ABFD-1DD5242BE3AC}">
  <sheetPr codeName="Tabelle10">
    <pageSetUpPr fitToPage="1"/>
  </sheetPr>
  <dimension ref="A1:Q863"/>
  <sheetViews>
    <sheetView showGridLines="0" zoomScaleNormal="100" workbookViewId="0"/>
  </sheetViews>
  <sheetFormatPr baseColWidth="10" defaultColWidth="8.85546875" defaultRowHeight="15.95" customHeight="1" x14ac:dyDescent="0.2"/>
  <cols>
    <col min="1" max="1" width="3.5703125" style="53" customWidth="1"/>
    <col min="2" max="2" width="2.28515625" style="53" customWidth="1"/>
    <col min="3" max="3" width="6.7109375" style="53" customWidth="1"/>
    <col min="4" max="4" width="32.5703125" style="53" customWidth="1"/>
    <col min="5" max="5" width="5.7109375" style="87" customWidth="1"/>
    <col min="6" max="10" width="9.7109375" style="120" customWidth="1"/>
    <col min="11" max="11" width="9.7109375" style="100" customWidth="1"/>
    <col min="12" max="12" width="9.7109375" style="121" customWidth="1"/>
    <col min="13" max="256" width="8.85546875" style="53"/>
    <col min="257" max="258" width="3.7109375" style="53" customWidth="1"/>
    <col min="259" max="259" width="3.85546875" style="53" customWidth="1"/>
    <col min="260" max="260" width="26.28515625" style="53" customWidth="1"/>
    <col min="261" max="261" width="5.7109375" style="53" customWidth="1"/>
    <col min="262" max="268" width="9.5703125" style="53" customWidth="1"/>
    <col min="269" max="512" width="8.85546875" style="53"/>
    <col min="513" max="514" width="3.7109375" style="53" customWidth="1"/>
    <col min="515" max="515" width="3.85546875" style="53" customWidth="1"/>
    <col min="516" max="516" width="26.28515625" style="53" customWidth="1"/>
    <col min="517" max="517" width="5.7109375" style="53" customWidth="1"/>
    <col min="518" max="524" width="9.5703125" style="53" customWidth="1"/>
    <col min="525" max="768" width="8.85546875" style="53"/>
    <col min="769" max="770" width="3.7109375" style="53" customWidth="1"/>
    <col min="771" max="771" width="3.85546875" style="53" customWidth="1"/>
    <col min="772" max="772" width="26.28515625" style="53" customWidth="1"/>
    <col min="773" max="773" width="5.7109375" style="53" customWidth="1"/>
    <col min="774" max="780" width="9.5703125" style="53" customWidth="1"/>
    <col min="781" max="1024" width="8.85546875" style="53"/>
    <col min="1025" max="1026" width="3.7109375" style="53" customWidth="1"/>
    <col min="1027" max="1027" width="3.85546875" style="53" customWidth="1"/>
    <col min="1028" max="1028" width="26.28515625" style="53" customWidth="1"/>
    <col min="1029" max="1029" width="5.7109375" style="53" customWidth="1"/>
    <col min="1030" max="1036" width="9.5703125" style="53" customWidth="1"/>
    <col min="1037" max="1280" width="8.85546875" style="53"/>
    <col min="1281" max="1282" width="3.7109375" style="53" customWidth="1"/>
    <col min="1283" max="1283" width="3.85546875" style="53" customWidth="1"/>
    <col min="1284" max="1284" width="26.28515625" style="53" customWidth="1"/>
    <col min="1285" max="1285" width="5.7109375" style="53" customWidth="1"/>
    <col min="1286" max="1292" width="9.5703125" style="53" customWidth="1"/>
    <col min="1293" max="1536" width="8.85546875" style="53"/>
    <col min="1537" max="1538" width="3.7109375" style="53" customWidth="1"/>
    <col min="1539" max="1539" width="3.85546875" style="53" customWidth="1"/>
    <col min="1540" max="1540" width="26.28515625" style="53" customWidth="1"/>
    <col min="1541" max="1541" width="5.7109375" style="53" customWidth="1"/>
    <col min="1542" max="1548" width="9.5703125" style="53" customWidth="1"/>
    <col min="1549" max="1792" width="8.85546875" style="53"/>
    <col min="1793" max="1794" width="3.7109375" style="53" customWidth="1"/>
    <col min="1795" max="1795" width="3.85546875" style="53" customWidth="1"/>
    <col min="1796" max="1796" width="26.28515625" style="53" customWidth="1"/>
    <col min="1797" max="1797" width="5.7109375" style="53" customWidth="1"/>
    <col min="1798" max="1804" width="9.5703125" style="53" customWidth="1"/>
    <col min="1805" max="2048" width="8.85546875" style="53"/>
    <col min="2049" max="2050" width="3.7109375" style="53" customWidth="1"/>
    <col min="2051" max="2051" width="3.85546875" style="53" customWidth="1"/>
    <col min="2052" max="2052" width="26.28515625" style="53" customWidth="1"/>
    <col min="2053" max="2053" width="5.7109375" style="53" customWidth="1"/>
    <col min="2054" max="2060" width="9.5703125" style="53" customWidth="1"/>
    <col min="2061" max="2304" width="8.85546875" style="53"/>
    <col min="2305" max="2306" width="3.7109375" style="53" customWidth="1"/>
    <col min="2307" max="2307" width="3.85546875" style="53" customWidth="1"/>
    <col min="2308" max="2308" width="26.28515625" style="53" customWidth="1"/>
    <col min="2309" max="2309" width="5.7109375" style="53" customWidth="1"/>
    <col min="2310" max="2316" width="9.5703125" style="53" customWidth="1"/>
    <col min="2317" max="2560" width="8.85546875" style="53"/>
    <col min="2561" max="2562" width="3.7109375" style="53" customWidth="1"/>
    <col min="2563" max="2563" width="3.85546875" style="53" customWidth="1"/>
    <col min="2564" max="2564" width="26.28515625" style="53" customWidth="1"/>
    <col min="2565" max="2565" width="5.7109375" style="53" customWidth="1"/>
    <col min="2566" max="2572" width="9.5703125" style="53" customWidth="1"/>
    <col min="2573" max="2816" width="8.85546875" style="53"/>
    <col min="2817" max="2818" width="3.7109375" style="53" customWidth="1"/>
    <col min="2819" max="2819" width="3.85546875" style="53" customWidth="1"/>
    <col min="2820" max="2820" width="26.28515625" style="53" customWidth="1"/>
    <col min="2821" max="2821" width="5.7109375" style="53" customWidth="1"/>
    <col min="2822" max="2828" width="9.5703125" style="53" customWidth="1"/>
    <col min="2829" max="3072" width="8.85546875" style="53"/>
    <col min="3073" max="3074" width="3.7109375" style="53" customWidth="1"/>
    <col min="3075" max="3075" width="3.85546875" style="53" customWidth="1"/>
    <col min="3076" max="3076" width="26.28515625" style="53" customWidth="1"/>
    <col min="3077" max="3077" width="5.7109375" style="53" customWidth="1"/>
    <col min="3078" max="3084" width="9.5703125" style="53" customWidth="1"/>
    <col min="3085" max="3328" width="8.85546875" style="53"/>
    <col min="3329" max="3330" width="3.7109375" style="53" customWidth="1"/>
    <col min="3331" max="3331" width="3.85546875" style="53" customWidth="1"/>
    <col min="3332" max="3332" width="26.28515625" style="53" customWidth="1"/>
    <col min="3333" max="3333" width="5.7109375" style="53" customWidth="1"/>
    <col min="3334" max="3340" width="9.5703125" style="53" customWidth="1"/>
    <col min="3341" max="3584" width="8.85546875" style="53"/>
    <col min="3585" max="3586" width="3.7109375" style="53" customWidth="1"/>
    <col min="3587" max="3587" width="3.85546875" style="53" customWidth="1"/>
    <col min="3588" max="3588" width="26.28515625" style="53" customWidth="1"/>
    <col min="3589" max="3589" width="5.7109375" style="53" customWidth="1"/>
    <col min="3590" max="3596" width="9.5703125" style="53" customWidth="1"/>
    <col min="3597" max="3840" width="8.85546875" style="53"/>
    <col min="3841" max="3842" width="3.7109375" style="53" customWidth="1"/>
    <col min="3843" max="3843" width="3.85546875" style="53" customWidth="1"/>
    <col min="3844" max="3844" width="26.28515625" style="53" customWidth="1"/>
    <col min="3845" max="3845" width="5.7109375" style="53" customWidth="1"/>
    <col min="3846" max="3852" width="9.5703125" style="53" customWidth="1"/>
    <col min="3853" max="4096" width="8.85546875" style="53"/>
    <col min="4097" max="4098" width="3.7109375" style="53" customWidth="1"/>
    <col min="4099" max="4099" width="3.85546875" style="53" customWidth="1"/>
    <col min="4100" max="4100" width="26.28515625" style="53" customWidth="1"/>
    <col min="4101" max="4101" width="5.7109375" style="53" customWidth="1"/>
    <col min="4102" max="4108" width="9.5703125" style="53" customWidth="1"/>
    <col min="4109" max="4352" width="8.85546875" style="53"/>
    <col min="4353" max="4354" width="3.7109375" style="53" customWidth="1"/>
    <col min="4355" max="4355" width="3.85546875" style="53" customWidth="1"/>
    <col min="4356" max="4356" width="26.28515625" style="53" customWidth="1"/>
    <col min="4357" max="4357" width="5.7109375" style="53" customWidth="1"/>
    <col min="4358" max="4364" width="9.5703125" style="53" customWidth="1"/>
    <col min="4365" max="4608" width="8.85546875" style="53"/>
    <col min="4609" max="4610" width="3.7109375" style="53" customWidth="1"/>
    <col min="4611" max="4611" width="3.85546875" style="53" customWidth="1"/>
    <col min="4612" max="4612" width="26.28515625" style="53" customWidth="1"/>
    <col min="4613" max="4613" width="5.7109375" style="53" customWidth="1"/>
    <col min="4614" max="4620" width="9.5703125" style="53" customWidth="1"/>
    <col min="4621" max="4864" width="8.85546875" style="53"/>
    <col min="4865" max="4866" width="3.7109375" style="53" customWidth="1"/>
    <col min="4867" max="4867" width="3.85546875" style="53" customWidth="1"/>
    <col min="4868" max="4868" width="26.28515625" style="53" customWidth="1"/>
    <col min="4869" max="4869" width="5.7109375" style="53" customWidth="1"/>
    <col min="4870" max="4876" width="9.5703125" style="53" customWidth="1"/>
    <col min="4877" max="5120" width="8.85546875" style="53"/>
    <col min="5121" max="5122" width="3.7109375" style="53" customWidth="1"/>
    <col min="5123" max="5123" width="3.85546875" style="53" customWidth="1"/>
    <col min="5124" max="5124" width="26.28515625" style="53" customWidth="1"/>
    <col min="5125" max="5125" width="5.7109375" style="53" customWidth="1"/>
    <col min="5126" max="5132" width="9.5703125" style="53" customWidth="1"/>
    <col min="5133" max="5376" width="8.85546875" style="53"/>
    <col min="5377" max="5378" width="3.7109375" style="53" customWidth="1"/>
    <col min="5379" max="5379" width="3.85546875" style="53" customWidth="1"/>
    <col min="5380" max="5380" width="26.28515625" style="53" customWidth="1"/>
    <col min="5381" max="5381" width="5.7109375" style="53" customWidth="1"/>
    <col min="5382" max="5388" width="9.5703125" style="53" customWidth="1"/>
    <col min="5389" max="5632" width="8.85546875" style="53"/>
    <col min="5633" max="5634" width="3.7109375" style="53" customWidth="1"/>
    <col min="5635" max="5635" width="3.85546875" style="53" customWidth="1"/>
    <col min="5636" max="5636" width="26.28515625" style="53" customWidth="1"/>
    <col min="5637" max="5637" width="5.7109375" style="53" customWidth="1"/>
    <col min="5638" max="5644" width="9.5703125" style="53" customWidth="1"/>
    <col min="5645" max="5888" width="8.85546875" style="53"/>
    <col min="5889" max="5890" width="3.7109375" style="53" customWidth="1"/>
    <col min="5891" max="5891" width="3.85546875" style="53" customWidth="1"/>
    <col min="5892" max="5892" width="26.28515625" style="53" customWidth="1"/>
    <col min="5893" max="5893" width="5.7109375" style="53" customWidth="1"/>
    <col min="5894" max="5900" width="9.5703125" style="53" customWidth="1"/>
    <col min="5901" max="6144" width="8.85546875" style="53"/>
    <col min="6145" max="6146" width="3.7109375" style="53" customWidth="1"/>
    <col min="6147" max="6147" width="3.85546875" style="53" customWidth="1"/>
    <col min="6148" max="6148" width="26.28515625" style="53" customWidth="1"/>
    <col min="6149" max="6149" width="5.7109375" style="53" customWidth="1"/>
    <col min="6150" max="6156" width="9.5703125" style="53" customWidth="1"/>
    <col min="6157" max="6400" width="8.85546875" style="53"/>
    <col min="6401" max="6402" width="3.7109375" style="53" customWidth="1"/>
    <col min="6403" max="6403" width="3.85546875" style="53" customWidth="1"/>
    <col min="6404" max="6404" width="26.28515625" style="53" customWidth="1"/>
    <col min="6405" max="6405" width="5.7109375" style="53" customWidth="1"/>
    <col min="6406" max="6412" width="9.5703125" style="53" customWidth="1"/>
    <col min="6413" max="6656" width="8.85546875" style="53"/>
    <col min="6657" max="6658" width="3.7109375" style="53" customWidth="1"/>
    <col min="6659" max="6659" width="3.85546875" style="53" customWidth="1"/>
    <col min="6660" max="6660" width="26.28515625" style="53" customWidth="1"/>
    <col min="6661" max="6661" width="5.7109375" style="53" customWidth="1"/>
    <col min="6662" max="6668" width="9.5703125" style="53" customWidth="1"/>
    <col min="6669" max="6912" width="8.85546875" style="53"/>
    <col min="6913" max="6914" width="3.7109375" style="53" customWidth="1"/>
    <col min="6915" max="6915" width="3.85546875" style="53" customWidth="1"/>
    <col min="6916" max="6916" width="26.28515625" style="53" customWidth="1"/>
    <col min="6917" max="6917" width="5.7109375" style="53" customWidth="1"/>
    <col min="6918" max="6924" width="9.5703125" style="53" customWidth="1"/>
    <col min="6925" max="7168" width="8.85546875" style="53"/>
    <col min="7169" max="7170" width="3.7109375" style="53" customWidth="1"/>
    <col min="7171" max="7171" width="3.85546875" style="53" customWidth="1"/>
    <col min="7172" max="7172" width="26.28515625" style="53" customWidth="1"/>
    <col min="7173" max="7173" width="5.7109375" style="53" customWidth="1"/>
    <col min="7174" max="7180" width="9.5703125" style="53" customWidth="1"/>
    <col min="7181" max="7424" width="8.85546875" style="53"/>
    <col min="7425" max="7426" width="3.7109375" style="53" customWidth="1"/>
    <col min="7427" max="7427" width="3.85546875" style="53" customWidth="1"/>
    <col min="7428" max="7428" width="26.28515625" style="53" customWidth="1"/>
    <col min="7429" max="7429" width="5.7109375" style="53" customWidth="1"/>
    <col min="7430" max="7436" width="9.5703125" style="53" customWidth="1"/>
    <col min="7437" max="7680" width="8.85546875" style="53"/>
    <col min="7681" max="7682" width="3.7109375" style="53" customWidth="1"/>
    <col min="7683" max="7683" width="3.85546875" style="53" customWidth="1"/>
    <col min="7684" max="7684" width="26.28515625" style="53" customWidth="1"/>
    <col min="7685" max="7685" width="5.7109375" style="53" customWidth="1"/>
    <col min="7686" max="7692" width="9.5703125" style="53" customWidth="1"/>
    <col min="7693" max="7936" width="8.85546875" style="53"/>
    <col min="7937" max="7938" width="3.7109375" style="53" customWidth="1"/>
    <col min="7939" max="7939" width="3.85546875" style="53" customWidth="1"/>
    <col min="7940" max="7940" width="26.28515625" style="53" customWidth="1"/>
    <col min="7941" max="7941" width="5.7109375" style="53" customWidth="1"/>
    <col min="7942" max="7948" width="9.5703125" style="53" customWidth="1"/>
    <col min="7949" max="8192" width="8.85546875" style="53"/>
    <col min="8193" max="8194" width="3.7109375" style="53" customWidth="1"/>
    <col min="8195" max="8195" width="3.85546875" style="53" customWidth="1"/>
    <col min="8196" max="8196" width="26.28515625" style="53" customWidth="1"/>
    <col min="8197" max="8197" width="5.7109375" style="53" customWidth="1"/>
    <col min="8198" max="8204" width="9.5703125" style="53" customWidth="1"/>
    <col min="8205" max="8448" width="8.85546875" style="53"/>
    <col min="8449" max="8450" width="3.7109375" style="53" customWidth="1"/>
    <col min="8451" max="8451" width="3.85546875" style="53" customWidth="1"/>
    <col min="8452" max="8452" width="26.28515625" style="53" customWidth="1"/>
    <col min="8453" max="8453" width="5.7109375" style="53" customWidth="1"/>
    <col min="8454" max="8460" width="9.5703125" style="53" customWidth="1"/>
    <col min="8461" max="8704" width="8.85546875" style="53"/>
    <col min="8705" max="8706" width="3.7109375" style="53" customWidth="1"/>
    <col min="8707" max="8707" width="3.85546875" style="53" customWidth="1"/>
    <col min="8708" max="8708" width="26.28515625" style="53" customWidth="1"/>
    <col min="8709" max="8709" width="5.7109375" style="53" customWidth="1"/>
    <col min="8710" max="8716" width="9.5703125" style="53" customWidth="1"/>
    <col min="8717" max="8960" width="8.85546875" style="53"/>
    <col min="8961" max="8962" width="3.7109375" style="53" customWidth="1"/>
    <col min="8963" max="8963" width="3.85546875" style="53" customWidth="1"/>
    <col min="8964" max="8964" width="26.28515625" style="53" customWidth="1"/>
    <col min="8965" max="8965" width="5.7109375" style="53" customWidth="1"/>
    <col min="8966" max="8972" width="9.5703125" style="53" customWidth="1"/>
    <col min="8973" max="9216" width="8.85546875" style="53"/>
    <col min="9217" max="9218" width="3.7109375" style="53" customWidth="1"/>
    <col min="9219" max="9219" width="3.85546875" style="53" customWidth="1"/>
    <col min="9220" max="9220" width="26.28515625" style="53" customWidth="1"/>
    <col min="9221" max="9221" width="5.7109375" style="53" customWidth="1"/>
    <col min="9222" max="9228" width="9.5703125" style="53" customWidth="1"/>
    <col min="9229" max="9472" width="8.85546875" style="53"/>
    <col min="9473" max="9474" width="3.7109375" style="53" customWidth="1"/>
    <col min="9475" max="9475" width="3.85546875" style="53" customWidth="1"/>
    <col min="9476" max="9476" width="26.28515625" style="53" customWidth="1"/>
    <col min="9477" max="9477" width="5.7109375" style="53" customWidth="1"/>
    <col min="9478" max="9484" width="9.5703125" style="53" customWidth="1"/>
    <col min="9485" max="9728" width="8.85546875" style="53"/>
    <col min="9729" max="9730" width="3.7109375" style="53" customWidth="1"/>
    <col min="9731" max="9731" width="3.85546875" style="53" customWidth="1"/>
    <col min="9732" max="9732" width="26.28515625" style="53" customWidth="1"/>
    <col min="9733" max="9733" width="5.7109375" style="53" customWidth="1"/>
    <col min="9734" max="9740" width="9.5703125" style="53" customWidth="1"/>
    <col min="9741" max="9984" width="8.85546875" style="53"/>
    <col min="9985" max="9986" width="3.7109375" style="53" customWidth="1"/>
    <col min="9987" max="9987" width="3.85546875" style="53" customWidth="1"/>
    <col min="9988" max="9988" width="26.28515625" style="53" customWidth="1"/>
    <col min="9989" max="9989" width="5.7109375" style="53" customWidth="1"/>
    <col min="9990" max="9996" width="9.5703125" style="53" customWidth="1"/>
    <col min="9997" max="10240" width="8.85546875" style="53"/>
    <col min="10241" max="10242" width="3.7109375" style="53" customWidth="1"/>
    <col min="10243" max="10243" width="3.85546875" style="53" customWidth="1"/>
    <col min="10244" max="10244" width="26.28515625" style="53" customWidth="1"/>
    <col min="10245" max="10245" width="5.7109375" style="53" customWidth="1"/>
    <col min="10246" max="10252" width="9.5703125" style="53" customWidth="1"/>
    <col min="10253" max="10496" width="8.85546875" style="53"/>
    <col min="10497" max="10498" width="3.7109375" style="53" customWidth="1"/>
    <col min="10499" max="10499" width="3.85546875" style="53" customWidth="1"/>
    <col min="10500" max="10500" width="26.28515625" style="53" customWidth="1"/>
    <col min="10501" max="10501" width="5.7109375" style="53" customWidth="1"/>
    <col min="10502" max="10508" width="9.5703125" style="53" customWidth="1"/>
    <col min="10509" max="10752" width="8.85546875" style="53"/>
    <col min="10753" max="10754" width="3.7109375" style="53" customWidth="1"/>
    <col min="10755" max="10755" width="3.85546875" style="53" customWidth="1"/>
    <col min="10756" max="10756" width="26.28515625" style="53" customWidth="1"/>
    <col min="10757" max="10757" width="5.7109375" style="53" customWidth="1"/>
    <col min="10758" max="10764" width="9.5703125" style="53" customWidth="1"/>
    <col min="10765" max="11008" width="8.85546875" style="53"/>
    <col min="11009" max="11010" width="3.7109375" style="53" customWidth="1"/>
    <col min="11011" max="11011" width="3.85546875" style="53" customWidth="1"/>
    <col min="11012" max="11012" width="26.28515625" style="53" customWidth="1"/>
    <col min="11013" max="11013" width="5.7109375" style="53" customWidth="1"/>
    <col min="11014" max="11020" width="9.5703125" style="53" customWidth="1"/>
    <col min="11021" max="11264" width="8.85546875" style="53"/>
    <col min="11265" max="11266" width="3.7109375" style="53" customWidth="1"/>
    <col min="11267" max="11267" width="3.85546875" style="53" customWidth="1"/>
    <col min="11268" max="11268" width="26.28515625" style="53" customWidth="1"/>
    <col min="11269" max="11269" width="5.7109375" style="53" customWidth="1"/>
    <col min="11270" max="11276" width="9.5703125" style="53" customWidth="1"/>
    <col min="11277" max="11520" width="8.85546875" style="53"/>
    <col min="11521" max="11522" width="3.7109375" style="53" customWidth="1"/>
    <col min="11523" max="11523" width="3.85546875" style="53" customWidth="1"/>
    <col min="11524" max="11524" width="26.28515625" style="53" customWidth="1"/>
    <col min="11525" max="11525" width="5.7109375" style="53" customWidth="1"/>
    <col min="11526" max="11532" width="9.5703125" style="53" customWidth="1"/>
    <col min="11533" max="11776" width="8.85546875" style="53"/>
    <col min="11777" max="11778" width="3.7109375" style="53" customWidth="1"/>
    <col min="11779" max="11779" width="3.85546875" style="53" customWidth="1"/>
    <col min="11780" max="11780" width="26.28515625" style="53" customWidth="1"/>
    <col min="11781" max="11781" width="5.7109375" style="53" customWidth="1"/>
    <col min="11782" max="11788" width="9.5703125" style="53" customWidth="1"/>
    <col min="11789" max="12032" width="8.85546875" style="53"/>
    <col min="12033" max="12034" width="3.7109375" style="53" customWidth="1"/>
    <col min="12035" max="12035" width="3.85546875" style="53" customWidth="1"/>
    <col min="12036" max="12036" width="26.28515625" style="53" customWidth="1"/>
    <col min="12037" max="12037" width="5.7109375" style="53" customWidth="1"/>
    <col min="12038" max="12044" width="9.5703125" style="53" customWidth="1"/>
    <col min="12045" max="12288" width="8.85546875" style="53"/>
    <col min="12289" max="12290" width="3.7109375" style="53" customWidth="1"/>
    <col min="12291" max="12291" width="3.85546875" style="53" customWidth="1"/>
    <col min="12292" max="12292" width="26.28515625" style="53" customWidth="1"/>
    <col min="12293" max="12293" width="5.7109375" style="53" customWidth="1"/>
    <col min="12294" max="12300" width="9.5703125" style="53" customWidth="1"/>
    <col min="12301" max="12544" width="8.85546875" style="53"/>
    <col min="12545" max="12546" width="3.7109375" style="53" customWidth="1"/>
    <col min="12547" max="12547" width="3.85546875" style="53" customWidth="1"/>
    <col min="12548" max="12548" width="26.28515625" style="53" customWidth="1"/>
    <col min="12549" max="12549" width="5.7109375" style="53" customWidth="1"/>
    <col min="12550" max="12556" width="9.5703125" style="53" customWidth="1"/>
    <col min="12557" max="12800" width="8.85546875" style="53"/>
    <col min="12801" max="12802" width="3.7109375" style="53" customWidth="1"/>
    <col min="12803" max="12803" width="3.85546875" style="53" customWidth="1"/>
    <col min="12804" max="12804" width="26.28515625" style="53" customWidth="1"/>
    <col min="12805" max="12805" width="5.7109375" style="53" customWidth="1"/>
    <col min="12806" max="12812" width="9.5703125" style="53" customWidth="1"/>
    <col min="12813" max="13056" width="8.85546875" style="53"/>
    <col min="13057" max="13058" width="3.7109375" style="53" customWidth="1"/>
    <col min="13059" max="13059" width="3.85546875" style="53" customWidth="1"/>
    <col min="13060" max="13060" width="26.28515625" style="53" customWidth="1"/>
    <col min="13061" max="13061" width="5.7109375" style="53" customWidth="1"/>
    <col min="13062" max="13068" width="9.5703125" style="53" customWidth="1"/>
    <col min="13069" max="13312" width="8.85546875" style="53"/>
    <col min="13313" max="13314" width="3.7109375" style="53" customWidth="1"/>
    <col min="13315" max="13315" width="3.85546875" style="53" customWidth="1"/>
    <col min="13316" max="13316" width="26.28515625" style="53" customWidth="1"/>
    <col min="13317" max="13317" width="5.7109375" style="53" customWidth="1"/>
    <col min="13318" max="13324" width="9.5703125" style="53" customWidth="1"/>
    <col min="13325" max="13568" width="8.85546875" style="53"/>
    <col min="13569" max="13570" width="3.7109375" style="53" customWidth="1"/>
    <col min="13571" max="13571" width="3.85546875" style="53" customWidth="1"/>
    <col min="13572" max="13572" width="26.28515625" style="53" customWidth="1"/>
    <col min="13573" max="13573" width="5.7109375" style="53" customWidth="1"/>
    <col min="13574" max="13580" width="9.5703125" style="53" customWidth="1"/>
    <col min="13581" max="13824" width="8.85546875" style="53"/>
    <col min="13825" max="13826" width="3.7109375" style="53" customWidth="1"/>
    <col min="13827" max="13827" width="3.85546875" style="53" customWidth="1"/>
    <col min="13828" max="13828" width="26.28515625" style="53" customWidth="1"/>
    <col min="13829" max="13829" width="5.7109375" style="53" customWidth="1"/>
    <col min="13830" max="13836" width="9.5703125" style="53" customWidth="1"/>
    <col min="13837" max="14080" width="8.85546875" style="53"/>
    <col min="14081" max="14082" width="3.7109375" style="53" customWidth="1"/>
    <col min="14083" max="14083" width="3.85546875" style="53" customWidth="1"/>
    <col min="14084" max="14084" width="26.28515625" style="53" customWidth="1"/>
    <col min="14085" max="14085" width="5.7109375" style="53" customWidth="1"/>
    <col min="14086" max="14092" width="9.5703125" style="53" customWidth="1"/>
    <col min="14093" max="14336" width="8.85546875" style="53"/>
    <col min="14337" max="14338" width="3.7109375" style="53" customWidth="1"/>
    <col min="14339" max="14339" width="3.85546875" style="53" customWidth="1"/>
    <col min="14340" max="14340" width="26.28515625" style="53" customWidth="1"/>
    <col min="14341" max="14341" width="5.7109375" style="53" customWidth="1"/>
    <col min="14342" max="14348" width="9.5703125" style="53" customWidth="1"/>
    <col min="14349" max="14592" width="8.85546875" style="53"/>
    <col min="14593" max="14594" width="3.7109375" style="53" customWidth="1"/>
    <col min="14595" max="14595" width="3.85546875" style="53" customWidth="1"/>
    <col min="14596" max="14596" width="26.28515625" style="53" customWidth="1"/>
    <col min="14597" max="14597" width="5.7109375" style="53" customWidth="1"/>
    <col min="14598" max="14604" width="9.5703125" style="53" customWidth="1"/>
    <col min="14605" max="14848" width="8.85546875" style="53"/>
    <col min="14849" max="14850" width="3.7109375" style="53" customWidth="1"/>
    <col min="14851" max="14851" width="3.85546875" style="53" customWidth="1"/>
    <col min="14852" max="14852" width="26.28515625" style="53" customWidth="1"/>
    <col min="14853" max="14853" width="5.7109375" style="53" customWidth="1"/>
    <col min="14854" max="14860" width="9.5703125" style="53" customWidth="1"/>
    <col min="14861" max="15104" width="8.85546875" style="53"/>
    <col min="15105" max="15106" width="3.7109375" style="53" customWidth="1"/>
    <col min="15107" max="15107" width="3.85546875" style="53" customWidth="1"/>
    <col min="15108" max="15108" width="26.28515625" style="53" customWidth="1"/>
    <col min="15109" max="15109" width="5.7109375" style="53" customWidth="1"/>
    <col min="15110" max="15116" width="9.5703125" style="53" customWidth="1"/>
    <col min="15117" max="15360" width="8.85546875" style="53"/>
    <col min="15361" max="15362" width="3.7109375" style="53" customWidth="1"/>
    <col min="15363" max="15363" width="3.85546875" style="53" customWidth="1"/>
    <col min="15364" max="15364" width="26.28515625" style="53" customWidth="1"/>
    <col min="15365" max="15365" width="5.7109375" style="53" customWidth="1"/>
    <col min="15366" max="15372" width="9.5703125" style="53" customWidth="1"/>
    <col min="15373" max="15616" width="8.85546875" style="53"/>
    <col min="15617" max="15618" width="3.7109375" style="53" customWidth="1"/>
    <col min="15619" max="15619" width="3.85546875" style="53" customWidth="1"/>
    <col min="15620" max="15620" width="26.28515625" style="53" customWidth="1"/>
    <col min="15621" max="15621" width="5.7109375" style="53" customWidth="1"/>
    <col min="15622" max="15628" width="9.5703125" style="53" customWidth="1"/>
    <col min="15629" max="15872" width="8.85546875" style="53"/>
    <col min="15873" max="15874" width="3.7109375" style="53" customWidth="1"/>
    <col min="15875" max="15875" width="3.85546875" style="53" customWidth="1"/>
    <col min="15876" max="15876" width="26.28515625" style="53" customWidth="1"/>
    <col min="15877" max="15877" width="5.7109375" style="53" customWidth="1"/>
    <col min="15878" max="15884" width="9.5703125" style="53" customWidth="1"/>
    <col min="15885" max="16128" width="8.85546875" style="53"/>
    <col min="16129" max="16130" width="3.7109375" style="53" customWidth="1"/>
    <col min="16131" max="16131" width="3.85546875" style="53" customWidth="1"/>
    <col min="16132" max="16132" width="26.28515625" style="53" customWidth="1"/>
    <col min="16133" max="16133" width="5.7109375" style="53" customWidth="1"/>
    <col min="16134" max="16140" width="9.5703125" style="53" customWidth="1"/>
    <col min="16141" max="16384" width="8.85546875" style="53"/>
  </cols>
  <sheetData>
    <row r="1" spans="1:17" customFormat="1" ht="36.75" customHeight="1" x14ac:dyDescent="0.2">
      <c r="A1" s="32"/>
      <c r="B1" s="32"/>
      <c r="C1" s="32"/>
      <c r="D1" s="33"/>
      <c r="E1" s="202"/>
      <c r="F1" s="33"/>
      <c r="G1" s="33"/>
      <c r="H1" s="33"/>
      <c r="I1" s="33"/>
      <c r="J1" s="33"/>
      <c r="K1" s="203"/>
      <c r="L1" s="34" t="s">
        <v>38</v>
      </c>
    </row>
    <row r="2" spans="1:17" customFormat="1" ht="11.25" customHeight="1" x14ac:dyDescent="0.2">
      <c r="A2" s="35"/>
      <c r="B2" s="35"/>
      <c r="C2" s="35"/>
      <c r="D2" s="36"/>
      <c r="E2" s="204"/>
      <c r="F2" s="36"/>
      <c r="G2" s="36"/>
      <c r="H2" s="36"/>
      <c r="I2" s="36"/>
      <c r="J2" s="36"/>
      <c r="K2" s="205"/>
      <c r="L2" s="36"/>
    </row>
    <row r="3" spans="1:17" s="39" customFormat="1" ht="20.100000000000001" customHeight="1" x14ac:dyDescent="0.2">
      <c r="A3" s="38" t="s">
        <v>179</v>
      </c>
      <c r="B3" s="38"/>
      <c r="C3" s="38"/>
      <c r="D3" s="38"/>
      <c r="E3" s="38"/>
      <c r="F3" s="38"/>
      <c r="G3" s="38"/>
      <c r="H3" s="38"/>
      <c r="I3" s="38"/>
      <c r="J3" s="38"/>
      <c r="K3" s="38"/>
      <c r="L3" s="38"/>
    </row>
    <row r="4" spans="1:17" s="39" customFormat="1" ht="12" customHeight="1" x14ac:dyDescent="0.2">
      <c r="A4" s="40" t="s">
        <v>84</v>
      </c>
      <c r="B4" s="40"/>
      <c r="C4" s="40"/>
      <c r="D4" s="40"/>
      <c r="E4" s="40"/>
      <c r="F4" s="40"/>
      <c r="G4" s="40"/>
      <c r="H4" s="40"/>
      <c r="I4" s="40"/>
      <c r="J4" s="40"/>
      <c r="K4" s="40"/>
      <c r="L4" s="40"/>
    </row>
    <row r="5" spans="1:17" s="39" customFormat="1" ht="12" customHeight="1" x14ac:dyDescent="0.2">
      <c r="A5" s="41" t="s">
        <v>40</v>
      </c>
      <c r="B5" s="41"/>
      <c r="C5" s="41"/>
      <c r="D5" s="41"/>
      <c r="E5" s="41"/>
      <c r="F5" s="41"/>
      <c r="G5" s="206"/>
      <c r="H5" s="206"/>
      <c r="I5" s="206"/>
      <c r="J5" s="206"/>
      <c r="K5" s="207"/>
      <c r="L5" s="206"/>
    </row>
    <row r="6" spans="1:17" s="39" customFormat="1" ht="11.25" customHeight="1" x14ac:dyDescent="0.2">
      <c r="A6" s="186"/>
      <c r="B6" s="187"/>
      <c r="C6" s="187"/>
      <c r="D6" s="187"/>
      <c r="E6" s="187"/>
      <c r="F6" s="187"/>
      <c r="G6" s="187"/>
      <c r="H6" s="187"/>
      <c r="I6" s="187"/>
      <c r="J6" s="187"/>
      <c r="K6" s="208"/>
    </row>
    <row r="7" spans="1:17" customFormat="1" ht="12" customHeight="1" x14ac:dyDescent="0.2">
      <c r="A7" s="45" t="s">
        <v>85</v>
      </c>
      <c r="B7" s="46"/>
      <c r="C7" s="46"/>
      <c r="D7" s="46"/>
      <c r="E7" s="47" t="s">
        <v>86</v>
      </c>
      <c r="F7" s="48" t="s">
        <v>173</v>
      </c>
      <c r="G7" s="49"/>
      <c r="H7" s="49"/>
      <c r="I7" s="49"/>
      <c r="J7" s="50"/>
      <c r="K7" s="51" t="s">
        <v>174</v>
      </c>
      <c r="L7" s="52"/>
      <c r="M7" s="53"/>
      <c r="N7" s="53"/>
      <c r="O7" s="53"/>
      <c r="P7" s="53"/>
      <c r="Q7" s="53"/>
    </row>
    <row r="8" spans="1:17" ht="21.75" customHeight="1" x14ac:dyDescent="0.2">
      <c r="A8" s="54"/>
      <c r="B8" s="55"/>
      <c r="C8" s="55"/>
      <c r="D8" s="55"/>
      <c r="E8" s="56"/>
      <c r="F8" s="57" t="s">
        <v>89</v>
      </c>
      <c r="G8" s="57" t="s">
        <v>90</v>
      </c>
      <c r="H8" s="57" t="s">
        <v>91</v>
      </c>
      <c r="I8" s="57" t="s">
        <v>92</v>
      </c>
      <c r="J8" s="57" t="s">
        <v>93</v>
      </c>
      <c r="K8" s="58"/>
      <c r="L8" s="59"/>
    </row>
    <row r="9" spans="1:17" ht="12" customHeight="1" x14ac:dyDescent="0.2">
      <c r="A9" s="54"/>
      <c r="B9" s="55"/>
      <c r="C9" s="55"/>
      <c r="D9" s="55"/>
      <c r="E9" s="56"/>
      <c r="F9" s="60"/>
      <c r="G9" s="60"/>
      <c r="H9" s="60"/>
      <c r="I9" s="60"/>
      <c r="J9" s="60"/>
      <c r="K9" s="61" t="s">
        <v>94</v>
      </c>
      <c r="L9" s="62" t="s">
        <v>95</v>
      </c>
    </row>
    <row r="10" spans="1:17" ht="12" customHeight="1" x14ac:dyDescent="0.2">
      <c r="A10" s="63"/>
      <c r="B10" s="64"/>
      <c r="C10" s="64"/>
      <c r="D10" s="64"/>
      <c r="E10" s="65"/>
      <c r="F10" s="66">
        <v>1</v>
      </c>
      <c r="G10" s="66">
        <v>2</v>
      </c>
      <c r="H10" s="66">
        <v>3</v>
      </c>
      <c r="I10" s="66">
        <v>4</v>
      </c>
      <c r="J10" s="66">
        <v>5</v>
      </c>
      <c r="K10" s="66">
        <v>6</v>
      </c>
      <c r="L10" s="66">
        <v>7</v>
      </c>
      <c r="M10" s="67"/>
    </row>
    <row r="11" spans="1:17" ht="18" customHeight="1" x14ac:dyDescent="0.2">
      <c r="A11" s="209" t="s">
        <v>96</v>
      </c>
      <c r="B11" s="210"/>
      <c r="C11" s="210"/>
      <c r="D11" s="211"/>
      <c r="E11" s="78">
        <v>100</v>
      </c>
      <c r="F11" s="80">
        <v>38731</v>
      </c>
      <c r="G11" s="79">
        <v>39018</v>
      </c>
      <c r="H11" s="79">
        <v>38744</v>
      </c>
      <c r="I11" s="79">
        <v>38720</v>
      </c>
      <c r="J11" s="105">
        <v>39108</v>
      </c>
      <c r="K11" s="79">
        <v>-377</v>
      </c>
      <c r="L11" s="81">
        <v>-0.96399713613582894</v>
      </c>
    </row>
    <row r="12" spans="1:17" ht="24.95" customHeight="1" x14ac:dyDescent="0.2">
      <c r="A12" s="212" t="s">
        <v>180</v>
      </c>
      <c r="B12" s="213"/>
      <c r="C12" s="213"/>
      <c r="D12" s="214"/>
      <c r="E12" s="78">
        <v>56.401848648369523</v>
      </c>
      <c r="F12" s="80">
        <v>21845</v>
      </c>
      <c r="G12" s="79">
        <v>22126</v>
      </c>
      <c r="H12" s="79">
        <v>22041</v>
      </c>
      <c r="I12" s="79">
        <v>21956</v>
      </c>
      <c r="J12" s="105">
        <v>22214</v>
      </c>
      <c r="K12" s="79">
        <v>-369</v>
      </c>
      <c r="L12" s="81">
        <v>-1.6611146124065905</v>
      </c>
    </row>
    <row r="13" spans="1:17" ht="15" customHeight="1" x14ac:dyDescent="0.2">
      <c r="A13" s="85"/>
      <c r="B13" s="215" t="s">
        <v>99</v>
      </c>
      <c r="C13" s="215"/>
      <c r="E13" s="78">
        <v>43.598151351630477</v>
      </c>
      <c r="F13" s="80">
        <v>16886</v>
      </c>
      <c r="G13" s="79">
        <v>16892</v>
      </c>
      <c r="H13" s="79">
        <v>16703</v>
      </c>
      <c r="I13" s="79">
        <v>16764</v>
      </c>
      <c r="J13" s="105">
        <v>16894</v>
      </c>
      <c r="K13" s="79">
        <v>-8</v>
      </c>
      <c r="L13" s="81">
        <v>-4.7354090209541851E-2</v>
      </c>
    </row>
    <row r="14" spans="1:17" ht="24.95" customHeight="1" x14ac:dyDescent="0.2">
      <c r="A14" s="212" t="s">
        <v>181</v>
      </c>
      <c r="B14" s="213"/>
      <c r="C14" s="213"/>
      <c r="D14" s="214"/>
      <c r="E14" s="78">
        <v>10.6916939918928</v>
      </c>
      <c r="F14" s="80">
        <v>4141</v>
      </c>
      <c r="G14" s="79">
        <v>4263</v>
      </c>
      <c r="H14" s="79">
        <v>3922</v>
      </c>
      <c r="I14" s="79">
        <v>4031</v>
      </c>
      <c r="J14" s="105">
        <v>4142</v>
      </c>
      <c r="K14" s="79">
        <v>-1</v>
      </c>
      <c r="L14" s="81">
        <v>-2.4142926122646065E-2</v>
      </c>
    </row>
    <row r="15" spans="1:17" ht="15" customHeight="1" x14ac:dyDescent="0.2">
      <c r="A15" s="85"/>
      <c r="B15" s="84"/>
      <c r="C15" s="53" t="s">
        <v>98</v>
      </c>
      <c r="E15" s="78">
        <v>59.405940594059409</v>
      </c>
      <c r="F15" s="80">
        <v>2460</v>
      </c>
      <c r="G15" s="79">
        <v>2584</v>
      </c>
      <c r="H15" s="79">
        <v>2379</v>
      </c>
      <c r="I15" s="79">
        <v>2438</v>
      </c>
      <c r="J15" s="105">
        <v>2502</v>
      </c>
      <c r="K15" s="79">
        <v>-42</v>
      </c>
      <c r="L15" s="81">
        <v>-1.6786570743405276</v>
      </c>
    </row>
    <row r="16" spans="1:17" ht="15" customHeight="1" x14ac:dyDescent="0.2">
      <c r="A16" s="85"/>
      <c r="B16" s="84"/>
      <c r="C16" s="53" t="s">
        <v>99</v>
      </c>
      <c r="E16" s="78">
        <v>40.594059405940591</v>
      </c>
      <c r="F16" s="80">
        <v>1681</v>
      </c>
      <c r="G16" s="79">
        <v>1679</v>
      </c>
      <c r="H16" s="79">
        <v>1543</v>
      </c>
      <c r="I16" s="79">
        <v>1593</v>
      </c>
      <c r="J16" s="105">
        <v>1640</v>
      </c>
      <c r="K16" s="79">
        <v>41</v>
      </c>
      <c r="L16" s="81">
        <v>2.5</v>
      </c>
    </row>
    <row r="17" spans="1:12" ht="15" customHeight="1" x14ac:dyDescent="0.2">
      <c r="A17" s="85"/>
      <c r="B17" s="86" t="s">
        <v>101</v>
      </c>
      <c r="E17" s="78">
        <v>62.634582117683507</v>
      </c>
      <c r="F17" s="80">
        <v>24259</v>
      </c>
      <c r="G17" s="79">
        <v>24395</v>
      </c>
      <c r="H17" s="79">
        <v>24499</v>
      </c>
      <c r="I17" s="79">
        <v>24463</v>
      </c>
      <c r="J17" s="105">
        <v>24645</v>
      </c>
      <c r="K17" s="79">
        <v>-386</v>
      </c>
      <c r="L17" s="81">
        <v>-1.566240616757963</v>
      </c>
    </row>
    <row r="18" spans="1:12" ht="15" customHeight="1" x14ac:dyDescent="0.2">
      <c r="A18" s="85"/>
      <c r="B18" s="84"/>
      <c r="C18" s="53" t="s">
        <v>98</v>
      </c>
      <c r="E18" s="78">
        <v>56.795416134218229</v>
      </c>
      <c r="F18" s="80">
        <v>13778</v>
      </c>
      <c r="G18" s="79">
        <v>13913</v>
      </c>
      <c r="H18" s="79">
        <v>14060</v>
      </c>
      <c r="I18" s="79">
        <v>13970</v>
      </c>
      <c r="J18" s="105">
        <v>14093</v>
      </c>
      <c r="K18" s="79">
        <v>-315</v>
      </c>
      <c r="L18" s="81">
        <v>-2.2351522032214572</v>
      </c>
    </row>
    <row r="19" spans="1:12" ht="15" customHeight="1" x14ac:dyDescent="0.2">
      <c r="A19" s="85"/>
      <c r="B19" s="84"/>
      <c r="C19" s="53" t="s">
        <v>99</v>
      </c>
      <c r="E19" s="78">
        <v>43.204583865781771</v>
      </c>
      <c r="F19" s="80">
        <v>10481</v>
      </c>
      <c r="G19" s="79">
        <v>10482</v>
      </c>
      <c r="H19" s="79">
        <v>10439</v>
      </c>
      <c r="I19" s="79">
        <v>10493</v>
      </c>
      <c r="J19" s="105">
        <v>10552</v>
      </c>
      <c r="K19" s="79">
        <v>-71</v>
      </c>
      <c r="L19" s="81">
        <v>-0.6728582259287339</v>
      </c>
    </row>
    <row r="20" spans="1:12" ht="15" customHeight="1" x14ac:dyDescent="0.2">
      <c r="A20" s="85"/>
      <c r="B20" s="86" t="s">
        <v>102</v>
      </c>
      <c r="E20" s="78">
        <v>24.13054142676409</v>
      </c>
      <c r="F20" s="80">
        <v>9346</v>
      </c>
      <c r="G20" s="79">
        <v>9405</v>
      </c>
      <c r="H20" s="79">
        <v>9391</v>
      </c>
      <c r="I20" s="79">
        <v>9331</v>
      </c>
      <c r="J20" s="105">
        <v>9411</v>
      </c>
      <c r="K20" s="79">
        <v>-65</v>
      </c>
      <c r="L20" s="81">
        <v>-0.69068111784082453</v>
      </c>
    </row>
    <row r="21" spans="1:12" ht="15" customHeight="1" x14ac:dyDescent="0.2">
      <c r="A21" s="85"/>
      <c r="B21" s="84"/>
      <c r="C21" s="53" t="s">
        <v>98</v>
      </c>
      <c r="E21" s="78">
        <v>53.381125615236463</v>
      </c>
      <c r="F21" s="80">
        <v>4989</v>
      </c>
      <c r="G21" s="79">
        <v>5017</v>
      </c>
      <c r="H21" s="79">
        <v>5007</v>
      </c>
      <c r="I21" s="79">
        <v>4970</v>
      </c>
      <c r="J21" s="105">
        <v>5025</v>
      </c>
      <c r="K21" s="79">
        <v>-36</v>
      </c>
      <c r="L21" s="81">
        <v>-0.71641791044776115</v>
      </c>
    </row>
    <row r="22" spans="1:12" ht="15" customHeight="1" x14ac:dyDescent="0.2">
      <c r="A22" s="85"/>
      <c r="B22" s="84"/>
      <c r="C22" s="53" t="s">
        <v>99</v>
      </c>
      <c r="E22" s="78">
        <v>46.618874384763537</v>
      </c>
      <c r="F22" s="80">
        <v>4357</v>
      </c>
      <c r="G22" s="79">
        <v>4388</v>
      </c>
      <c r="H22" s="79">
        <v>4384</v>
      </c>
      <c r="I22" s="79">
        <v>4361</v>
      </c>
      <c r="J22" s="105">
        <v>4386</v>
      </c>
      <c r="K22" s="79">
        <v>-29</v>
      </c>
      <c r="L22" s="81">
        <v>-0.66119471044231648</v>
      </c>
    </row>
    <row r="23" spans="1:12" ht="15" customHeight="1" x14ac:dyDescent="0.2">
      <c r="A23" s="85"/>
      <c r="B23" s="86" t="s">
        <v>103</v>
      </c>
      <c r="E23" s="78">
        <v>2.5431824636596008</v>
      </c>
      <c r="F23" s="80">
        <v>985</v>
      </c>
      <c r="G23" s="79">
        <v>955</v>
      </c>
      <c r="H23" s="79">
        <v>932</v>
      </c>
      <c r="I23" s="79">
        <v>895</v>
      </c>
      <c r="J23" s="105">
        <v>910</v>
      </c>
      <c r="K23" s="79">
        <v>75</v>
      </c>
      <c r="L23" s="81">
        <v>8.2417582417582409</v>
      </c>
    </row>
    <row r="24" spans="1:12" ht="15" customHeight="1" x14ac:dyDescent="0.2">
      <c r="A24" s="85"/>
      <c r="B24" s="84"/>
      <c r="C24" s="53" t="s">
        <v>98</v>
      </c>
      <c r="E24" s="78">
        <v>62.741116751269033</v>
      </c>
      <c r="F24" s="80">
        <v>618</v>
      </c>
      <c r="G24" s="79">
        <v>612</v>
      </c>
      <c r="H24" s="79">
        <v>595</v>
      </c>
      <c r="I24" s="79">
        <v>578</v>
      </c>
      <c r="J24" s="105">
        <v>594</v>
      </c>
      <c r="K24" s="79">
        <v>24</v>
      </c>
      <c r="L24" s="81">
        <v>4.0404040404040407</v>
      </c>
    </row>
    <row r="25" spans="1:12" ht="15" customHeight="1" x14ac:dyDescent="0.2">
      <c r="A25" s="85"/>
      <c r="B25" s="84"/>
      <c r="C25" s="53" t="s">
        <v>99</v>
      </c>
      <c r="E25" s="78">
        <v>37.258883248730967</v>
      </c>
      <c r="F25" s="80">
        <v>367</v>
      </c>
      <c r="G25" s="79">
        <v>343</v>
      </c>
      <c r="H25" s="79">
        <v>337</v>
      </c>
      <c r="I25" s="79">
        <v>317</v>
      </c>
      <c r="J25" s="105">
        <v>316</v>
      </c>
      <c r="K25" s="79">
        <v>51</v>
      </c>
      <c r="L25" s="81">
        <v>16.139240506329113</v>
      </c>
    </row>
    <row r="26" spans="1:12" ht="15" customHeight="1" x14ac:dyDescent="0.2">
      <c r="A26" s="85"/>
      <c r="C26" s="86" t="s">
        <v>182</v>
      </c>
      <c r="D26" s="53" t="s">
        <v>183</v>
      </c>
      <c r="E26" s="78">
        <v>0.95014329606774939</v>
      </c>
      <c r="F26" s="80">
        <v>368</v>
      </c>
      <c r="G26" s="79">
        <v>348</v>
      </c>
      <c r="H26" s="79">
        <v>343</v>
      </c>
      <c r="I26" s="79">
        <v>330</v>
      </c>
      <c r="J26" s="105">
        <v>306</v>
      </c>
      <c r="K26" s="79">
        <v>62</v>
      </c>
      <c r="L26" s="81">
        <v>20.261437908496731</v>
      </c>
    </row>
    <row r="27" spans="1:12" ht="15" customHeight="1" x14ac:dyDescent="0.2">
      <c r="A27" s="85"/>
      <c r="B27" s="84"/>
      <c r="D27" s="216" t="s">
        <v>98</v>
      </c>
      <c r="E27" s="78">
        <v>53.804347826086953</v>
      </c>
      <c r="F27" s="80">
        <v>198</v>
      </c>
      <c r="G27" s="79">
        <v>194</v>
      </c>
      <c r="H27" s="79">
        <v>189</v>
      </c>
      <c r="I27" s="79">
        <v>190</v>
      </c>
      <c r="J27" s="105">
        <v>180</v>
      </c>
      <c r="K27" s="79">
        <v>18</v>
      </c>
      <c r="L27" s="81">
        <v>10</v>
      </c>
    </row>
    <row r="28" spans="1:12" ht="15" customHeight="1" x14ac:dyDescent="0.2">
      <c r="A28" s="85"/>
      <c r="B28" s="84"/>
      <c r="D28" s="216" t="s">
        <v>99</v>
      </c>
      <c r="E28" s="78">
        <v>46.195652173913047</v>
      </c>
      <c r="F28" s="80">
        <v>170</v>
      </c>
      <c r="G28" s="79">
        <v>154</v>
      </c>
      <c r="H28" s="79">
        <v>154</v>
      </c>
      <c r="I28" s="79">
        <v>140</v>
      </c>
      <c r="J28" s="105">
        <v>126</v>
      </c>
      <c r="K28" s="79">
        <v>44</v>
      </c>
      <c r="L28" s="81">
        <v>34.920634920634917</v>
      </c>
    </row>
    <row r="29" spans="1:12" ht="24.95" customHeight="1" x14ac:dyDescent="0.2">
      <c r="A29" s="212" t="s">
        <v>184</v>
      </c>
      <c r="B29" s="213"/>
      <c r="C29" s="213"/>
      <c r="D29" s="214"/>
      <c r="E29" s="78">
        <v>89.106916939918932</v>
      </c>
      <c r="F29" s="80">
        <v>34512</v>
      </c>
      <c r="G29" s="79">
        <v>34774</v>
      </c>
      <c r="H29" s="79">
        <v>34558</v>
      </c>
      <c r="I29" s="79">
        <v>34647</v>
      </c>
      <c r="J29" s="105">
        <v>35127</v>
      </c>
      <c r="K29" s="79">
        <v>-615</v>
      </c>
      <c r="L29" s="81">
        <v>-1.7507899906055171</v>
      </c>
    </row>
    <row r="30" spans="1:12" ht="15" customHeight="1" x14ac:dyDescent="0.2">
      <c r="A30" s="85"/>
      <c r="B30" s="84"/>
      <c r="C30" s="53" t="s">
        <v>98</v>
      </c>
      <c r="E30" s="78">
        <v>54.349211868335651</v>
      </c>
      <c r="F30" s="80">
        <v>18757</v>
      </c>
      <c r="G30" s="79">
        <v>19013</v>
      </c>
      <c r="H30" s="79">
        <v>18942</v>
      </c>
      <c r="I30" s="79">
        <v>18939</v>
      </c>
      <c r="J30" s="105">
        <v>19284</v>
      </c>
      <c r="K30" s="79">
        <v>-527</v>
      </c>
      <c r="L30" s="81">
        <v>-2.7328355113047085</v>
      </c>
    </row>
    <row r="31" spans="1:12" ht="15" customHeight="1" x14ac:dyDescent="0.2">
      <c r="A31" s="85"/>
      <c r="B31" s="84"/>
      <c r="C31" s="53" t="s">
        <v>99</v>
      </c>
      <c r="E31" s="78">
        <v>45.650788131664349</v>
      </c>
      <c r="F31" s="80">
        <v>15755</v>
      </c>
      <c r="G31" s="79">
        <v>15761</v>
      </c>
      <c r="H31" s="79">
        <v>15616</v>
      </c>
      <c r="I31" s="79">
        <v>15708</v>
      </c>
      <c r="J31" s="105">
        <v>15843</v>
      </c>
      <c r="K31" s="79">
        <v>-88</v>
      </c>
      <c r="L31" s="81">
        <v>-0.5554503566243767</v>
      </c>
    </row>
    <row r="32" spans="1:12" ht="15" customHeight="1" x14ac:dyDescent="0.2">
      <c r="A32" s="85"/>
      <c r="B32" s="84" t="s">
        <v>109</v>
      </c>
      <c r="E32" s="78">
        <v>10.893083060081072</v>
      </c>
      <c r="F32" s="80">
        <v>4219</v>
      </c>
      <c r="G32" s="79">
        <v>4244</v>
      </c>
      <c r="H32" s="79">
        <v>4186</v>
      </c>
      <c r="I32" s="79">
        <v>4073</v>
      </c>
      <c r="J32" s="105">
        <v>3981</v>
      </c>
      <c r="K32" s="79">
        <v>238</v>
      </c>
      <c r="L32" s="81">
        <v>5.9783973875910572</v>
      </c>
    </row>
    <row r="33" spans="1:12" ht="15" customHeight="1" x14ac:dyDescent="0.2">
      <c r="A33" s="85"/>
      <c r="B33" s="84"/>
      <c r="C33" s="53" t="s">
        <v>98</v>
      </c>
      <c r="E33" s="78">
        <v>73.192699691870118</v>
      </c>
      <c r="F33" s="80">
        <v>3088</v>
      </c>
      <c r="G33" s="79">
        <v>3113</v>
      </c>
      <c r="H33" s="79">
        <v>3099</v>
      </c>
      <c r="I33" s="79">
        <v>3017</v>
      </c>
      <c r="J33" s="105">
        <v>2930</v>
      </c>
      <c r="K33" s="79">
        <v>158</v>
      </c>
      <c r="L33" s="81">
        <v>5.3924914675767921</v>
      </c>
    </row>
    <row r="34" spans="1:12" ht="15" customHeight="1" x14ac:dyDescent="0.2">
      <c r="A34" s="85"/>
      <c r="B34" s="84"/>
      <c r="C34" s="53" t="s">
        <v>99</v>
      </c>
      <c r="E34" s="78">
        <v>26.807300308129889</v>
      </c>
      <c r="F34" s="80">
        <v>1131</v>
      </c>
      <c r="G34" s="79">
        <v>1131</v>
      </c>
      <c r="H34" s="79">
        <v>1087</v>
      </c>
      <c r="I34" s="79">
        <v>1056</v>
      </c>
      <c r="J34" s="105">
        <v>1051</v>
      </c>
      <c r="K34" s="79">
        <v>80</v>
      </c>
      <c r="L34" s="81">
        <v>7.6117982873453851</v>
      </c>
    </row>
    <row r="35" spans="1:12" ht="24.95" customHeight="1" x14ac:dyDescent="0.2">
      <c r="A35" s="212" t="s">
        <v>185</v>
      </c>
      <c r="B35" s="213"/>
      <c r="C35" s="213"/>
      <c r="D35" s="214"/>
      <c r="E35" s="78">
        <v>71.007719914280557</v>
      </c>
      <c r="F35" s="80">
        <v>27502</v>
      </c>
      <c r="G35" s="79">
        <v>27819</v>
      </c>
      <c r="H35" s="79">
        <v>27631</v>
      </c>
      <c r="I35" s="79">
        <v>27727</v>
      </c>
      <c r="J35" s="105">
        <v>28089</v>
      </c>
      <c r="K35" s="79">
        <v>-587</v>
      </c>
      <c r="L35" s="81">
        <v>-2.0897860372387767</v>
      </c>
    </row>
    <row r="36" spans="1:12" ht="15" customHeight="1" x14ac:dyDescent="0.2">
      <c r="A36" s="85"/>
      <c r="B36" s="84"/>
      <c r="C36" s="53" t="s">
        <v>98</v>
      </c>
      <c r="E36" s="78">
        <v>72.765617046033015</v>
      </c>
      <c r="F36" s="80">
        <v>20012</v>
      </c>
      <c r="G36" s="79">
        <v>20297</v>
      </c>
      <c r="H36" s="79">
        <v>20199</v>
      </c>
      <c r="I36" s="79">
        <v>20166</v>
      </c>
      <c r="J36" s="105">
        <v>20425</v>
      </c>
      <c r="K36" s="79">
        <v>-413</v>
      </c>
      <c r="L36" s="81">
        <v>-2.0220318237454102</v>
      </c>
    </row>
    <row r="37" spans="1:12" ht="15" customHeight="1" x14ac:dyDescent="0.2">
      <c r="A37" s="85"/>
      <c r="B37" s="84"/>
      <c r="C37" s="53" t="s">
        <v>99</v>
      </c>
      <c r="E37" s="78">
        <v>27.234382953966985</v>
      </c>
      <c r="F37" s="80">
        <v>7490</v>
      </c>
      <c r="G37" s="79">
        <v>7522</v>
      </c>
      <c r="H37" s="79">
        <v>7432</v>
      </c>
      <c r="I37" s="79">
        <v>7561</v>
      </c>
      <c r="J37" s="105">
        <v>7664</v>
      </c>
      <c r="K37" s="79">
        <v>-174</v>
      </c>
      <c r="L37" s="81">
        <v>-2.2703549060542798</v>
      </c>
    </row>
    <row r="38" spans="1:12" ht="15" customHeight="1" x14ac:dyDescent="0.2">
      <c r="A38" s="85"/>
      <c r="B38" s="84" t="s">
        <v>176</v>
      </c>
      <c r="E38" s="78">
        <v>28.99228008571945</v>
      </c>
      <c r="F38" s="80">
        <v>11229</v>
      </c>
      <c r="G38" s="79">
        <v>11199</v>
      </c>
      <c r="H38" s="79">
        <v>11113</v>
      </c>
      <c r="I38" s="79">
        <v>10993</v>
      </c>
      <c r="J38" s="105">
        <v>11019</v>
      </c>
      <c r="K38" s="79">
        <v>210</v>
      </c>
      <c r="L38" s="81">
        <v>1.9057990743261639</v>
      </c>
    </row>
    <row r="39" spans="1:12" ht="15" customHeight="1" x14ac:dyDescent="0.2">
      <c r="A39" s="85"/>
      <c r="B39" s="84"/>
      <c r="C39" s="53" t="s">
        <v>98</v>
      </c>
      <c r="E39" s="78">
        <v>16.323804434945231</v>
      </c>
      <c r="F39" s="80">
        <v>1833</v>
      </c>
      <c r="G39" s="79">
        <v>1829</v>
      </c>
      <c r="H39" s="79">
        <v>1842</v>
      </c>
      <c r="I39" s="79">
        <v>1790</v>
      </c>
      <c r="J39" s="105">
        <v>1789</v>
      </c>
      <c r="K39" s="79">
        <v>44</v>
      </c>
      <c r="L39" s="81">
        <v>2.4594745667970934</v>
      </c>
    </row>
    <row r="40" spans="1:12" ht="15" customHeight="1" x14ac:dyDescent="0.2">
      <c r="A40" s="85"/>
      <c r="B40" s="84"/>
      <c r="C40" s="53" t="s">
        <v>99</v>
      </c>
      <c r="E40" s="78">
        <v>83.676195565054769</v>
      </c>
      <c r="F40" s="80">
        <v>9396</v>
      </c>
      <c r="G40" s="79">
        <v>9370</v>
      </c>
      <c r="H40" s="79">
        <v>9271</v>
      </c>
      <c r="I40" s="79">
        <v>9203</v>
      </c>
      <c r="J40" s="105">
        <v>9230</v>
      </c>
      <c r="K40" s="79">
        <v>166</v>
      </c>
      <c r="L40" s="81">
        <v>1.7984832069339112</v>
      </c>
    </row>
    <row r="41" spans="1:12" ht="24.75" customHeight="1" x14ac:dyDescent="0.2">
      <c r="A41" s="212" t="s">
        <v>551</v>
      </c>
      <c r="B41" s="213"/>
      <c r="C41" s="213"/>
      <c r="D41" s="214"/>
      <c r="E41" s="78">
        <v>5.0347267047068236</v>
      </c>
      <c r="F41" s="80">
        <v>1950</v>
      </c>
      <c r="G41" s="79">
        <v>1957</v>
      </c>
      <c r="H41" s="79">
        <v>1516</v>
      </c>
      <c r="I41" s="79">
        <v>1720</v>
      </c>
      <c r="J41" s="105">
        <v>1932</v>
      </c>
      <c r="K41" s="79">
        <v>18</v>
      </c>
      <c r="L41" s="81">
        <v>0.93167701863354035</v>
      </c>
    </row>
    <row r="42" spans="1:12" ht="15" customHeight="1" x14ac:dyDescent="0.2">
      <c r="A42" s="85"/>
      <c r="B42" s="84"/>
      <c r="C42" s="53" t="s">
        <v>98</v>
      </c>
      <c r="E42" s="78">
        <v>60.717948717948715</v>
      </c>
      <c r="F42" s="80">
        <v>1184</v>
      </c>
      <c r="G42" s="79">
        <v>1208</v>
      </c>
      <c r="H42" s="79">
        <v>942</v>
      </c>
      <c r="I42" s="79">
        <v>1048</v>
      </c>
      <c r="J42" s="105">
        <v>1210</v>
      </c>
      <c r="K42" s="79">
        <v>-26</v>
      </c>
      <c r="L42" s="81">
        <v>-2.1487603305785123</v>
      </c>
    </row>
    <row r="43" spans="1:12" ht="15" customHeight="1" x14ac:dyDescent="0.2">
      <c r="A43" s="88"/>
      <c r="B43" s="89"/>
      <c r="C43" s="131" t="s">
        <v>99</v>
      </c>
      <c r="D43" s="131"/>
      <c r="E43" s="90">
        <v>39.282051282051285</v>
      </c>
      <c r="F43" s="108">
        <v>766</v>
      </c>
      <c r="G43" s="109">
        <v>749</v>
      </c>
      <c r="H43" s="109">
        <v>574</v>
      </c>
      <c r="I43" s="109">
        <v>672</v>
      </c>
      <c r="J43" s="110">
        <v>722</v>
      </c>
      <c r="K43" s="109">
        <v>44</v>
      </c>
      <c r="L43" s="111">
        <v>6.094182825484765</v>
      </c>
    </row>
    <row r="44" spans="1:12" ht="45.75" customHeight="1" x14ac:dyDescent="0.2">
      <c r="A44" s="212" t="s">
        <v>186</v>
      </c>
      <c r="B44" s="213"/>
      <c r="C44" s="213"/>
      <c r="D44" s="214"/>
      <c r="E44" s="78">
        <v>1.2677183651338721</v>
      </c>
      <c r="F44" s="80">
        <v>491</v>
      </c>
      <c r="G44" s="79">
        <v>496</v>
      </c>
      <c r="H44" s="79">
        <v>489</v>
      </c>
      <c r="I44" s="79">
        <v>497</v>
      </c>
      <c r="J44" s="105">
        <v>493</v>
      </c>
      <c r="K44" s="79">
        <v>-2</v>
      </c>
      <c r="L44" s="81">
        <v>-0.40567951318458417</v>
      </c>
    </row>
    <row r="45" spans="1:12" ht="15" customHeight="1" x14ac:dyDescent="0.2">
      <c r="A45" s="85"/>
      <c r="B45" s="84"/>
      <c r="C45" s="53" t="s">
        <v>98</v>
      </c>
      <c r="E45" s="78">
        <v>57.433808553971488</v>
      </c>
      <c r="F45" s="80">
        <v>282</v>
      </c>
      <c r="G45" s="79">
        <v>283</v>
      </c>
      <c r="H45" s="79">
        <v>277</v>
      </c>
      <c r="I45" s="79">
        <v>281</v>
      </c>
      <c r="J45" s="105">
        <v>279</v>
      </c>
      <c r="K45" s="79">
        <v>3</v>
      </c>
      <c r="L45" s="81">
        <v>1.075268817204301</v>
      </c>
    </row>
    <row r="46" spans="1:12" ht="15" customHeight="1" x14ac:dyDescent="0.2">
      <c r="A46" s="88"/>
      <c r="B46" s="89"/>
      <c r="C46" s="131" t="s">
        <v>99</v>
      </c>
      <c r="D46" s="131"/>
      <c r="E46" s="90">
        <v>42.566191446028512</v>
      </c>
      <c r="F46" s="108">
        <v>209</v>
      </c>
      <c r="G46" s="109">
        <v>213</v>
      </c>
      <c r="H46" s="109">
        <v>212</v>
      </c>
      <c r="I46" s="109">
        <v>216</v>
      </c>
      <c r="J46" s="110">
        <v>214</v>
      </c>
      <c r="K46" s="109">
        <v>-5</v>
      </c>
      <c r="L46" s="111">
        <v>-2.3364485981308412</v>
      </c>
    </row>
    <row r="47" spans="1:12" ht="39" customHeight="1" x14ac:dyDescent="0.2">
      <c r="A47" s="212" t="s">
        <v>552</v>
      </c>
      <c r="B47" s="127"/>
      <c r="C47" s="127"/>
      <c r="D47" s="217"/>
      <c r="E47" s="78">
        <v>0.11360408974723089</v>
      </c>
      <c r="F47" s="80">
        <v>44</v>
      </c>
      <c r="G47" s="79">
        <v>33</v>
      </c>
      <c r="H47" s="79">
        <v>55</v>
      </c>
      <c r="I47" s="79">
        <v>58</v>
      </c>
      <c r="J47" s="105">
        <v>58</v>
      </c>
      <c r="K47" s="79">
        <v>-14</v>
      </c>
      <c r="L47" s="81">
        <v>-24.137931034482758</v>
      </c>
    </row>
    <row r="48" spans="1:12" ht="15" customHeight="1" x14ac:dyDescent="0.2">
      <c r="A48" s="85"/>
      <c r="B48" s="84"/>
      <c r="C48" s="53" t="s">
        <v>98</v>
      </c>
      <c r="E48" s="78">
        <v>43.18181818181818</v>
      </c>
      <c r="F48" s="80">
        <v>19</v>
      </c>
      <c r="G48" s="79">
        <v>13</v>
      </c>
      <c r="H48" s="79">
        <v>20</v>
      </c>
      <c r="I48" s="79">
        <v>21</v>
      </c>
      <c r="J48" s="105">
        <v>21</v>
      </c>
      <c r="K48" s="79">
        <v>-2</v>
      </c>
      <c r="L48" s="81">
        <v>-9.5238095238095237</v>
      </c>
    </row>
    <row r="49" spans="1:12" ht="15" customHeight="1" x14ac:dyDescent="0.2">
      <c r="A49" s="88"/>
      <c r="B49" s="89"/>
      <c r="C49" s="131" t="s">
        <v>99</v>
      </c>
      <c r="D49" s="131"/>
      <c r="E49" s="90">
        <v>56.81818181818182</v>
      </c>
      <c r="F49" s="108">
        <v>25</v>
      </c>
      <c r="G49" s="109">
        <v>20</v>
      </c>
      <c r="H49" s="109">
        <v>35</v>
      </c>
      <c r="I49" s="109">
        <v>37</v>
      </c>
      <c r="J49" s="110">
        <v>37</v>
      </c>
      <c r="K49" s="109">
        <v>-12</v>
      </c>
      <c r="L49" s="111">
        <v>-32.432432432432435</v>
      </c>
    </row>
    <row r="50" spans="1:12" ht="24.95" customHeight="1" x14ac:dyDescent="0.2">
      <c r="A50" s="218" t="s">
        <v>187</v>
      </c>
      <c r="B50" s="219"/>
      <c r="C50" s="219"/>
      <c r="D50" s="220"/>
      <c r="E50" s="221">
        <v>14.858898556711678</v>
      </c>
      <c r="F50" s="222">
        <v>5755</v>
      </c>
      <c r="G50" s="223">
        <v>5822</v>
      </c>
      <c r="H50" s="223">
        <v>5486</v>
      </c>
      <c r="I50" s="223">
        <v>5415</v>
      </c>
      <c r="J50" s="224">
        <v>5604</v>
      </c>
      <c r="K50" s="222">
        <v>151</v>
      </c>
      <c r="L50" s="225">
        <v>2.6945039257673091</v>
      </c>
    </row>
    <row r="51" spans="1:12" ht="15" customHeight="1" x14ac:dyDescent="0.2">
      <c r="A51" s="85"/>
      <c r="B51" s="84"/>
      <c r="C51" s="53" t="s">
        <v>98</v>
      </c>
      <c r="E51" s="78">
        <v>61.129452649869677</v>
      </c>
      <c r="F51" s="80">
        <v>3518</v>
      </c>
      <c r="G51" s="79">
        <v>3607</v>
      </c>
      <c r="H51" s="79">
        <v>3421</v>
      </c>
      <c r="I51" s="79">
        <v>3347</v>
      </c>
      <c r="J51" s="105">
        <v>3449</v>
      </c>
      <c r="K51" s="79">
        <v>69</v>
      </c>
      <c r="L51" s="81">
        <v>2.0005798782255728</v>
      </c>
    </row>
    <row r="52" spans="1:12" ht="15" customHeight="1" x14ac:dyDescent="0.2">
      <c r="A52" s="85"/>
      <c r="B52" s="84"/>
      <c r="C52" s="53" t="s">
        <v>99</v>
      </c>
      <c r="E52" s="78">
        <v>38.870547350130323</v>
      </c>
      <c r="F52" s="80">
        <v>2237</v>
      </c>
      <c r="G52" s="79">
        <v>2215</v>
      </c>
      <c r="H52" s="79">
        <v>2065</v>
      </c>
      <c r="I52" s="79">
        <v>2068</v>
      </c>
      <c r="J52" s="105">
        <v>2155</v>
      </c>
      <c r="K52" s="79">
        <v>82</v>
      </c>
      <c r="L52" s="81">
        <v>3.8051044083526682</v>
      </c>
    </row>
    <row r="53" spans="1:12" ht="15" customHeight="1" x14ac:dyDescent="0.2">
      <c r="A53" s="85"/>
      <c r="B53" s="84"/>
      <c r="C53" s="53" t="s">
        <v>182</v>
      </c>
      <c r="D53" s="53" t="s">
        <v>188</v>
      </c>
      <c r="E53" s="78">
        <v>25.907906168549086</v>
      </c>
      <c r="F53" s="80">
        <v>1491</v>
      </c>
      <c r="G53" s="79">
        <v>1526</v>
      </c>
      <c r="H53" s="79">
        <v>1148</v>
      </c>
      <c r="I53" s="79">
        <v>1239</v>
      </c>
      <c r="J53" s="105">
        <v>1464</v>
      </c>
      <c r="K53" s="79">
        <v>27</v>
      </c>
      <c r="L53" s="81">
        <v>1.8442622950819672</v>
      </c>
    </row>
    <row r="54" spans="1:12" ht="15" customHeight="1" x14ac:dyDescent="0.2">
      <c r="A54" s="85"/>
      <c r="B54" s="84"/>
      <c r="D54" s="216" t="s">
        <v>189</v>
      </c>
      <c r="E54" s="78">
        <v>61.368209255533202</v>
      </c>
      <c r="F54" s="80">
        <v>915</v>
      </c>
      <c r="G54" s="79">
        <v>957</v>
      </c>
      <c r="H54" s="79">
        <v>740</v>
      </c>
      <c r="I54" s="79">
        <v>778</v>
      </c>
      <c r="J54" s="105">
        <v>919</v>
      </c>
      <c r="K54" s="79">
        <v>-4</v>
      </c>
      <c r="L54" s="81">
        <v>-0.43525571273122959</v>
      </c>
    </row>
    <row r="55" spans="1:12" ht="15" customHeight="1" x14ac:dyDescent="0.2">
      <c r="A55" s="85"/>
      <c r="B55" s="84"/>
      <c r="D55" s="216" t="s">
        <v>190</v>
      </c>
      <c r="E55" s="78">
        <v>38.631790744466798</v>
      </c>
      <c r="F55" s="80">
        <v>576</v>
      </c>
      <c r="G55" s="79">
        <v>569</v>
      </c>
      <c r="H55" s="79">
        <v>408</v>
      </c>
      <c r="I55" s="79">
        <v>461</v>
      </c>
      <c r="J55" s="105">
        <v>545</v>
      </c>
      <c r="K55" s="79">
        <v>31</v>
      </c>
      <c r="L55" s="81">
        <v>5.6880733944954125</v>
      </c>
    </row>
    <row r="56" spans="1:12" ht="15" customHeight="1" x14ac:dyDescent="0.2">
      <c r="A56" s="85"/>
      <c r="B56" s="84" t="s">
        <v>191</v>
      </c>
      <c r="E56" s="78">
        <v>68.725310474813455</v>
      </c>
      <c r="F56" s="80">
        <v>26618</v>
      </c>
      <c r="G56" s="79">
        <v>26806</v>
      </c>
      <c r="H56" s="79">
        <v>26862</v>
      </c>
      <c r="I56" s="79">
        <v>26950</v>
      </c>
      <c r="J56" s="105">
        <v>27128</v>
      </c>
      <c r="K56" s="79">
        <v>-510</v>
      </c>
      <c r="L56" s="81">
        <v>-1.8799764081391919</v>
      </c>
    </row>
    <row r="57" spans="1:12" ht="15" customHeight="1" x14ac:dyDescent="0.2">
      <c r="A57" s="85"/>
      <c r="B57" s="84"/>
      <c r="C57" s="53" t="s">
        <v>98</v>
      </c>
      <c r="E57" s="78">
        <v>54.966563979262155</v>
      </c>
      <c r="F57" s="80">
        <v>14631</v>
      </c>
      <c r="G57" s="79">
        <v>14777</v>
      </c>
      <c r="H57" s="79">
        <v>14865</v>
      </c>
      <c r="I57" s="79">
        <v>14892</v>
      </c>
      <c r="J57" s="105">
        <v>15047</v>
      </c>
      <c r="K57" s="79">
        <v>-416</v>
      </c>
      <c r="L57" s="81">
        <v>-2.7646706984781018</v>
      </c>
    </row>
    <row r="58" spans="1:12" ht="15" customHeight="1" x14ac:dyDescent="0.2">
      <c r="A58" s="85"/>
      <c r="B58" s="84"/>
      <c r="C58" s="53" t="s">
        <v>99</v>
      </c>
      <c r="E58" s="78">
        <v>45.033436020737845</v>
      </c>
      <c r="F58" s="80">
        <v>11987</v>
      </c>
      <c r="G58" s="79">
        <v>12029</v>
      </c>
      <c r="H58" s="79">
        <v>11997</v>
      </c>
      <c r="I58" s="79">
        <v>12058</v>
      </c>
      <c r="J58" s="105">
        <v>12081</v>
      </c>
      <c r="K58" s="79">
        <v>-94</v>
      </c>
      <c r="L58" s="81">
        <v>-0.77808128466186577</v>
      </c>
    </row>
    <row r="59" spans="1:12" ht="15" customHeight="1" x14ac:dyDescent="0.2">
      <c r="A59" s="85"/>
      <c r="B59" s="84"/>
      <c r="C59" s="53" t="s">
        <v>97</v>
      </c>
      <c r="D59" s="53" t="s">
        <v>192</v>
      </c>
      <c r="E59" s="78">
        <v>89.999248628747466</v>
      </c>
      <c r="F59" s="80">
        <v>23956</v>
      </c>
      <c r="G59" s="79">
        <v>24154</v>
      </c>
      <c r="H59" s="79">
        <v>24203</v>
      </c>
      <c r="I59" s="79">
        <v>24298</v>
      </c>
      <c r="J59" s="105">
        <v>24457</v>
      </c>
      <c r="K59" s="79">
        <v>-501</v>
      </c>
      <c r="L59" s="81">
        <v>-2.04849327390931</v>
      </c>
    </row>
    <row r="60" spans="1:12" ht="15" customHeight="1" x14ac:dyDescent="0.2">
      <c r="A60" s="85"/>
      <c r="B60" s="84"/>
      <c r="D60" s="216" t="s">
        <v>193</v>
      </c>
      <c r="E60" s="78">
        <v>52.241609617632328</v>
      </c>
      <c r="F60" s="80">
        <v>12515</v>
      </c>
      <c r="G60" s="79">
        <v>12661</v>
      </c>
      <c r="H60" s="79">
        <v>12736</v>
      </c>
      <c r="I60" s="79">
        <v>12769</v>
      </c>
      <c r="J60" s="105">
        <v>12916</v>
      </c>
      <c r="K60" s="79">
        <v>-401</v>
      </c>
      <c r="L60" s="81">
        <v>-3.1046763703933107</v>
      </c>
    </row>
    <row r="61" spans="1:12" ht="15" customHeight="1" x14ac:dyDescent="0.2">
      <c r="A61" s="85"/>
      <c r="B61" s="84"/>
      <c r="D61" s="216" t="s">
        <v>194</v>
      </c>
      <c r="E61" s="78">
        <v>47.758390382367672</v>
      </c>
      <c r="F61" s="80">
        <v>11441</v>
      </c>
      <c r="G61" s="79">
        <v>11493</v>
      </c>
      <c r="H61" s="79">
        <v>11467</v>
      </c>
      <c r="I61" s="79">
        <v>11529</v>
      </c>
      <c r="J61" s="105">
        <v>11541</v>
      </c>
      <c r="K61" s="79">
        <v>-100</v>
      </c>
      <c r="L61" s="81">
        <v>-0.86647604193744043</v>
      </c>
    </row>
    <row r="62" spans="1:12" ht="15" customHeight="1" x14ac:dyDescent="0.2">
      <c r="A62" s="85"/>
      <c r="B62" s="84"/>
      <c r="D62" s="53" t="s">
        <v>195</v>
      </c>
      <c r="E62" s="78">
        <v>10.000751371252536</v>
      </c>
      <c r="F62" s="80">
        <v>2662</v>
      </c>
      <c r="G62" s="79">
        <v>2652</v>
      </c>
      <c r="H62" s="79">
        <v>2659</v>
      </c>
      <c r="I62" s="79">
        <v>2652</v>
      </c>
      <c r="J62" s="105">
        <v>2671</v>
      </c>
      <c r="K62" s="79">
        <v>-9</v>
      </c>
      <c r="L62" s="81">
        <v>-0.33695245226506926</v>
      </c>
    </row>
    <row r="63" spans="1:12" ht="15" customHeight="1" x14ac:dyDescent="0.2">
      <c r="A63" s="85"/>
      <c r="B63" s="84"/>
      <c r="D63" s="216" t="s">
        <v>193</v>
      </c>
      <c r="E63" s="78">
        <v>79.489105935386931</v>
      </c>
      <c r="F63" s="80">
        <v>2116</v>
      </c>
      <c r="G63" s="79">
        <v>2116</v>
      </c>
      <c r="H63" s="79">
        <v>2129</v>
      </c>
      <c r="I63" s="79">
        <v>2123</v>
      </c>
      <c r="J63" s="105">
        <v>2131</v>
      </c>
      <c r="K63" s="79">
        <v>-15</v>
      </c>
      <c r="L63" s="81">
        <v>-0.70389488503050213</v>
      </c>
    </row>
    <row r="64" spans="1:12" ht="15" customHeight="1" x14ac:dyDescent="0.2">
      <c r="A64" s="85"/>
      <c r="B64" s="84"/>
      <c r="D64" s="216" t="s">
        <v>194</v>
      </c>
      <c r="E64" s="78">
        <v>20.510894064613073</v>
      </c>
      <c r="F64" s="80">
        <v>546</v>
      </c>
      <c r="G64" s="79">
        <v>536</v>
      </c>
      <c r="H64" s="79">
        <v>530</v>
      </c>
      <c r="I64" s="79">
        <v>529</v>
      </c>
      <c r="J64" s="105">
        <v>540</v>
      </c>
      <c r="K64" s="79">
        <v>6</v>
      </c>
      <c r="L64" s="81">
        <v>1.1111111111111112</v>
      </c>
    </row>
    <row r="65" spans="1:12" ht="15" customHeight="1" x14ac:dyDescent="0.2">
      <c r="A65" s="85"/>
      <c r="B65" s="84" t="s">
        <v>196</v>
      </c>
      <c r="E65" s="78">
        <v>9.7492964292169066</v>
      </c>
      <c r="F65" s="80">
        <v>3776</v>
      </c>
      <c r="G65" s="79">
        <v>3734</v>
      </c>
      <c r="H65" s="79">
        <v>3747</v>
      </c>
      <c r="I65" s="79">
        <v>3711</v>
      </c>
      <c r="J65" s="105">
        <v>3738</v>
      </c>
      <c r="K65" s="79">
        <v>38</v>
      </c>
      <c r="L65" s="81">
        <v>1.0165864098448367</v>
      </c>
    </row>
    <row r="66" spans="1:12" ht="15" customHeight="1" x14ac:dyDescent="0.2">
      <c r="A66" s="85"/>
      <c r="B66" s="84"/>
      <c r="C66" s="53" t="s">
        <v>98</v>
      </c>
      <c r="E66" s="78">
        <v>55.693855932203391</v>
      </c>
      <c r="F66" s="80">
        <v>2103</v>
      </c>
      <c r="G66" s="79">
        <v>2093</v>
      </c>
      <c r="H66" s="79">
        <v>2100</v>
      </c>
      <c r="I66" s="79">
        <v>2075</v>
      </c>
      <c r="J66" s="105">
        <v>2089</v>
      </c>
      <c r="K66" s="79">
        <v>14</v>
      </c>
      <c r="L66" s="81">
        <v>0.67017711823839154</v>
      </c>
    </row>
    <row r="67" spans="1:12" ht="15" customHeight="1" x14ac:dyDescent="0.2">
      <c r="A67" s="85"/>
      <c r="B67" s="84"/>
      <c r="C67" s="53" t="s">
        <v>99</v>
      </c>
      <c r="E67" s="78">
        <v>44.306144067796609</v>
      </c>
      <c r="F67" s="80">
        <v>1673</v>
      </c>
      <c r="G67" s="79">
        <v>1641</v>
      </c>
      <c r="H67" s="79">
        <v>1647</v>
      </c>
      <c r="I67" s="79">
        <v>1636</v>
      </c>
      <c r="J67" s="105">
        <v>1649</v>
      </c>
      <c r="K67" s="79">
        <v>24</v>
      </c>
      <c r="L67" s="81">
        <v>1.4554275318374772</v>
      </c>
    </row>
    <row r="68" spans="1:12" ht="15" customHeight="1" x14ac:dyDescent="0.2">
      <c r="A68" s="85"/>
      <c r="B68" s="84"/>
      <c r="C68" s="53" t="s">
        <v>97</v>
      </c>
      <c r="D68" s="53" t="s">
        <v>197</v>
      </c>
      <c r="E68" s="78">
        <v>28.89300847457627</v>
      </c>
      <c r="F68" s="80">
        <v>1091</v>
      </c>
      <c r="G68" s="79">
        <v>1075</v>
      </c>
      <c r="H68" s="79">
        <v>1058</v>
      </c>
      <c r="I68" s="79">
        <v>1049</v>
      </c>
      <c r="J68" s="105">
        <v>1038</v>
      </c>
      <c r="K68" s="79">
        <v>53</v>
      </c>
      <c r="L68" s="81">
        <v>5.1059730250481694</v>
      </c>
    </row>
    <row r="69" spans="1:12" ht="15" customHeight="1" x14ac:dyDescent="0.2">
      <c r="A69" s="85"/>
      <c r="B69" s="84"/>
      <c r="D69" s="216" t="s">
        <v>193</v>
      </c>
      <c r="E69" s="78">
        <v>54.995417048579284</v>
      </c>
      <c r="F69" s="80">
        <v>600</v>
      </c>
      <c r="G69" s="79">
        <v>590</v>
      </c>
      <c r="H69" s="79">
        <v>576</v>
      </c>
      <c r="I69" s="79">
        <v>571</v>
      </c>
      <c r="J69" s="105">
        <v>561</v>
      </c>
      <c r="K69" s="79">
        <v>39</v>
      </c>
      <c r="L69" s="81">
        <v>6.9518716577540109</v>
      </c>
    </row>
    <row r="70" spans="1:12" ht="15" customHeight="1" x14ac:dyDescent="0.2">
      <c r="A70" s="85"/>
      <c r="B70" s="84"/>
      <c r="D70" s="216" t="s">
        <v>194</v>
      </c>
      <c r="E70" s="78">
        <v>45.004582951420716</v>
      </c>
      <c r="F70" s="80">
        <v>491</v>
      </c>
      <c r="G70" s="79">
        <v>485</v>
      </c>
      <c r="H70" s="79">
        <v>482</v>
      </c>
      <c r="I70" s="79">
        <v>478</v>
      </c>
      <c r="J70" s="105">
        <v>477</v>
      </c>
      <c r="K70" s="79">
        <v>14</v>
      </c>
      <c r="L70" s="81">
        <v>2.9350104821802936</v>
      </c>
    </row>
    <row r="71" spans="1:12" ht="15" customHeight="1" x14ac:dyDescent="0.2">
      <c r="A71" s="85"/>
      <c r="B71" s="84"/>
      <c r="D71" s="53" t="s">
        <v>198</v>
      </c>
      <c r="E71" s="78">
        <v>66.340042372881356</v>
      </c>
      <c r="F71" s="80">
        <v>2505</v>
      </c>
      <c r="G71" s="79">
        <v>2479</v>
      </c>
      <c r="H71" s="79">
        <v>2509</v>
      </c>
      <c r="I71" s="79">
        <v>2479</v>
      </c>
      <c r="J71" s="105">
        <v>2522</v>
      </c>
      <c r="K71" s="79">
        <v>-17</v>
      </c>
      <c r="L71" s="81">
        <v>-0.67406819984139577</v>
      </c>
    </row>
    <row r="72" spans="1:12" ht="15" customHeight="1" x14ac:dyDescent="0.2">
      <c r="A72" s="85"/>
      <c r="B72" s="84"/>
      <c r="D72" s="216" t="s">
        <v>193</v>
      </c>
      <c r="E72" s="78">
        <v>55.648702594810381</v>
      </c>
      <c r="F72" s="80">
        <v>1394</v>
      </c>
      <c r="G72" s="79">
        <v>1391</v>
      </c>
      <c r="H72" s="79">
        <v>1416</v>
      </c>
      <c r="I72" s="79">
        <v>1394</v>
      </c>
      <c r="J72" s="105">
        <v>1419</v>
      </c>
      <c r="K72" s="79">
        <v>-25</v>
      </c>
      <c r="L72" s="81">
        <v>-1.7618040873854828</v>
      </c>
    </row>
    <row r="73" spans="1:12" ht="15" customHeight="1" x14ac:dyDescent="0.2">
      <c r="A73" s="85"/>
      <c r="B73" s="84"/>
      <c r="D73" s="216" t="s">
        <v>194</v>
      </c>
      <c r="E73" s="78">
        <v>44.351297405189619</v>
      </c>
      <c r="F73" s="80">
        <v>1111</v>
      </c>
      <c r="G73" s="79">
        <v>1088</v>
      </c>
      <c r="H73" s="79">
        <v>1093</v>
      </c>
      <c r="I73" s="79">
        <v>1085</v>
      </c>
      <c r="J73" s="105">
        <v>1103</v>
      </c>
      <c r="K73" s="79">
        <v>8</v>
      </c>
      <c r="L73" s="81">
        <v>0.72529465095194923</v>
      </c>
    </row>
    <row r="74" spans="1:12" ht="15" customHeight="1" x14ac:dyDescent="0.2">
      <c r="A74" s="85"/>
      <c r="B74" s="84"/>
      <c r="D74" s="53" t="s">
        <v>199</v>
      </c>
      <c r="E74" s="78">
        <v>4.7669491525423728</v>
      </c>
      <c r="F74" s="80">
        <v>180</v>
      </c>
      <c r="G74" s="79">
        <v>180</v>
      </c>
      <c r="H74" s="79">
        <v>180</v>
      </c>
      <c r="I74" s="79">
        <v>183</v>
      </c>
      <c r="J74" s="105">
        <v>178</v>
      </c>
      <c r="K74" s="79">
        <v>2</v>
      </c>
      <c r="L74" s="81">
        <v>1.1235955056179776</v>
      </c>
    </row>
    <row r="75" spans="1:12" ht="15" customHeight="1" x14ac:dyDescent="0.2">
      <c r="A75" s="85"/>
      <c r="B75" s="84"/>
      <c r="D75" s="216" t="s">
        <v>193</v>
      </c>
      <c r="E75" s="78">
        <v>60.555555555555557</v>
      </c>
      <c r="F75" s="80">
        <v>109</v>
      </c>
      <c r="G75" s="79">
        <v>112</v>
      </c>
      <c r="H75" s="79">
        <v>108</v>
      </c>
      <c r="I75" s="79">
        <v>110</v>
      </c>
      <c r="J75" s="105">
        <v>109</v>
      </c>
      <c r="K75" s="79">
        <v>0</v>
      </c>
      <c r="L75" s="81">
        <v>0</v>
      </c>
    </row>
    <row r="76" spans="1:12" ht="15" customHeight="1" x14ac:dyDescent="0.2">
      <c r="A76" s="85"/>
      <c r="B76" s="84"/>
      <c r="D76" s="216" t="s">
        <v>194</v>
      </c>
      <c r="E76" s="78">
        <v>39.444444444444443</v>
      </c>
      <c r="F76" s="80">
        <v>71</v>
      </c>
      <c r="G76" s="79">
        <v>68</v>
      </c>
      <c r="H76" s="79">
        <v>72</v>
      </c>
      <c r="I76" s="79">
        <v>73</v>
      </c>
      <c r="J76" s="105">
        <v>69</v>
      </c>
      <c r="K76" s="79">
        <v>2</v>
      </c>
      <c r="L76" s="81">
        <v>2.8985507246376812</v>
      </c>
    </row>
    <row r="77" spans="1:12" ht="15" customHeight="1" x14ac:dyDescent="0.2">
      <c r="A77" s="85"/>
      <c r="B77" s="84" t="s">
        <v>200</v>
      </c>
      <c r="E77" s="78">
        <v>6.6664945392579584</v>
      </c>
      <c r="F77" s="80">
        <v>2582</v>
      </c>
      <c r="G77" s="79">
        <v>2656</v>
      </c>
      <c r="H77" s="79">
        <v>2649</v>
      </c>
      <c r="I77" s="79">
        <v>2644</v>
      </c>
      <c r="J77" s="105">
        <v>2638</v>
      </c>
      <c r="K77" s="79">
        <v>-56</v>
      </c>
      <c r="L77" s="81">
        <v>-2.1228203184230479</v>
      </c>
    </row>
    <row r="78" spans="1:12" ht="15" customHeight="1" x14ac:dyDescent="0.2">
      <c r="A78" s="85"/>
      <c r="B78" s="84"/>
      <c r="C78" s="53" t="s">
        <v>98</v>
      </c>
      <c r="E78" s="78">
        <v>61.696359411309061</v>
      </c>
      <c r="F78" s="80">
        <v>1593</v>
      </c>
      <c r="G78" s="79">
        <v>1649</v>
      </c>
      <c r="H78" s="79">
        <v>1655</v>
      </c>
      <c r="I78" s="79">
        <v>1642</v>
      </c>
      <c r="J78" s="105">
        <v>1629</v>
      </c>
      <c r="K78" s="79">
        <v>-36</v>
      </c>
      <c r="L78" s="81">
        <v>-2.2099447513812156</v>
      </c>
    </row>
    <row r="79" spans="1:12" ht="15" customHeight="1" x14ac:dyDescent="0.2">
      <c r="A79" s="88"/>
      <c r="B79" s="89"/>
      <c r="C79" s="131" t="s">
        <v>99</v>
      </c>
      <c r="D79" s="131"/>
      <c r="E79" s="90">
        <v>38.303640588690939</v>
      </c>
      <c r="F79" s="108">
        <v>989</v>
      </c>
      <c r="G79" s="109">
        <v>1007</v>
      </c>
      <c r="H79" s="109">
        <v>994</v>
      </c>
      <c r="I79" s="109">
        <v>1002</v>
      </c>
      <c r="J79" s="110">
        <v>1009</v>
      </c>
      <c r="K79" s="109">
        <v>-20</v>
      </c>
      <c r="L79" s="111">
        <v>-1.9821605550049555</v>
      </c>
    </row>
    <row r="80" spans="1:12" s="113" customFormat="1" ht="11.25" customHeight="1" x14ac:dyDescent="0.15">
      <c r="L80" s="114" t="s">
        <v>35</v>
      </c>
    </row>
    <row r="81" spans="1:12" s="86" customFormat="1" ht="12.75" customHeight="1" x14ac:dyDescent="0.2">
      <c r="A81" s="113" t="s">
        <v>201</v>
      </c>
    </row>
    <row r="82" spans="1:12" s="86" customFormat="1" ht="12.75" customHeight="1" x14ac:dyDescent="0.2">
      <c r="A82" s="113" t="s">
        <v>202</v>
      </c>
      <c r="B82" s="226"/>
      <c r="C82" s="226"/>
      <c r="D82" s="226"/>
      <c r="E82" s="226"/>
      <c r="F82" s="226"/>
      <c r="G82" s="226"/>
      <c r="H82" s="226"/>
      <c r="I82" s="226"/>
      <c r="J82" s="226"/>
      <c r="K82" s="226"/>
      <c r="L82" s="226"/>
    </row>
    <row r="83" spans="1:12" s="86" customFormat="1" ht="12.75" customHeight="1" x14ac:dyDescent="0.2">
      <c r="A83" s="113" t="s">
        <v>203</v>
      </c>
    </row>
    <row r="84" spans="1:12" s="86" customFormat="1" ht="12.75" customHeight="1" x14ac:dyDescent="0.2">
      <c r="A84" s="113" t="s">
        <v>204</v>
      </c>
    </row>
    <row r="85" spans="1:12" s="86" customFormat="1" ht="21" customHeight="1" x14ac:dyDescent="0.2">
      <c r="A85" s="116" t="s">
        <v>115</v>
      </c>
      <c r="B85" s="116"/>
      <c r="C85" s="116"/>
      <c r="D85" s="116"/>
      <c r="E85" s="116"/>
      <c r="F85" s="116"/>
      <c r="G85" s="116"/>
      <c r="H85" s="116"/>
      <c r="I85" s="116"/>
      <c r="J85" s="116"/>
      <c r="K85" s="116"/>
      <c r="L85" s="116"/>
    </row>
    <row r="86" spans="1:12" s="113" customFormat="1" ht="12.75" customHeight="1" x14ac:dyDescent="0.15">
      <c r="A86" s="116" t="s">
        <v>205</v>
      </c>
      <c r="B86" s="116"/>
      <c r="C86" s="116"/>
      <c r="D86" s="116"/>
      <c r="E86" s="116"/>
      <c r="F86" s="116"/>
      <c r="G86" s="116"/>
      <c r="H86" s="116"/>
      <c r="I86" s="116"/>
      <c r="J86" s="116"/>
      <c r="K86" s="116"/>
      <c r="L86" s="116"/>
    </row>
    <row r="87" spans="1:12" s="86" customFormat="1" ht="12.75" customHeight="1" x14ac:dyDescent="0.2"/>
    <row r="88" spans="1:12" s="86" customFormat="1" ht="12.75" customHeight="1" x14ac:dyDescent="0.2"/>
    <row r="89" spans="1:12" ht="12.75" customHeight="1" x14ac:dyDescent="0.2">
      <c r="E89" s="53"/>
      <c r="F89" s="53"/>
      <c r="G89" s="53"/>
      <c r="H89" s="53"/>
      <c r="I89" s="53"/>
      <c r="J89" s="53"/>
      <c r="K89" s="227"/>
      <c r="L89" s="53"/>
    </row>
    <row r="90" spans="1:12" ht="12.75" customHeight="1" x14ac:dyDescent="0.2">
      <c r="E90" s="53"/>
      <c r="F90" s="53"/>
      <c r="G90" s="53"/>
      <c r="H90" s="53"/>
      <c r="I90" s="53"/>
      <c r="J90" s="53"/>
      <c r="K90" s="227"/>
      <c r="L90" s="53"/>
    </row>
    <row r="91" spans="1:12" ht="15.95" customHeight="1" x14ac:dyDescent="0.2">
      <c r="E91" s="53"/>
      <c r="F91" s="53"/>
      <c r="G91" s="53"/>
      <c r="H91" s="53"/>
      <c r="I91" s="53"/>
      <c r="J91" s="53"/>
      <c r="K91" s="227"/>
      <c r="L91" s="53"/>
    </row>
    <row r="92" spans="1:12" ht="15.95" customHeight="1" x14ac:dyDescent="0.2">
      <c r="E92" s="53"/>
      <c r="F92" s="53"/>
      <c r="G92" s="53"/>
      <c r="H92" s="53"/>
      <c r="I92" s="53"/>
      <c r="J92" s="53"/>
      <c r="K92" s="227"/>
      <c r="L92" s="53"/>
    </row>
    <row r="93" spans="1:12" ht="15.95" customHeight="1" x14ac:dyDescent="0.2">
      <c r="E93" s="53"/>
      <c r="F93" s="53"/>
      <c r="G93" s="53"/>
      <c r="H93" s="53"/>
      <c r="I93" s="53"/>
      <c r="J93" s="53"/>
      <c r="K93" s="227"/>
      <c r="L93" s="53"/>
    </row>
    <row r="94" spans="1:12" ht="15.95" customHeight="1" x14ac:dyDescent="0.2">
      <c r="E94" s="53"/>
      <c r="F94" s="53"/>
      <c r="G94" s="53"/>
      <c r="H94" s="53"/>
      <c r="I94" s="53"/>
      <c r="J94" s="53"/>
      <c r="K94" s="227"/>
      <c r="L94" s="53"/>
    </row>
    <row r="95" spans="1:12" ht="15.95" customHeight="1" x14ac:dyDescent="0.2">
      <c r="E95" s="53"/>
      <c r="F95" s="53"/>
      <c r="G95" s="53"/>
      <c r="H95" s="53"/>
      <c r="I95" s="53"/>
      <c r="J95" s="53"/>
      <c r="K95" s="227"/>
      <c r="L95" s="53"/>
    </row>
    <row r="96" spans="1:12" ht="15.95" customHeight="1" x14ac:dyDescent="0.2">
      <c r="E96" s="53"/>
      <c r="F96" s="53"/>
      <c r="G96" s="53"/>
      <c r="H96" s="53"/>
      <c r="I96" s="53"/>
      <c r="J96" s="53"/>
      <c r="K96" s="227"/>
      <c r="L96" s="53"/>
    </row>
    <row r="97" spans="11:11" s="53" customFormat="1" ht="15.95" customHeight="1" x14ac:dyDescent="0.2">
      <c r="K97" s="227"/>
    </row>
    <row r="98" spans="11:11" s="53" customFormat="1" ht="15.95" customHeight="1" x14ac:dyDescent="0.2">
      <c r="K98" s="227"/>
    </row>
    <row r="99" spans="11:11" s="53" customFormat="1" ht="15.95" customHeight="1" x14ac:dyDescent="0.2">
      <c r="K99" s="227"/>
    </row>
    <row r="100" spans="11:11" s="53" customFormat="1" ht="15.95" customHeight="1" x14ac:dyDescent="0.2">
      <c r="K100" s="227"/>
    </row>
    <row r="101" spans="11:11" s="53" customFormat="1" ht="15.95" customHeight="1" x14ac:dyDescent="0.2">
      <c r="K101" s="227"/>
    </row>
    <row r="102" spans="11:11" s="53" customFormat="1" ht="15.95" customHeight="1" x14ac:dyDescent="0.2">
      <c r="K102" s="227"/>
    </row>
    <row r="103" spans="11:11" s="53" customFormat="1" ht="15.95" customHeight="1" x14ac:dyDescent="0.2">
      <c r="K103" s="227"/>
    </row>
    <row r="104" spans="11:11" s="53" customFormat="1" ht="15.95" customHeight="1" x14ac:dyDescent="0.2">
      <c r="K104" s="227"/>
    </row>
    <row r="105" spans="11:11" s="53" customFormat="1" ht="15.95" customHeight="1" x14ac:dyDescent="0.2">
      <c r="K105" s="227"/>
    </row>
    <row r="106" spans="11:11" s="53" customFormat="1" ht="15.95" customHeight="1" x14ac:dyDescent="0.2">
      <c r="K106" s="227"/>
    </row>
    <row r="107" spans="11:11" s="53" customFormat="1" ht="15.95" customHeight="1" x14ac:dyDescent="0.2">
      <c r="K107" s="227"/>
    </row>
    <row r="108" spans="11:11" s="53" customFormat="1" ht="15.95" customHeight="1" x14ac:dyDescent="0.2">
      <c r="K108" s="227"/>
    </row>
    <row r="109" spans="11:11" s="53" customFormat="1" ht="15.95" customHeight="1" x14ac:dyDescent="0.2">
      <c r="K109" s="227"/>
    </row>
    <row r="110" spans="11:11" s="53" customFormat="1" ht="15.95" customHeight="1" x14ac:dyDescent="0.2">
      <c r="K110" s="227"/>
    </row>
    <row r="111" spans="11:11" s="53" customFormat="1" ht="15.95" customHeight="1" x14ac:dyDescent="0.2">
      <c r="K111" s="227"/>
    </row>
    <row r="112" spans="11:11" s="53" customFormat="1" ht="15.95" customHeight="1" x14ac:dyDescent="0.2">
      <c r="K112" s="227"/>
    </row>
    <row r="113" spans="11:11" s="53" customFormat="1" ht="15.95" customHeight="1" x14ac:dyDescent="0.2">
      <c r="K113" s="227"/>
    </row>
    <row r="114" spans="11:11" s="53" customFormat="1" ht="15.95" customHeight="1" x14ac:dyDescent="0.2">
      <c r="K114" s="227"/>
    </row>
    <row r="115" spans="11:11" s="53" customFormat="1" ht="15.95" customHeight="1" x14ac:dyDescent="0.2">
      <c r="K115" s="227"/>
    </row>
    <row r="116" spans="11:11" s="53" customFormat="1" ht="15.95" customHeight="1" x14ac:dyDescent="0.2">
      <c r="K116" s="227"/>
    </row>
    <row r="117" spans="11:11" s="53" customFormat="1" ht="15.95" customHeight="1" x14ac:dyDescent="0.2">
      <c r="K117" s="227"/>
    </row>
    <row r="118" spans="11:11" s="53" customFormat="1" ht="15.95" customHeight="1" x14ac:dyDescent="0.2">
      <c r="K118" s="227"/>
    </row>
    <row r="119" spans="11:11" s="53" customFormat="1" ht="15.95" customHeight="1" x14ac:dyDescent="0.2">
      <c r="K119" s="227"/>
    </row>
    <row r="120" spans="11:11" s="53" customFormat="1" ht="15.95" customHeight="1" x14ac:dyDescent="0.2">
      <c r="K120" s="227"/>
    </row>
    <row r="121" spans="11:11" s="53" customFormat="1" ht="15.95" customHeight="1" x14ac:dyDescent="0.2">
      <c r="K121" s="227"/>
    </row>
    <row r="122" spans="11:11" s="53" customFormat="1" ht="15.95" customHeight="1" x14ac:dyDescent="0.2">
      <c r="K122" s="227"/>
    </row>
    <row r="123" spans="11:11" s="53" customFormat="1" ht="15.95" customHeight="1" x14ac:dyDescent="0.2">
      <c r="K123" s="227"/>
    </row>
    <row r="124" spans="11:11" s="53" customFormat="1" ht="15.95" customHeight="1" x14ac:dyDescent="0.2">
      <c r="K124" s="227"/>
    </row>
    <row r="125" spans="11:11" s="53" customFormat="1" ht="15.95" customHeight="1" x14ac:dyDescent="0.2">
      <c r="K125" s="227"/>
    </row>
    <row r="126" spans="11:11" s="53" customFormat="1" ht="15.95" customHeight="1" x14ac:dyDescent="0.2">
      <c r="K126" s="227"/>
    </row>
    <row r="127" spans="11:11" s="53" customFormat="1" ht="15.95" customHeight="1" x14ac:dyDescent="0.2">
      <c r="K127" s="227"/>
    </row>
    <row r="128" spans="11:11" s="53" customFormat="1" ht="15.95" customHeight="1" x14ac:dyDescent="0.2">
      <c r="K128" s="227"/>
    </row>
    <row r="129" spans="11:11" s="53" customFormat="1" ht="15.95" customHeight="1" x14ac:dyDescent="0.2">
      <c r="K129" s="227"/>
    </row>
    <row r="130" spans="11:11" s="53" customFormat="1" ht="15.95" customHeight="1" x14ac:dyDescent="0.2">
      <c r="K130" s="227"/>
    </row>
    <row r="131" spans="11:11" s="53" customFormat="1" ht="15.95" customHeight="1" x14ac:dyDescent="0.2">
      <c r="K131" s="227"/>
    </row>
    <row r="132" spans="11:11" s="53" customFormat="1" ht="15.95" customHeight="1" x14ac:dyDescent="0.2">
      <c r="K132" s="227"/>
    </row>
    <row r="133" spans="11:11" s="53" customFormat="1" ht="15.95" customHeight="1" x14ac:dyDescent="0.2">
      <c r="K133" s="227"/>
    </row>
    <row r="134" spans="11:11" s="53" customFormat="1" ht="15.95" customHeight="1" x14ac:dyDescent="0.2">
      <c r="K134" s="227"/>
    </row>
    <row r="135" spans="11:11" s="53" customFormat="1" ht="15.95" customHeight="1" x14ac:dyDescent="0.2">
      <c r="K135" s="227"/>
    </row>
    <row r="136" spans="11:11" s="53" customFormat="1" ht="15.95" customHeight="1" x14ac:dyDescent="0.2">
      <c r="K136" s="227"/>
    </row>
    <row r="137" spans="11:11" s="53" customFormat="1" ht="15.95" customHeight="1" x14ac:dyDescent="0.2">
      <c r="K137" s="227"/>
    </row>
    <row r="138" spans="11:11" s="53" customFormat="1" ht="15.95" customHeight="1" x14ac:dyDescent="0.2">
      <c r="K138" s="227"/>
    </row>
    <row r="139" spans="11:11" s="53" customFormat="1" ht="15.95" customHeight="1" x14ac:dyDescent="0.2">
      <c r="K139" s="227"/>
    </row>
    <row r="140" spans="11:11" s="53" customFormat="1" ht="15.95" customHeight="1" x14ac:dyDescent="0.2">
      <c r="K140" s="227"/>
    </row>
    <row r="141" spans="11:11" s="53" customFormat="1" ht="15.95" customHeight="1" x14ac:dyDescent="0.2">
      <c r="K141" s="227"/>
    </row>
    <row r="142" spans="11:11" s="53" customFormat="1" ht="15.95" customHeight="1" x14ac:dyDescent="0.2">
      <c r="K142" s="227"/>
    </row>
    <row r="143" spans="11:11" s="53" customFormat="1" ht="15.95" customHeight="1" x14ac:dyDescent="0.2">
      <c r="K143" s="227"/>
    </row>
    <row r="144" spans="11:11" s="53" customFormat="1" ht="15.95" customHeight="1" x14ac:dyDescent="0.2">
      <c r="K144" s="227"/>
    </row>
    <row r="145" spans="11:11" s="53" customFormat="1" ht="15.95" customHeight="1" x14ac:dyDescent="0.2">
      <c r="K145" s="227"/>
    </row>
    <row r="146" spans="11:11" s="53" customFormat="1" ht="15.95" customHeight="1" x14ac:dyDescent="0.2">
      <c r="K146" s="227"/>
    </row>
    <row r="147" spans="11:11" s="53" customFormat="1" ht="15.95" customHeight="1" x14ac:dyDescent="0.2">
      <c r="K147" s="227"/>
    </row>
    <row r="148" spans="11:11" s="53" customFormat="1" ht="15.95" customHeight="1" x14ac:dyDescent="0.2">
      <c r="K148" s="227"/>
    </row>
    <row r="149" spans="11:11" s="53" customFormat="1" ht="15.95" customHeight="1" x14ac:dyDescent="0.2">
      <c r="K149" s="227"/>
    </row>
    <row r="150" spans="11:11" s="53" customFormat="1" ht="15.95" customHeight="1" x14ac:dyDescent="0.2">
      <c r="K150" s="227"/>
    </row>
    <row r="151" spans="11:11" s="53" customFormat="1" ht="15.95" customHeight="1" x14ac:dyDescent="0.2">
      <c r="K151" s="227"/>
    </row>
    <row r="152" spans="11:11" s="53" customFormat="1" ht="15.95" customHeight="1" x14ac:dyDescent="0.2">
      <c r="K152" s="227"/>
    </row>
    <row r="153" spans="11:11" s="53" customFormat="1" ht="15.95" customHeight="1" x14ac:dyDescent="0.2">
      <c r="K153" s="227"/>
    </row>
    <row r="154" spans="11:11" s="53" customFormat="1" ht="15.95" customHeight="1" x14ac:dyDescent="0.2">
      <c r="K154" s="227"/>
    </row>
    <row r="155" spans="11:11" s="53" customFormat="1" ht="15.95" customHeight="1" x14ac:dyDescent="0.2">
      <c r="K155" s="227"/>
    </row>
    <row r="156" spans="11:11" s="53" customFormat="1" ht="15.95" customHeight="1" x14ac:dyDescent="0.2">
      <c r="K156" s="227"/>
    </row>
    <row r="157" spans="11:11" s="53" customFormat="1" ht="15.95" customHeight="1" x14ac:dyDescent="0.2">
      <c r="K157" s="227"/>
    </row>
    <row r="158" spans="11:11" s="53" customFormat="1" ht="15.95" customHeight="1" x14ac:dyDescent="0.2">
      <c r="K158" s="227"/>
    </row>
    <row r="159" spans="11:11" s="53" customFormat="1" ht="15.95" customHeight="1" x14ac:dyDescent="0.2">
      <c r="K159" s="227"/>
    </row>
    <row r="160" spans="11:11" s="53" customFormat="1" ht="15.95" customHeight="1" x14ac:dyDescent="0.2">
      <c r="K160" s="227"/>
    </row>
    <row r="161" spans="11:11" s="53" customFormat="1" ht="15.95" customHeight="1" x14ac:dyDescent="0.2">
      <c r="K161" s="227"/>
    </row>
    <row r="162" spans="11:11" s="53" customFormat="1" ht="15.95" customHeight="1" x14ac:dyDescent="0.2">
      <c r="K162" s="227"/>
    </row>
    <row r="163" spans="11:11" s="53" customFormat="1" ht="15.95" customHeight="1" x14ac:dyDescent="0.2">
      <c r="K163" s="227"/>
    </row>
    <row r="164" spans="11:11" s="53" customFormat="1" ht="15.95" customHeight="1" x14ac:dyDescent="0.2">
      <c r="K164" s="227"/>
    </row>
    <row r="165" spans="11:11" s="53" customFormat="1" ht="15.95" customHeight="1" x14ac:dyDescent="0.2">
      <c r="K165" s="227"/>
    </row>
    <row r="166" spans="11:11" s="53" customFormat="1" ht="15.95" customHeight="1" x14ac:dyDescent="0.2">
      <c r="K166" s="227"/>
    </row>
    <row r="167" spans="11:11" s="53" customFormat="1" ht="15.95" customHeight="1" x14ac:dyDescent="0.2">
      <c r="K167" s="227"/>
    </row>
    <row r="168" spans="11:11" s="53" customFormat="1" ht="15.95" customHeight="1" x14ac:dyDescent="0.2">
      <c r="K168" s="227"/>
    </row>
    <row r="169" spans="11:11" s="53" customFormat="1" ht="15.95" customHeight="1" x14ac:dyDescent="0.2">
      <c r="K169" s="227"/>
    </row>
    <row r="170" spans="11:11" s="53" customFormat="1" ht="15.95" customHeight="1" x14ac:dyDescent="0.2">
      <c r="K170" s="227"/>
    </row>
    <row r="171" spans="11:11" s="53" customFormat="1" ht="15.95" customHeight="1" x14ac:dyDescent="0.2">
      <c r="K171" s="227"/>
    </row>
    <row r="172" spans="11:11" s="53" customFormat="1" ht="15.95" customHeight="1" x14ac:dyDescent="0.2">
      <c r="K172" s="227"/>
    </row>
    <row r="173" spans="11:11" s="53" customFormat="1" ht="15.95" customHeight="1" x14ac:dyDescent="0.2">
      <c r="K173" s="227"/>
    </row>
    <row r="174" spans="11:11" s="53" customFormat="1" ht="15.95" customHeight="1" x14ac:dyDescent="0.2">
      <c r="K174" s="227"/>
    </row>
    <row r="175" spans="11:11" s="53" customFormat="1" ht="15.95" customHeight="1" x14ac:dyDescent="0.2">
      <c r="K175" s="227"/>
    </row>
    <row r="176" spans="11:11" s="53" customFormat="1" ht="15.95" customHeight="1" x14ac:dyDescent="0.2">
      <c r="K176" s="227"/>
    </row>
    <row r="177" spans="11:11" s="53" customFormat="1" ht="15.95" customHeight="1" x14ac:dyDescent="0.2">
      <c r="K177" s="227"/>
    </row>
    <row r="178" spans="11:11" s="53" customFormat="1" ht="15.95" customHeight="1" x14ac:dyDescent="0.2">
      <c r="K178" s="227"/>
    </row>
    <row r="179" spans="11:11" s="53" customFormat="1" ht="15.95" customHeight="1" x14ac:dyDescent="0.2">
      <c r="K179" s="227"/>
    </row>
    <row r="180" spans="11:11" s="53" customFormat="1" ht="15.95" customHeight="1" x14ac:dyDescent="0.2">
      <c r="K180" s="227"/>
    </row>
    <row r="181" spans="11:11" s="53" customFormat="1" ht="15.95" customHeight="1" x14ac:dyDescent="0.2">
      <c r="K181" s="227"/>
    </row>
    <row r="182" spans="11:11" s="53" customFormat="1" ht="15.95" customHeight="1" x14ac:dyDescent="0.2">
      <c r="K182" s="227"/>
    </row>
    <row r="183" spans="11:11" s="53" customFormat="1" ht="15.95" customHeight="1" x14ac:dyDescent="0.2">
      <c r="K183" s="227"/>
    </row>
    <row r="184" spans="11:11" s="53" customFormat="1" ht="15.95" customHeight="1" x14ac:dyDescent="0.2">
      <c r="K184" s="227"/>
    </row>
    <row r="185" spans="11:11" s="53" customFormat="1" ht="15.95" customHeight="1" x14ac:dyDescent="0.2">
      <c r="K185" s="227"/>
    </row>
    <row r="186" spans="11:11" s="53" customFormat="1" ht="15.95" customHeight="1" x14ac:dyDescent="0.2">
      <c r="K186" s="227"/>
    </row>
    <row r="187" spans="11:11" s="53" customFormat="1" ht="15.95" customHeight="1" x14ac:dyDescent="0.2">
      <c r="K187" s="227"/>
    </row>
    <row r="188" spans="11:11" s="53" customFormat="1" ht="15.95" customHeight="1" x14ac:dyDescent="0.2">
      <c r="K188" s="227"/>
    </row>
    <row r="189" spans="11:11" s="53" customFormat="1" ht="15.95" customHeight="1" x14ac:dyDescent="0.2">
      <c r="K189" s="227"/>
    </row>
    <row r="190" spans="11:11" s="53" customFormat="1" ht="15.95" customHeight="1" x14ac:dyDescent="0.2">
      <c r="K190" s="227"/>
    </row>
    <row r="191" spans="11:11" s="53" customFormat="1" ht="15.95" customHeight="1" x14ac:dyDescent="0.2">
      <c r="K191" s="227"/>
    </row>
    <row r="192" spans="11:11" s="53" customFormat="1" ht="15.95" customHeight="1" x14ac:dyDescent="0.2">
      <c r="K192" s="227"/>
    </row>
    <row r="193" spans="11:11" s="53" customFormat="1" ht="15.95" customHeight="1" x14ac:dyDescent="0.2">
      <c r="K193" s="227"/>
    </row>
    <row r="194" spans="11:11" s="53" customFormat="1" ht="15.95" customHeight="1" x14ac:dyDescent="0.2">
      <c r="K194" s="227"/>
    </row>
    <row r="195" spans="11:11" s="53" customFormat="1" ht="15.95" customHeight="1" x14ac:dyDescent="0.2">
      <c r="K195" s="227"/>
    </row>
    <row r="196" spans="11:11" s="53" customFormat="1" ht="15.95" customHeight="1" x14ac:dyDescent="0.2">
      <c r="K196" s="227"/>
    </row>
    <row r="197" spans="11:11" s="53" customFormat="1" ht="15.95" customHeight="1" x14ac:dyDescent="0.2">
      <c r="K197" s="227"/>
    </row>
    <row r="198" spans="11:11" s="53" customFormat="1" ht="15.95" customHeight="1" x14ac:dyDescent="0.2">
      <c r="K198" s="227"/>
    </row>
    <row r="199" spans="11:11" s="53" customFormat="1" ht="15.95" customHeight="1" x14ac:dyDescent="0.2">
      <c r="K199" s="227"/>
    </row>
    <row r="200" spans="11:11" s="53" customFormat="1" ht="15.95" customHeight="1" x14ac:dyDescent="0.2">
      <c r="K200" s="227"/>
    </row>
    <row r="863" spans="6:6" ht="15.95" customHeight="1" x14ac:dyDescent="0.2">
      <c r="F863" s="228"/>
    </row>
  </sheetData>
  <mergeCells count="23">
    <mergeCell ref="A86:L86"/>
    <mergeCell ref="A35:D35"/>
    <mergeCell ref="A41:D41"/>
    <mergeCell ref="A44:D44"/>
    <mergeCell ref="A47:D47"/>
    <mergeCell ref="A50:D50"/>
    <mergeCell ref="A85:L85"/>
    <mergeCell ref="I8:I9"/>
    <mergeCell ref="J8:J9"/>
    <mergeCell ref="A12:D12"/>
    <mergeCell ref="B13:C13"/>
    <mergeCell ref="A14:D14"/>
    <mergeCell ref="A29:D29"/>
    <mergeCell ref="A3:L3"/>
    <mergeCell ref="A4:L4"/>
    <mergeCell ref="A5:F5"/>
    <mergeCell ref="A7:D10"/>
    <mergeCell ref="E7:E10"/>
    <mergeCell ref="F7:J7"/>
    <mergeCell ref="K7:L8"/>
    <mergeCell ref="F8:F9"/>
    <mergeCell ref="G8:G9"/>
    <mergeCell ref="H8:H9"/>
  </mergeCells>
  <printOptions horizontalCentered="1"/>
  <pageMargins left="0.7" right="0.7" top="0.75" bottom="0.75" header="0.3" footer="0.3"/>
  <pageSetup paperSize="9" scale="75" fitToHeight="0" orientation="portrait" r:id="rId1"/>
  <headerFooter alignWithMargins="0"/>
  <rowBreaks count="1" manualBreakCount="1">
    <brk id="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0FF00-FE42-4713-9E92-7D350D5CF2F3}">
  <sheetPr codeName="Tabelle111">
    <pageSetUpPr fitToPage="1"/>
  </sheetPr>
  <dimension ref="A1:O200"/>
  <sheetViews>
    <sheetView showGridLines="0" zoomScaleNormal="100" workbookViewId="0"/>
  </sheetViews>
  <sheetFormatPr baseColWidth="10" defaultColWidth="8.85546875" defaultRowHeight="15.95" customHeight="1" x14ac:dyDescent="0.2"/>
  <cols>
    <col min="1" max="1" width="9.7109375" style="53" customWidth="1"/>
    <col min="2" max="2" width="48.7109375" style="53" customWidth="1"/>
    <col min="3" max="3" width="6.7109375" style="87" customWidth="1"/>
    <col min="4" max="9" width="9.7109375" style="120" customWidth="1"/>
    <col min="10" max="10" width="9.7109375" style="121" customWidth="1"/>
    <col min="11" max="11" width="9.7109375" style="53" customWidth="1"/>
    <col min="12" max="16384" width="8.85546875" style="53"/>
  </cols>
  <sheetData>
    <row r="1" spans="1:15" customFormat="1" ht="36.75" customHeight="1" x14ac:dyDescent="0.2">
      <c r="A1" s="32"/>
      <c r="B1" s="33"/>
      <c r="C1" s="33"/>
      <c r="D1" s="33"/>
      <c r="E1" s="33"/>
      <c r="F1" s="33"/>
      <c r="G1" s="33"/>
      <c r="H1" s="33"/>
      <c r="I1" s="33"/>
      <c r="J1" s="34" t="s">
        <v>38</v>
      </c>
    </row>
    <row r="2" spans="1:15" customFormat="1" ht="11.25" customHeight="1" x14ac:dyDescent="0.2">
      <c r="A2" s="35"/>
      <c r="B2" s="36"/>
      <c r="C2" s="36"/>
      <c r="D2" s="36"/>
      <c r="E2" s="36"/>
      <c r="F2" s="36"/>
      <c r="G2" s="36"/>
      <c r="H2" s="36"/>
      <c r="I2" s="36"/>
      <c r="J2" s="36"/>
    </row>
    <row r="3" spans="1:15" s="39" customFormat="1" ht="20.100000000000001" customHeight="1" x14ac:dyDescent="0.2">
      <c r="A3" s="38" t="s">
        <v>206</v>
      </c>
      <c r="B3" s="38"/>
      <c r="C3" s="38"/>
      <c r="D3" s="38"/>
      <c r="E3" s="38"/>
      <c r="F3" s="38"/>
      <c r="G3" s="38"/>
      <c r="H3" s="38"/>
      <c r="I3" s="38"/>
      <c r="J3" s="38"/>
    </row>
    <row r="4" spans="1:15" s="39" customFormat="1" ht="12" customHeight="1" x14ac:dyDescent="0.2">
      <c r="A4" s="40" t="s">
        <v>84</v>
      </c>
      <c r="B4" s="40"/>
      <c r="C4" s="40"/>
      <c r="D4" s="40"/>
      <c r="E4" s="40"/>
      <c r="F4" s="40"/>
      <c r="G4" s="40"/>
      <c r="H4" s="40"/>
      <c r="I4" s="40"/>
      <c r="J4" s="40"/>
    </row>
    <row r="5" spans="1:15" s="39" customFormat="1" ht="12" customHeight="1" x14ac:dyDescent="0.2">
      <c r="A5" s="41" t="s">
        <v>40</v>
      </c>
      <c r="B5" s="41"/>
      <c r="C5" s="41"/>
      <c r="D5" s="41"/>
      <c r="E5" s="206"/>
      <c r="F5" s="206"/>
      <c r="G5" s="206"/>
      <c r="H5" s="206"/>
      <c r="I5" s="206"/>
      <c r="J5" s="206"/>
    </row>
    <row r="6" spans="1:15" s="39" customFormat="1" ht="11.25" customHeight="1" x14ac:dyDescent="0.2">
      <c r="A6" s="186"/>
      <c r="B6" s="187"/>
      <c r="C6" s="187"/>
      <c r="D6" s="187"/>
      <c r="E6" s="187"/>
      <c r="F6" s="187"/>
      <c r="G6" s="187"/>
      <c r="H6" s="187"/>
      <c r="I6" s="187"/>
      <c r="J6" s="187"/>
    </row>
    <row r="7" spans="1:15" customFormat="1" ht="12" customHeight="1" x14ac:dyDescent="0.2">
      <c r="A7" s="51" t="s">
        <v>207</v>
      </c>
      <c r="B7" s="52"/>
      <c r="C7" s="47" t="s">
        <v>86</v>
      </c>
      <c r="D7" s="48" t="s">
        <v>173</v>
      </c>
      <c r="E7" s="49"/>
      <c r="F7" s="49"/>
      <c r="G7" s="49"/>
      <c r="H7" s="50"/>
      <c r="I7" s="51" t="s">
        <v>174</v>
      </c>
      <c r="J7" s="52"/>
      <c r="K7" s="53"/>
      <c r="L7" s="53"/>
      <c r="M7" s="53"/>
      <c r="N7" s="53"/>
      <c r="O7" s="53"/>
    </row>
    <row r="8" spans="1:15" ht="21.75" customHeight="1" x14ac:dyDescent="0.2">
      <c r="A8" s="229"/>
      <c r="B8" s="230"/>
      <c r="C8" s="56"/>
      <c r="D8" s="57" t="s">
        <v>89</v>
      </c>
      <c r="E8" s="57" t="s">
        <v>90</v>
      </c>
      <c r="F8" s="57" t="s">
        <v>91</v>
      </c>
      <c r="G8" s="57" t="s">
        <v>92</v>
      </c>
      <c r="H8" s="57" t="s">
        <v>93</v>
      </c>
      <c r="I8" s="58"/>
      <c r="J8" s="59"/>
    </row>
    <row r="9" spans="1:15" ht="12" customHeight="1" x14ac:dyDescent="0.2">
      <c r="A9" s="229"/>
      <c r="B9" s="230"/>
      <c r="C9" s="56"/>
      <c r="D9" s="60"/>
      <c r="E9" s="60"/>
      <c r="F9" s="60"/>
      <c r="G9" s="60"/>
      <c r="H9" s="60"/>
      <c r="I9" s="61" t="s">
        <v>94</v>
      </c>
      <c r="J9" s="62" t="s">
        <v>95</v>
      </c>
    </row>
    <row r="10" spans="1:15" ht="12" customHeight="1" x14ac:dyDescent="0.2">
      <c r="A10" s="231"/>
      <c r="B10" s="232"/>
      <c r="C10" s="65"/>
      <c r="D10" s="66">
        <v>1</v>
      </c>
      <c r="E10" s="66">
        <v>2</v>
      </c>
      <c r="F10" s="66">
        <v>3</v>
      </c>
      <c r="G10" s="66">
        <v>4</v>
      </c>
      <c r="H10" s="66">
        <v>5</v>
      </c>
      <c r="I10" s="66">
        <v>6</v>
      </c>
      <c r="J10" s="66">
        <v>7</v>
      </c>
      <c r="K10" s="67"/>
    </row>
    <row r="11" spans="1:15" s="77" customFormat="1" ht="24.95" customHeight="1" x14ac:dyDescent="0.2">
      <c r="A11" s="233" t="s">
        <v>96</v>
      </c>
      <c r="B11" s="234"/>
      <c r="C11" s="78">
        <v>100</v>
      </c>
      <c r="D11" s="80">
        <v>38731</v>
      </c>
      <c r="E11" s="79">
        <v>39018</v>
      </c>
      <c r="F11" s="79">
        <v>38744</v>
      </c>
      <c r="G11" s="79">
        <v>38720</v>
      </c>
      <c r="H11" s="105">
        <v>39108</v>
      </c>
      <c r="I11" s="80">
        <v>-377</v>
      </c>
      <c r="J11" s="81">
        <v>-0.96399713613582894</v>
      </c>
    </row>
    <row r="12" spans="1:15" ht="24.95" customHeight="1" x14ac:dyDescent="0.2">
      <c r="A12" s="158" t="s">
        <v>124</v>
      </c>
      <c r="B12" s="159" t="s">
        <v>125</v>
      </c>
      <c r="C12" s="78">
        <v>0.54994707082182226</v>
      </c>
      <c r="D12" s="80">
        <v>213</v>
      </c>
      <c r="E12" s="79">
        <v>215</v>
      </c>
      <c r="F12" s="79">
        <v>221</v>
      </c>
      <c r="G12" s="79">
        <v>224</v>
      </c>
      <c r="H12" s="105">
        <v>227</v>
      </c>
      <c r="I12" s="80">
        <v>-14</v>
      </c>
      <c r="J12" s="81">
        <v>-6.1674008810572687</v>
      </c>
    </row>
    <row r="13" spans="1:15" ht="24.95" customHeight="1" x14ac:dyDescent="0.2">
      <c r="A13" s="158" t="s">
        <v>126</v>
      </c>
      <c r="B13" s="164" t="s">
        <v>208</v>
      </c>
      <c r="C13" s="78">
        <v>1.2289896981745889</v>
      </c>
      <c r="D13" s="80">
        <v>476</v>
      </c>
      <c r="E13" s="79">
        <v>496</v>
      </c>
      <c r="F13" s="79">
        <v>523</v>
      </c>
      <c r="G13" s="79">
        <v>515</v>
      </c>
      <c r="H13" s="105">
        <v>492</v>
      </c>
      <c r="I13" s="80">
        <v>-16</v>
      </c>
      <c r="J13" s="81">
        <v>-3.2520325203252032</v>
      </c>
    </row>
    <row r="14" spans="1:15" s="180" customFormat="1" ht="24" customHeight="1" x14ac:dyDescent="0.2">
      <c r="A14" s="158" t="s">
        <v>209</v>
      </c>
      <c r="B14" s="164" t="s">
        <v>129</v>
      </c>
      <c r="C14" s="78">
        <v>31.406366992848106</v>
      </c>
      <c r="D14" s="80">
        <v>12164</v>
      </c>
      <c r="E14" s="79">
        <v>12367</v>
      </c>
      <c r="F14" s="79">
        <v>12449</v>
      </c>
      <c r="G14" s="79">
        <v>12481</v>
      </c>
      <c r="H14" s="105">
        <v>12884</v>
      </c>
      <c r="I14" s="80">
        <v>-720</v>
      </c>
      <c r="J14" s="81">
        <v>-5.588326606643899</v>
      </c>
      <c r="K14" s="53"/>
      <c r="L14" s="53"/>
      <c r="M14" s="53"/>
      <c r="N14" s="53"/>
      <c r="O14" s="53"/>
    </row>
    <row r="15" spans="1:15" ht="24.75" customHeight="1" x14ac:dyDescent="0.2">
      <c r="A15" s="158" t="s">
        <v>210</v>
      </c>
      <c r="B15" s="164" t="s">
        <v>211</v>
      </c>
      <c r="C15" s="78">
        <v>1.5439828561100928</v>
      </c>
      <c r="D15" s="80">
        <v>598</v>
      </c>
      <c r="E15" s="79">
        <v>608</v>
      </c>
      <c r="F15" s="79">
        <v>620</v>
      </c>
      <c r="G15" s="79">
        <v>595</v>
      </c>
      <c r="H15" s="105">
        <v>639</v>
      </c>
      <c r="I15" s="80">
        <v>-41</v>
      </c>
      <c r="J15" s="81">
        <v>-6.4162754303599376</v>
      </c>
    </row>
    <row r="16" spans="1:15" s="180" customFormat="1" ht="24.95" customHeight="1" x14ac:dyDescent="0.2">
      <c r="A16" s="158" t="s">
        <v>212</v>
      </c>
      <c r="B16" s="164" t="s">
        <v>133</v>
      </c>
      <c r="C16" s="78">
        <v>26.007590818724019</v>
      </c>
      <c r="D16" s="80">
        <v>10073</v>
      </c>
      <c r="E16" s="79">
        <v>10240</v>
      </c>
      <c r="F16" s="79">
        <v>10321</v>
      </c>
      <c r="G16" s="79">
        <v>10388</v>
      </c>
      <c r="H16" s="105">
        <v>10738</v>
      </c>
      <c r="I16" s="80">
        <v>-665</v>
      </c>
      <c r="J16" s="81">
        <v>-6.192959582790091</v>
      </c>
      <c r="K16" s="53"/>
      <c r="L16" s="53"/>
      <c r="M16" s="53"/>
      <c r="N16" s="53"/>
      <c r="O16" s="53"/>
    </row>
    <row r="17" spans="1:15" ht="24.95" customHeight="1" x14ac:dyDescent="0.2">
      <c r="A17" s="158" t="s">
        <v>213</v>
      </c>
      <c r="B17" s="164" t="s">
        <v>214</v>
      </c>
      <c r="C17" s="78">
        <v>3.8547933180139942</v>
      </c>
      <c r="D17" s="80">
        <v>1493</v>
      </c>
      <c r="E17" s="79">
        <v>1519</v>
      </c>
      <c r="F17" s="79">
        <v>1508</v>
      </c>
      <c r="G17" s="79">
        <v>1498</v>
      </c>
      <c r="H17" s="105">
        <v>1507</v>
      </c>
      <c r="I17" s="80">
        <v>-14</v>
      </c>
      <c r="J17" s="81">
        <v>-0.92899800928998011</v>
      </c>
    </row>
    <row r="18" spans="1:15" s="180" customFormat="1" ht="24.95" customHeight="1" x14ac:dyDescent="0.2">
      <c r="A18" s="167" t="s">
        <v>136</v>
      </c>
      <c r="B18" s="168" t="s">
        <v>137</v>
      </c>
      <c r="C18" s="78">
        <v>8.9618135343781464</v>
      </c>
      <c r="D18" s="80">
        <v>3471</v>
      </c>
      <c r="E18" s="79">
        <v>3531</v>
      </c>
      <c r="F18" s="79">
        <v>3495</v>
      </c>
      <c r="G18" s="79">
        <v>3477</v>
      </c>
      <c r="H18" s="105">
        <v>3600</v>
      </c>
      <c r="I18" s="80">
        <v>-129</v>
      </c>
      <c r="J18" s="81">
        <v>-3.5833333333333335</v>
      </c>
      <c r="K18" s="53"/>
      <c r="L18" s="53"/>
      <c r="M18" s="53"/>
      <c r="N18" s="53"/>
      <c r="O18" s="53"/>
    </row>
    <row r="19" spans="1:15" ht="24.95" customHeight="1" x14ac:dyDescent="0.2">
      <c r="A19" s="158" t="s">
        <v>138</v>
      </c>
      <c r="B19" s="164" t="s">
        <v>139</v>
      </c>
      <c r="C19" s="78">
        <v>12.906973741963801</v>
      </c>
      <c r="D19" s="80">
        <v>4999</v>
      </c>
      <c r="E19" s="79">
        <v>5013</v>
      </c>
      <c r="F19" s="79">
        <v>4924</v>
      </c>
      <c r="G19" s="79">
        <v>4970</v>
      </c>
      <c r="H19" s="105">
        <v>5022</v>
      </c>
      <c r="I19" s="80">
        <v>-23</v>
      </c>
      <c r="J19" s="81">
        <v>-0.45798486658701715</v>
      </c>
    </row>
    <row r="20" spans="1:15" s="180" customFormat="1" ht="24.95" customHeight="1" x14ac:dyDescent="0.2">
      <c r="A20" s="158" t="s">
        <v>140</v>
      </c>
      <c r="B20" s="164" t="s">
        <v>141</v>
      </c>
      <c r="C20" s="78">
        <v>3.8806124293201827</v>
      </c>
      <c r="D20" s="80">
        <v>1503</v>
      </c>
      <c r="E20" s="79">
        <v>1512</v>
      </c>
      <c r="F20" s="79">
        <v>1527</v>
      </c>
      <c r="G20" s="79">
        <v>1534</v>
      </c>
      <c r="H20" s="105">
        <v>1450</v>
      </c>
      <c r="I20" s="80">
        <v>53</v>
      </c>
      <c r="J20" s="81">
        <v>3.6551724137931036</v>
      </c>
      <c r="K20" s="53"/>
      <c r="L20" s="53"/>
      <c r="M20" s="53"/>
      <c r="N20" s="53"/>
      <c r="O20" s="53"/>
    </row>
    <row r="21" spans="1:15" ht="24.95" customHeight="1" x14ac:dyDescent="0.2">
      <c r="A21" s="167" t="s">
        <v>142</v>
      </c>
      <c r="B21" s="168" t="s">
        <v>143</v>
      </c>
      <c r="C21" s="78">
        <v>1.8150835248250756</v>
      </c>
      <c r="D21" s="80">
        <v>703</v>
      </c>
      <c r="E21" s="79">
        <v>719</v>
      </c>
      <c r="F21" s="79">
        <v>736</v>
      </c>
      <c r="G21" s="79">
        <v>714</v>
      </c>
      <c r="H21" s="105">
        <v>707</v>
      </c>
      <c r="I21" s="80">
        <v>-4</v>
      </c>
      <c r="J21" s="81">
        <v>-0.56577086280056577</v>
      </c>
    </row>
    <row r="22" spans="1:15" ht="24.95" customHeight="1" x14ac:dyDescent="0.2">
      <c r="A22" s="167" t="s">
        <v>144</v>
      </c>
      <c r="B22" s="164" t="s">
        <v>145</v>
      </c>
      <c r="C22" s="78">
        <v>0.69453409413647982</v>
      </c>
      <c r="D22" s="80">
        <v>269</v>
      </c>
      <c r="E22" s="79">
        <v>275</v>
      </c>
      <c r="F22" s="79">
        <v>269</v>
      </c>
      <c r="G22" s="79">
        <v>270</v>
      </c>
      <c r="H22" s="105">
        <v>268</v>
      </c>
      <c r="I22" s="80">
        <v>1</v>
      </c>
      <c r="J22" s="81">
        <v>0.37313432835820898</v>
      </c>
    </row>
    <row r="23" spans="1:15" ht="24.95" customHeight="1" x14ac:dyDescent="0.2">
      <c r="A23" s="158" t="s">
        <v>146</v>
      </c>
      <c r="B23" s="164" t="s">
        <v>147</v>
      </c>
      <c r="C23" s="78">
        <v>1.7195528129921769</v>
      </c>
      <c r="D23" s="80">
        <v>666</v>
      </c>
      <c r="E23" s="79">
        <v>646</v>
      </c>
      <c r="F23" s="79">
        <v>614</v>
      </c>
      <c r="G23" s="79">
        <v>603</v>
      </c>
      <c r="H23" s="105">
        <v>610</v>
      </c>
      <c r="I23" s="80">
        <v>56</v>
      </c>
      <c r="J23" s="81">
        <v>9.1803278688524586</v>
      </c>
    </row>
    <row r="24" spans="1:15" ht="24.95" customHeight="1" x14ac:dyDescent="0.2">
      <c r="A24" s="158" t="s">
        <v>148</v>
      </c>
      <c r="B24" s="164" t="s">
        <v>215</v>
      </c>
      <c r="C24" s="78">
        <v>5.372957062817898</v>
      </c>
      <c r="D24" s="80">
        <v>2081</v>
      </c>
      <c r="E24" s="79">
        <v>2074</v>
      </c>
      <c r="F24" s="79">
        <v>2079</v>
      </c>
      <c r="G24" s="79">
        <v>2061</v>
      </c>
      <c r="H24" s="105">
        <v>1956</v>
      </c>
      <c r="I24" s="80">
        <v>125</v>
      </c>
      <c r="J24" s="81">
        <v>6.3905930470347645</v>
      </c>
    </row>
    <row r="25" spans="1:15" ht="24.95" customHeight="1" x14ac:dyDescent="0.2">
      <c r="A25" s="158" t="s">
        <v>150</v>
      </c>
      <c r="B25" s="171" t="s">
        <v>216</v>
      </c>
      <c r="C25" s="78">
        <v>4.2214246985618757</v>
      </c>
      <c r="D25" s="80">
        <v>1635</v>
      </c>
      <c r="E25" s="79">
        <v>1702</v>
      </c>
      <c r="F25" s="79">
        <v>1602</v>
      </c>
      <c r="G25" s="79">
        <v>1524</v>
      </c>
      <c r="H25" s="105">
        <v>1484</v>
      </c>
      <c r="I25" s="80">
        <v>151</v>
      </c>
      <c r="J25" s="81">
        <v>10.175202156334231</v>
      </c>
    </row>
    <row r="26" spans="1:15" ht="24.95" customHeight="1" x14ac:dyDescent="0.2">
      <c r="A26" s="158" t="s">
        <v>217</v>
      </c>
      <c r="B26" s="171" t="s">
        <v>153</v>
      </c>
      <c r="C26" s="78">
        <v>3.1499315793550386</v>
      </c>
      <c r="D26" s="80">
        <v>1220</v>
      </c>
      <c r="E26" s="79">
        <v>1240</v>
      </c>
      <c r="F26" s="79">
        <v>1179</v>
      </c>
      <c r="G26" s="79">
        <v>1176</v>
      </c>
      <c r="H26" s="105">
        <v>1163</v>
      </c>
      <c r="I26" s="80">
        <v>57</v>
      </c>
      <c r="J26" s="81">
        <v>4.9011177987962169</v>
      </c>
    </row>
    <row r="27" spans="1:15" ht="24.95" customHeight="1" x14ac:dyDescent="0.2">
      <c r="A27" s="167">
        <v>782.78300000000002</v>
      </c>
      <c r="B27" s="170" t="s">
        <v>154</v>
      </c>
      <c r="C27" s="78">
        <v>1.0714931192068369</v>
      </c>
      <c r="D27" s="80">
        <v>415</v>
      </c>
      <c r="E27" s="79">
        <v>462</v>
      </c>
      <c r="F27" s="79">
        <v>423</v>
      </c>
      <c r="G27" s="79">
        <v>348</v>
      </c>
      <c r="H27" s="105">
        <v>321</v>
      </c>
      <c r="I27" s="80">
        <v>94</v>
      </c>
      <c r="J27" s="81">
        <v>29.283489096573209</v>
      </c>
    </row>
    <row r="28" spans="1:15" ht="24.95" customHeight="1" x14ac:dyDescent="0.2">
      <c r="A28" s="158" t="s">
        <v>155</v>
      </c>
      <c r="B28" s="164" t="s">
        <v>218</v>
      </c>
      <c r="C28" s="78">
        <v>6.8653016963156128</v>
      </c>
      <c r="D28" s="80">
        <v>2659</v>
      </c>
      <c r="E28" s="79">
        <v>2639</v>
      </c>
      <c r="F28" s="79">
        <v>2581</v>
      </c>
      <c r="G28" s="79">
        <v>2588</v>
      </c>
      <c r="H28" s="105">
        <v>2577</v>
      </c>
      <c r="I28" s="80">
        <v>82</v>
      </c>
      <c r="J28" s="81">
        <v>3.1819945673263486</v>
      </c>
    </row>
    <row r="29" spans="1:15" ht="24.95" customHeight="1" x14ac:dyDescent="0.2">
      <c r="A29" s="158" t="s">
        <v>157</v>
      </c>
      <c r="B29" s="164" t="s">
        <v>158</v>
      </c>
      <c r="C29" s="78">
        <v>3.2428803800573185</v>
      </c>
      <c r="D29" s="80">
        <v>1256</v>
      </c>
      <c r="E29" s="79">
        <v>1245</v>
      </c>
      <c r="F29" s="79">
        <v>1258</v>
      </c>
      <c r="G29" s="79">
        <v>1272</v>
      </c>
      <c r="H29" s="105">
        <v>1276</v>
      </c>
      <c r="I29" s="80">
        <v>-20</v>
      </c>
      <c r="J29" s="81">
        <v>-1.567398119122257</v>
      </c>
    </row>
    <row r="30" spans="1:15" ht="24.95" customHeight="1" x14ac:dyDescent="0.2">
      <c r="A30" s="158">
        <v>86</v>
      </c>
      <c r="B30" s="164" t="s">
        <v>159</v>
      </c>
      <c r="C30" s="78">
        <v>6.2817897807957452</v>
      </c>
      <c r="D30" s="80">
        <v>2433</v>
      </c>
      <c r="E30" s="79">
        <v>2386</v>
      </c>
      <c r="F30" s="79">
        <v>2341</v>
      </c>
      <c r="G30" s="79">
        <v>2384</v>
      </c>
      <c r="H30" s="105">
        <v>2433</v>
      </c>
      <c r="I30" s="80">
        <v>0</v>
      </c>
      <c r="J30" s="81">
        <v>0</v>
      </c>
    </row>
    <row r="31" spans="1:15" ht="24.95" customHeight="1" x14ac:dyDescent="0.2">
      <c r="A31" s="158">
        <v>87.88</v>
      </c>
      <c r="B31" s="171" t="s">
        <v>160</v>
      </c>
      <c r="C31" s="78">
        <v>8.5487077534791247</v>
      </c>
      <c r="D31" s="80">
        <v>3311</v>
      </c>
      <c r="E31" s="79">
        <v>3298</v>
      </c>
      <c r="F31" s="79">
        <v>3231</v>
      </c>
      <c r="G31" s="79">
        <v>3217</v>
      </c>
      <c r="H31" s="105">
        <v>3238</v>
      </c>
      <c r="I31" s="80">
        <v>73</v>
      </c>
      <c r="J31" s="81">
        <v>2.2544780728844964</v>
      </c>
    </row>
    <row r="32" spans="1:15" ht="24.95" customHeight="1" x14ac:dyDescent="0.2">
      <c r="A32" s="158" t="s">
        <v>161</v>
      </c>
      <c r="B32" s="164" t="s">
        <v>162</v>
      </c>
      <c r="C32" s="78">
        <v>2.3030647285120445</v>
      </c>
      <c r="D32" s="80">
        <v>892</v>
      </c>
      <c r="E32" s="79">
        <v>900</v>
      </c>
      <c r="F32" s="79">
        <v>894</v>
      </c>
      <c r="G32" s="79">
        <v>886</v>
      </c>
      <c r="H32" s="105">
        <v>884</v>
      </c>
      <c r="I32" s="80">
        <v>8</v>
      </c>
      <c r="J32" s="81">
        <v>0.90497737556561086</v>
      </c>
    </row>
    <row r="33" spans="1:10" ht="24.95" customHeight="1" x14ac:dyDescent="0.2">
      <c r="A33" s="158"/>
      <c r="B33" s="235" t="s">
        <v>163</v>
      </c>
      <c r="C33" s="78">
        <v>0</v>
      </c>
      <c r="D33" s="80">
        <v>0</v>
      </c>
      <c r="E33" s="79">
        <v>0</v>
      </c>
      <c r="F33" s="79">
        <v>0</v>
      </c>
      <c r="G33" s="79">
        <v>0</v>
      </c>
      <c r="H33" s="105">
        <v>0</v>
      </c>
      <c r="I33" s="80">
        <v>0</v>
      </c>
      <c r="J33" s="81">
        <v>0</v>
      </c>
    </row>
    <row r="34" spans="1:10" ht="24.95" customHeight="1" x14ac:dyDescent="0.2">
      <c r="A34" s="172" t="s">
        <v>164</v>
      </c>
      <c r="B34" s="173"/>
      <c r="C34" s="236"/>
      <c r="D34" s="80"/>
      <c r="E34" s="79"/>
      <c r="F34" s="79"/>
      <c r="G34" s="79"/>
      <c r="H34" s="105"/>
      <c r="I34" s="102"/>
      <c r="J34" s="103"/>
    </row>
    <row r="35" spans="1:10" s="157" customFormat="1" ht="24.95" customHeight="1" x14ac:dyDescent="0.2">
      <c r="A35" s="237" t="s">
        <v>124</v>
      </c>
      <c r="B35" s="238" t="s">
        <v>125</v>
      </c>
      <c r="C35" s="78">
        <v>0.54994707082182226</v>
      </c>
      <c r="D35" s="80">
        <v>213</v>
      </c>
      <c r="E35" s="79">
        <v>215</v>
      </c>
      <c r="F35" s="79">
        <v>221</v>
      </c>
      <c r="G35" s="79">
        <v>224</v>
      </c>
      <c r="H35" s="105">
        <v>227</v>
      </c>
      <c r="I35" s="80">
        <v>-14</v>
      </c>
      <c r="J35" s="81">
        <v>-6.1674008810572687</v>
      </c>
    </row>
    <row r="36" spans="1:10" ht="24.95" customHeight="1" x14ac:dyDescent="0.2">
      <c r="A36" s="239" t="s">
        <v>165</v>
      </c>
      <c r="B36" s="240" t="s">
        <v>166</v>
      </c>
      <c r="C36" s="78">
        <v>41.597170225400845</v>
      </c>
      <c r="D36" s="80">
        <v>16111</v>
      </c>
      <c r="E36" s="79">
        <v>16394</v>
      </c>
      <c r="F36" s="79">
        <v>16467</v>
      </c>
      <c r="G36" s="79">
        <v>16473</v>
      </c>
      <c r="H36" s="105">
        <v>16976</v>
      </c>
      <c r="I36" s="80">
        <v>-865</v>
      </c>
      <c r="J36" s="81">
        <v>-5.0954288407163055</v>
      </c>
    </row>
    <row r="37" spans="1:10" ht="24.95" customHeight="1" x14ac:dyDescent="0.2">
      <c r="A37" s="241" t="s">
        <v>167</v>
      </c>
      <c r="B37" s="242" t="s">
        <v>168</v>
      </c>
      <c r="C37" s="90">
        <v>57.852882703777333</v>
      </c>
      <c r="D37" s="108">
        <v>22407</v>
      </c>
      <c r="E37" s="109">
        <v>22409</v>
      </c>
      <c r="F37" s="109">
        <v>22056</v>
      </c>
      <c r="G37" s="109">
        <v>22023</v>
      </c>
      <c r="H37" s="110">
        <v>21905</v>
      </c>
      <c r="I37" s="108">
        <v>502</v>
      </c>
      <c r="J37" s="111">
        <v>2.2917142204976031</v>
      </c>
    </row>
    <row r="38" spans="1:10" s="113" customFormat="1" ht="11.25" customHeight="1" x14ac:dyDescent="0.15">
      <c r="J38" s="114" t="s">
        <v>35</v>
      </c>
    </row>
    <row r="39" spans="1:10" s="113" customFormat="1" ht="12.75" customHeight="1" x14ac:dyDescent="0.15">
      <c r="A39" s="113" t="s">
        <v>114</v>
      </c>
    </row>
    <row r="40" spans="1:10" s="86" customFormat="1" ht="30.6" customHeight="1" x14ac:dyDescent="0.2">
      <c r="A40" s="116" t="s">
        <v>219</v>
      </c>
      <c r="B40" s="116"/>
      <c r="C40" s="116"/>
      <c r="D40" s="116"/>
      <c r="E40" s="116"/>
      <c r="F40" s="116"/>
      <c r="G40" s="116"/>
      <c r="H40" s="116"/>
      <c r="I40" s="116"/>
      <c r="J40" s="116"/>
    </row>
    <row r="41" spans="1:10" s="86" customFormat="1" ht="12.75" customHeight="1" x14ac:dyDescent="0.2">
      <c r="A41" s="116"/>
      <c r="B41" s="116"/>
      <c r="C41" s="116"/>
      <c r="D41" s="116"/>
      <c r="E41" s="116"/>
      <c r="F41" s="116"/>
      <c r="G41" s="116"/>
      <c r="H41" s="116"/>
      <c r="I41" s="116"/>
      <c r="J41" s="116"/>
    </row>
    <row r="42" spans="1:10" s="86" customFormat="1" ht="12.75" customHeight="1" x14ac:dyDescent="0.2">
      <c r="A42" s="116"/>
      <c r="B42" s="116"/>
      <c r="C42" s="116"/>
      <c r="D42" s="116"/>
      <c r="E42" s="116"/>
      <c r="F42" s="116"/>
      <c r="G42" s="116"/>
      <c r="H42" s="116"/>
      <c r="I42" s="116"/>
      <c r="J42" s="116"/>
    </row>
    <row r="43" spans="1:10" ht="12.75" customHeight="1" x14ac:dyDescent="0.2">
      <c r="C43" s="53"/>
      <c r="D43" s="53"/>
      <c r="E43" s="53"/>
      <c r="F43" s="53"/>
      <c r="G43" s="53"/>
      <c r="H43" s="53"/>
      <c r="I43" s="53"/>
      <c r="J43" s="53"/>
    </row>
    <row r="44" spans="1:10" ht="15.95" customHeight="1" x14ac:dyDescent="0.2">
      <c r="C44" s="53"/>
      <c r="D44" s="53"/>
      <c r="E44" s="53"/>
      <c r="F44" s="53"/>
      <c r="G44" s="53"/>
      <c r="H44" s="53"/>
      <c r="I44" s="53"/>
      <c r="J44" s="53"/>
    </row>
    <row r="45" spans="1:10" ht="15.95" customHeight="1" x14ac:dyDescent="0.2">
      <c r="C45" s="53"/>
      <c r="D45" s="53"/>
      <c r="E45" s="53"/>
      <c r="F45" s="53"/>
      <c r="G45" s="53"/>
      <c r="H45" s="53"/>
      <c r="I45" s="53"/>
      <c r="J45" s="53"/>
    </row>
    <row r="46" spans="1:10" ht="15.95" customHeight="1" x14ac:dyDescent="0.2">
      <c r="C46" s="53"/>
      <c r="D46" s="53"/>
      <c r="E46" s="53"/>
      <c r="F46" s="53"/>
      <c r="G46" s="53"/>
      <c r="H46" s="53"/>
      <c r="I46" s="53"/>
      <c r="J46" s="53"/>
    </row>
    <row r="47" spans="1:10" ht="15.95" customHeight="1" x14ac:dyDescent="0.2">
      <c r="C47" s="53"/>
      <c r="D47" s="53"/>
      <c r="E47" s="53"/>
      <c r="F47" s="53"/>
      <c r="G47" s="53"/>
      <c r="H47" s="53"/>
      <c r="I47" s="53"/>
      <c r="J47" s="53"/>
    </row>
    <row r="48" spans="1:10" ht="15.95" customHeight="1" x14ac:dyDescent="0.2">
      <c r="C48" s="53"/>
      <c r="D48" s="53"/>
      <c r="E48" s="53"/>
      <c r="F48" s="53"/>
      <c r="G48" s="53"/>
      <c r="H48" s="53"/>
      <c r="I48" s="53"/>
      <c r="J48" s="53"/>
    </row>
    <row r="49" s="53" customFormat="1" ht="15.95" customHeight="1" x14ac:dyDescent="0.2"/>
    <row r="50" s="53" customFormat="1" ht="15.95" customHeight="1" x14ac:dyDescent="0.2"/>
    <row r="51" s="53" customFormat="1" ht="15.95" customHeight="1" x14ac:dyDescent="0.2"/>
    <row r="52" s="53" customFormat="1" ht="15.95" customHeight="1" x14ac:dyDescent="0.2"/>
    <row r="53" s="53" customFormat="1" ht="15.95" customHeight="1" x14ac:dyDescent="0.2"/>
    <row r="54" s="53" customFormat="1" ht="15.95" customHeight="1" x14ac:dyDescent="0.2"/>
    <row r="55" s="53" customFormat="1" ht="15.95" customHeight="1" x14ac:dyDescent="0.2"/>
    <row r="56" s="53" customFormat="1" ht="15.95" customHeight="1" x14ac:dyDescent="0.2"/>
    <row r="57" s="53" customFormat="1" ht="15.95" customHeight="1" x14ac:dyDescent="0.2"/>
    <row r="58" s="53" customFormat="1" ht="15.95" customHeight="1" x14ac:dyDescent="0.2"/>
    <row r="59" s="53" customFormat="1" ht="15.95" customHeight="1" x14ac:dyDescent="0.2"/>
    <row r="60" s="53" customFormat="1" ht="15.95" customHeight="1" x14ac:dyDescent="0.2"/>
    <row r="61" s="53" customFormat="1" ht="15.95" customHeight="1" x14ac:dyDescent="0.2"/>
    <row r="62" s="53" customFormat="1" ht="15.95" customHeight="1" x14ac:dyDescent="0.2"/>
    <row r="63" s="53" customFormat="1" ht="15.95" customHeight="1" x14ac:dyDescent="0.2"/>
    <row r="64" s="53" customFormat="1" ht="15.95" customHeight="1" x14ac:dyDescent="0.2"/>
    <row r="65" s="53" customFormat="1" ht="15.95" customHeight="1" x14ac:dyDescent="0.2"/>
    <row r="66" s="53" customFormat="1" ht="15.95" customHeight="1" x14ac:dyDescent="0.2"/>
    <row r="67" s="53" customFormat="1" ht="15.95" customHeight="1" x14ac:dyDescent="0.2"/>
    <row r="68" s="53" customFormat="1" ht="15.95" customHeight="1" x14ac:dyDescent="0.2"/>
    <row r="69" s="53" customFormat="1" ht="15.95" customHeight="1" x14ac:dyDescent="0.2"/>
    <row r="70" s="53" customFormat="1" ht="15.95" customHeight="1" x14ac:dyDescent="0.2"/>
    <row r="71" s="53" customFormat="1" ht="15.95" customHeight="1" x14ac:dyDescent="0.2"/>
    <row r="72" s="53" customFormat="1" ht="15.95" customHeight="1" x14ac:dyDescent="0.2"/>
    <row r="73" s="53" customFormat="1" ht="15.95" customHeight="1" x14ac:dyDescent="0.2"/>
    <row r="74" s="53" customFormat="1" ht="15.95" customHeight="1" x14ac:dyDescent="0.2"/>
    <row r="75" s="53" customFormat="1" ht="15.95" customHeight="1" x14ac:dyDescent="0.2"/>
    <row r="76" s="53" customFormat="1" ht="15.95" customHeight="1" x14ac:dyDescent="0.2"/>
    <row r="77" s="53" customFormat="1" ht="15.95" customHeight="1" x14ac:dyDescent="0.2"/>
    <row r="78" s="53" customFormat="1" ht="15.95" customHeight="1" x14ac:dyDescent="0.2"/>
    <row r="79" s="53" customFormat="1" ht="15.95" customHeight="1" x14ac:dyDescent="0.2"/>
    <row r="80" s="53" customFormat="1" ht="15.95" customHeight="1" x14ac:dyDescent="0.2"/>
    <row r="81" s="53" customFormat="1" ht="15.95" customHeight="1" x14ac:dyDescent="0.2"/>
    <row r="82" s="53" customFormat="1" ht="15.95" customHeight="1" x14ac:dyDescent="0.2"/>
    <row r="83" s="53" customFormat="1" ht="15.95" customHeight="1" x14ac:dyDescent="0.2"/>
    <row r="84" s="53" customFormat="1" ht="15.95" customHeight="1" x14ac:dyDescent="0.2"/>
    <row r="85" s="53" customFormat="1" ht="15.95" customHeight="1" x14ac:dyDescent="0.2"/>
    <row r="86" s="53" customFormat="1" ht="15.95" customHeight="1" x14ac:dyDescent="0.2"/>
    <row r="87" s="53" customFormat="1" ht="15.95" customHeight="1" x14ac:dyDescent="0.2"/>
    <row r="88" s="53" customFormat="1" ht="15.95" customHeight="1" x14ac:dyDescent="0.2"/>
    <row r="89" s="53" customFormat="1" ht="15.95" customHeight="1" x14ac:dyDescent="0.2"/>
    <row r="90" s="53" customFormat="1" ht="15.95" customHeight="1" x14ac:dyDescent="0.2"/>
    <row r="91" s="53" customFormat="1" ht="15.95" customHeight="1" x14ac:dyDescent="0.2"/>
    <row r="92" s="53" customFormat="1" ht="15.95" customHeight="1" x14ac:dyDescent="0.2"/>
    <row r="93" s="53" customFormat="1" ht="15.95" customHeight="1" x14ac:dyDescent="0.2"/>
    <row r="94" s="53" customFormat="1" ht="15.95" customHeight="1" x14ac:dyDescent="0.2"/>
    <row r="95" s="53" customFormat="1" ht="15.95" customHeight="1" x14ac:dyDescent="0.2"/>
    <row r="96" s="53" customFormat="1" ht="15.95" customHeight="1" x14ac:dyDescent="0.2"/>
    <row r="97" s="53" customFormat="1" ht="15.95" customHeight="1" x14ac:dyDescent="0.2"/>
    <row r="98" s="53" customFormat="1" ht="15.95" customHeight="1" x14ac:dyDescent="0.2"/>
    <row r="99" s="53" customFormat="1" ht="15.95" customHeight="1" x14ac:dyDescent="0.2"/>
    <row r="100" s="53" customFormat="1" ht="15.95" customHeight="1" x14ac:dyDescent="0.2"/>
    <row r="101" s="53" customFormat="1" ht="15.95" customHeight="1" x14ac:dyDescent="0.2"/>
    <row r="102" s="53" customFormat="1" ht="15.95" customHeight="1" x14ac:dyDescent="0.2"/>
    <row r="103" s="53" customFormat="1" ht="15.95" customHeight="1" x14ac:dyDescent="0.2"/>
    <row r="104" s="53" customFormat="1" ht="15.95" customHeight="1" x14ac:dyDescent="0.2"/>
    <row r="105" s="53" customFormat="1" ht="15.95" customHeight="1" x14ac:dyDescent="0.2"/>
    <row r="106" s="53" customFormat="1" ht="15.95" customHeight="1" x14ac:dyDescent="0.2"/>
    <row r="107" s="53" customFormat="1" ht="15.95" customHeight="1" x14ac:dyDescent="0.2"/>
    <row r="108" s="53" customFormat="1" ht="15.95" customHeight="1" x14ac:dyDescent="0.2"/>
    <row r="109" s="53" customFormat="1" ht="15.95" customHeight="1" x14ac:dyDescent="0.2"/>
    <row r="110" s="53" customFormat="1" ht="15.95" customHeight="1" x14ac:dyDescent="0.2"/>
    <row r="111" s="53" customFormat="1" ht="15.95" customHeight="1" x14ac:dyDescent="0.2"/>
    <row r="112" s="53" customFormat="1" ht="15.95" customHeight="1" x14ac:dyDescent="0.2"/>
    <row r="113" s="53" customFormat="1" ht="15.95" customHeight="1" x14ac:dyDescent="0.2"/>
    <row r="114" s="53" customFormat="1" ht="15.95" customHeight="1" x14ac:dyDescent="0.2"/>
    <row r="115" s="53" customFormat="1" ht="15.95" customHeight="1" x14ac:dyDescent="0.2"/>
    <row r="116" s="53" customFormat="1" ht="15.95" customHeight="1" x14ac:dyDescent="0.2"/>
    <row r="117" s="53" customFormat="1" ht="15.95" customHeight="1" x14ac:dyDescent="0.2"/>
    <row r="118" s="53" customFormat="1" ht="15.95" customHeight="1" x14ac:dyDescent="0.2"/>
    <row r="119" s="53" customFormat="1" ht="15.95" customHeight="1" x14ac:dyDescent="0.2"/>
    <row r="120" s="53" customFormat="1" ht="15.95" customHeight="1" x14ac:dyDescent="0.2"/>
    <row r="121" s="53" customFormat="1" ht="15.95" customHeight="1" x14ac:dyDescent="0.2"/>
    <row r="122" s="53" customFormat="1" ht="15.95" customHeight="1" x14ac:dyDescent="0.2"/>
    <row r="123" s="53" customFormat="1" ht="15.95" customHeight="1" x14ac:dyDescent="0.2"/>
    <row r="124" s="53" customFormat="1" ht="15.95" customHeight="1" x14ac:dyDescent="0.2"/>
    <row r="125" s="53" customFormat="1" ht="15.95" customHeight="1" x14ac:dyDescent="0.2"/>
    <row r="126" s="53" customFormat="1" ht="15.95" customHeight="1" x14ac:dyDescent="0.2"/>
    <row r="127" s="53" customFormat="1" ht="15.95" customHeight="1" x14ac:dyDescent="0.2"/>
    <row r="128" s="53" customFormat="1" ht="15.95" customHeight="1" x14ac:dyDescent="0.2"/>
    <row r="129" s="53" customFormat="1" ht="15.95" customHeight="1" x14ac:dyDescent="0.2"/>
    <row r="130" s="53" customFormat="1" ht="15.95" customHeight="1" x14ac:dyDescent="0.2"/>
    <row r="131" s="53" customFormat="1" ht="15.95" customHeight="1" x14ac:dyDescent="0.2"/>
    <row r="132" s="53" customFormat="1" ht="15.95" customHeight="1" x14ac:dyDescent="0.2"/>
    <row r="133" s="53" customFormat="1" ht="15.95" customHeight="1" x14ac:dyDescent="0.2"/>
    <row r="134" s="53" customFormat="1" ht="15.95" customHeight="1" x14ac:dyDescent="0.2"/>
    <row r="135" s="53" customFormat="1" ht="15.95" customHeight="1" x14ac:dyDescent="0.2"/>
    <row r="136" s="53" customFormat="1" ht="15.95" customHeight="1" x14ac:dyDescent="0.2"/>
    <row r="137" s="53" customFormat="1" ht="15.95" customHeight="1" x14ac:dyDescent="0.2"/>
    <row r="138" s="53" customFormat="1" ht="15.95" customHeight="1" x14ac:dyDescent="0.2"/>
    <row r="139" s="53" customFormat="1" ht="15.95" customHeight="1" x14ac:dyDescent="0.2"/>
    <row r="140" s="53" customFormat="1" ht="15.95" customHeight="1" x14ac:dyDescent="0.2"/>
    <row r="141" s="53" customFormat="1" ht="15.95" customHeight="1" x14ac:dyDescent="0.2"/>
    <row r="142" s="53" customFormat="1" ht="15.95" customHeight="1" x14ac:dyDescent="0.2"/>
    <row r="143" s="53" customFormat="1" ht="15.95" customHeight="1" x14ac:dyDescent="0.2"/>
    <row r="144" s="53" customFormat="1" ht="15.95" customHeight="1" x14ac:dyDescent="0.2"/>
    <row r="145" s="53" customFormat="1" ht="15.95" customHeight="1" x14ac:dyDescent="0.2"/>
    <row r="146" s="53" customFormat="1" ht="15.95" customHeight="1" x14ac:dyDescent="0.2"/>
    <row r="147" s="53" customFormat="1" ht="15.95" customHeight="1" x14ac:dyDescent="0.2"/>
    <row r="148" s="53" customFormat="1" ht="15.95" customHeight="1" x14ac:dyDescent="0.2"/>
    <row r="149" s="53" customFormat="1" ht="15.95" customHeight="1" x14ac:dyDescent="0.2"/>
    <row r="150" s="53" customFormat="1" ht="15.95" customHeight="1" x14ac:dyDescent="0.2"/>
    <row r="151" s="53" customFormat="1" ht="15.95" customHeight="1" x14ac:dyDescent="0.2"/>
    <row r="152" s="53" customFormat="1" ht="15.95" customHeight="1" x14ac:dyDescent="0.2"/>
    <row r="153" s="53" customFormat="1" ht="15.95" customHeight="1" x14ac:dyDescent="0.2"/>
    <row r="154" s="53" customFormat="1" ht="15.95" customHeight="1" x14ac:dyDescent="0.2"/>
    <row r="155" s="53" customFormat="1" ht="15.95" customHeight="1" x14ac:dyDescent="0.2"/>
    <row r="156" s="53" customFormat="1" ht="15.95" customHeight="1" x14ac:dyDescent="0.2"/>
    <row r="157" s="53" customFormat="1" ht="15.95" customHeight="1" x14ac:dyDescent="0.2"/>
    <row r="158" s="53" customFormat="1" ht="15.95" customHeight="1" x14ac:dyDescent="0.2"/>
    <row r="159" s="53" customFormat="1" ht="15.95" customHeight="1" x14ac:dyDescent="0.2"/>
    <row r="160" s="53" customFormat="1" ht="15.95" customHeight="1" x14ac:dyDescent="0.2"/>
    <row r="161" s="53" customFormat="1" ht="15.95" customHeight="1" x14ac:dyDescent="0.2"/>
    <row r="162" s="53" customFormat="1" ht="15.95" customHeight="1" x14ac:dyDescent="0.2"/>
    <row r="163" s="53" customFormat="1" ht="15.95" customHeight="1" x14ac:dyDescent="0.2"/>
    <row r="164" s="53" customFormat="1" ht="15.95" customHeight="1" x14ac:dyDescent="0.2"/>
    <row r="165" s="53" customFormat="1" ht="15.95" customHeight="1" x14ac:dyDescent="0.2"/>
    <row r="166" s="53" customFormat="1" ht="15.95" customHeight="1" x14ac:dyDescent="0.2"/>
    <row r="167" s="53" customFormat="1" ht="15.95" customHeight="1" x14ac:dyDescent="0.2"/>
    <row r="168" s="53" customFormat="1" ht="15.95" customHeight="1" x14ac:dyDescent="0.2"/>
    <row r="169" s="53" customFormat="1" ht="15.95" customHeight="1" x14ac:dyDescent="0.2"/>
    <row r="170" s="53" customFormat="1" ht="15.95" customHeight="1" x14ac:dyDescent="0.2"/>
    <row r="171" s="53" customFormat="1" ht="15.95" customHeight="1" x14ac:dyDescent="0.2"/>
    <row r="172" s="53" customFormat="1" ht="15.95" customHeight="1" x14ac:dyDescent="0.2"/>
    <row r="173" s="53" customFormat="1" ht="15.95" customHeight="1" x14ac:dyDescent="0.2"/>
    <row r="174" s="53" customFormat="1" ht="15.95" customHeight="1" x14ac:dyDescent="0.2"/>
    <row r="175" s="53" customFormat="1" ht="15.95" customHeight="1" x14ac:dyDescent="0.2"/>
    <row r="176" s="53" customFormat="1" ht="15.95" customHeight="1" x14ac:dyDescent="0.2"/>
    <row r="177" s="53" customFormat="1" ht="15.95" customHeight="1" x14ac:dyDescent="0.2"/>
    <row r="178" s="53" customFormat="1" ht="15.95" customHeight="1" x14ac:dyDescent="0.2"/>
    <row r="179" s="53" customFormat="1" ht="15.95" customHeight="1" x14ac:dyDescent="0.2"/>
    <row r="180" s="53" customFormat="1" ht="15.95" customHeight="1" x14ac:dyDescent="0.2"/>
    <row r="181" s="53" customFormat="1" ht="15.95" customHeight="1" x14ac:dyDescent="0.2"/>
    <row r="182" s="53" customFormat="1" ht="15.95" customHeight="1" x14ac:dyDescent="0.2"/>
    <row r="183" s="53" customFormat="1" ht="15.95" customHeight="1" x14ac:dyDescent="0.2"/>
    <row r="184" s="53" customFormat="1" ht="15.95" customHeight="1" x14ac:dyDescent="0.2"/>
    <row r="185" s="53" customFormat="1" ht="15.95" customHeight="1" x14ac:dyDescent="0.2"/>
    <row r="186" s="53" customFormat="1" ht="15.95" customHeight="1" x14ac:dyDescent="0.2"/>
    <row r="187" s="53" customFormat="1" ht="15.95" customHeight="1" x14ac:dyDescent="0.2"/>
    <row r="188" s="53" customFormat="1" ht="15.95" customHeight="1" x14ac:dyDescent="0.2"/>
    <row r="189" s="53" customFormat="1" ht="15.95" customHeight="1" x14ac:dyDescent="0.2"/>
    <row r="190" s="53" customFormat="1" ht="15.95" customHeight="1" x14ac:dyDescent="0.2"/>
    <row r="191" s="53" customFormat="1" ht="15.95" customHeight="1" x14ac:dyDescent="0.2"/>
    <row r="192" s="53" customFormat="1" ht="15.95" customHeight="1" x14ac:dyDescent="0.2"/>
    <row r="193" s="53" customFormat="1" ht="15.95" customHeight="1" x14ac:dyDescent="0.2"/>
    <row r="194" s="53" customFormat="1" ht="15.95" customHeight="1" x14ac:dyDescent="0.2"/>
    <row r="195" s="53" customFormat="1" ht="15.95" customHeight="1" x14ac:dyDescent="0.2"/>
    <row r="196" s="53" customFormat="1" ht="15.95" customHeight="1" x14ac:dyDescent="0.2"/>
    <row r="197" s="53" customFormat="1" ht="15.95" customHeight="1" x14ac:dyDescent="0.2"/>
    <row r="198" s="53" customFormat="1" ht="15.95" customHeight="1" x14ac:dyDescent="0.2"/>
    <row r="199" s="53" customFormat="1" ht="15.95" customHeight="1" x14ac:dyDescent="0.2"/>
    <row r="200" s="53" customFormat="1" ht="15.95" customHeight="1" x14ac:dyDescent="0.2"/>
  </sheetData>
  <mergeCells count="16">
    <mergeCell ref="G8:G9"/>
    <mergeCell ref="H8:H9"/>
    <mergeCell ref="A11:B11"/>
    <mergeCell ref="A40:J40"/>
    <mergeCell ref="A41:J41"/>
    <mergeCell ref="A42:J42"/>
    <mergeCell ref="A3:J3"/>
    <mergeCell ref="A4:J4"/>
    <mergeCell ref="A5:D5"/>
    <mergeCell ref="A7:B9"/>
    <mergeCell ref="C7:C10"/>
    <mergeCell ref="D7:H7"/>
    <mergeCell ref="I7:J8"/>
    <mergeCell ref="D8:D9"/>
    <mergeCell ref="E8:E9"/>
    <mergeCell ref="F8:F9"/>
  </mergeCells>
  <printOptions horizontalCentered="1"/>
  <pageMargins left="0.7" right="0.7" top="0.75" bottom="0.75" header="0.3" footer="0.3"/>
  <pageSetup paperSize="9" scale="6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7C3BC-1883-4BDA-B6BC-57DDAD28127F}">
  <sheetPr codeName="Tabelle8">
    <pageSetUpPr fitToPage="1"/>
  </sheetPr>
  <dimension ref="A1:IU204"/>
  <sheetViews>
    <sheetView showGridLines="0" zoomScaleNormal="100" workbookViewId="0"/>
  </sheetViews>
  <sheetFormatPr baseColWidth="10" defaultColWidth="8.85546875" defaultRowHeight="15.95" customHeight="1" x14ac:dyDescent="0.2"/>
  <cols>
    <col min="1" max="1" width="6.7109375" style="53" customWidth="1"/>
    <col min="2" max="2" width="29.7109375" style="53" customWidth="1"/>
    <col min="3" max="3" width="3.7109375" style="53" customWidth="1"/>
    <col min="4" max="4" width="6.7109375" style="87" customWidth="1"/>
    <col min="5" max="10" width="9.7109375" style="120" customWidth="1"/>
    <col min="11" max="11" width="9.7109375" style="121" customWidth="1"/>
    <col min="12" max="16384" width="8.85546875" style="53"/>
  </cols>
  <sheetData>
    <row r="1" spans="1:255" customFormat="1" ht="36.75" customHeight="1" x14ac:dyDescent="0.2">
      <c r="A1" s="32"/>
      <c r="B1" s="33"/>
      <c r="C1" s="33"/>
      <c r="D1" s="33"/>
      <c r="E1" s="33"/>
      <c r="F1" s="33"/>
      <c r="G1" s="33"/>
      <c r="H1" s="33"/>
      <c r="I1" s="33"/>
      <c r="J1" s="33"/>
      <c r="K1" s="34" t="s">
        <v>38</v>
      </c>
    </row>
    <row r="2" spans="1:255" customFormat="1" ht="11.25" customHeight="1" x14ac:dyDescent="0.2">
      <c r="A2" s="35"/>
      <c r="B2" s="36"/>
      <c r="C2" s="36"/>
      <c r="D2" s="36"/>
      <c r="E2" s="36"/>
      <c r="F2" s="36"/>
      <c r="G2" s="36"/>
      <c r="H2" s="36"/>
      <c r="I2" s="36"/>
      <c r="J2" s="36"/>
      <c r="K2" s="36"/>
    </row>
    <row r="3" spans="1:255" s="39" customFormat="1" ht="20.100000000000001" customHeight="1" x14ac:dyDescent="0.2">
      <c r="A3" s="38" t="s">
        <v>220</v>
      </c>
      <c r="B3" s="38"/>
      <c r="C3" s="38"/>
      <c r="D3" s="38"/>
      <c r="E3" s="38"/>
      <c r="F3" s="38"/>
      <c r="G3" s="38"/>
      <c r="H3" s="38"/>
      <c r="I3" s="38"/>
      <c r="J3" s="38"/>
      <c r="K3" s="38"/>
    </row>
    <row r="4" spans="1:255" s="39" customFormat="1" ht="12" customHeight="1" x14ac:dyDescent="0.2">
      <c r="A4" s="40" t="s">
        <v>84</v>
      </c>
      <c r="B4" s="40"/>
      <c r="C4" s="40"/>
      <c r="D4" s="40"/>
      <c r="E4" s="40"/>
      <c r="F4" s="40"/>
      <c r="G4" s="40"/>
      <c r="H4" s="40"/>
      <c r="I4" s="40"/>
      <c r="J4" s="40"/>
      <c r="K4" s="40"/>
    </row>
    <row r="5" spans="1:255" s="39" customFormat="1" ht="12" customHeight="1" x14ac:dyDescent="0.2">
      <c r="A5" s="41" t="s">
        <v>40</v>
      </c>
      <c r="B5" s="41"/>
      <c r="C5" s="41"/>
      <c r="D5" s="41"/>
      <c r="E5" s="41"/>
      <c r="F5" s="206"/>
      <c r="G5" s="206"/>
      <c r="H5" s="206"/>
      <c r="I5" s="206"/>
      <c r="J5" s="206"/>
      <c r="K5" s="206"/>
    </row>
    <row r="6" spans="1:255" s="39" customFormat="1" ht="11.25" customHeight="1" x14ac:dyDescent="0.2">
      <c r="A6" s="186"/>
      <c r="B6" s="187"/>
      <c r="C6" s="187"/>
      <c r="D6" s="187"/>
      <c r="E6" s="187"/>
      <c r="F6" s="187"/>
      <c r="G6" s="187"/>
      <c r="H6" s="187"/>
      <c r="I6" s="187"/>
      <c r="J6" s="187"/>
    </row>
    <row r="7" spans="1:255" customFormat="1" ht="12" customHeight="1" x14ac:dyDescent="0.2">
      <c r="A7" s="51" t="s">
        <v>221</v>
      </c>
      <c r="B7" s="46"/>
      <c r="C7" s="46"/>
      <c r="D7" s="47" t="s">
        <v>86</v>
      </c>
      <c r="E7" s="48" t="s">
        <v>173</v>
      </c>
      <c r="F7" s="49"/>
      <c r="G7" s="49"/>
      <c r="H7" s="49"/>
      <c r="I7" s="50"/>
      <c r="J7" s="51" t="s">
        <v>174</v>
      </c>
      <c r="K7" s="52"/>
      <c r="L7" s="53"/>
      <c r="M7" s="53"/>
      <c r="N7" s="53"/>
    </row>
    <row r="8" spans="1:255" ht="21.75" customHeight="1" x14ac:dyDescent="0.2">
      <c r="A8" s="54"/>
      <c r="B8" s="55"/>
      <c r="C8" s="55"/>
      <c r="D8" s="56"/>
      <c r="E8" s="57" t="s">
        <v>89</v>
      </c>
      <c r="F8" s="57" t="s">
        <v>90</v>
      </c>
      <c r="G8" s="57" t="s">
        <v>91</v>
      </c>
      <c r="H8" s="57" t="s">
        <v>92</v>
      </c>
      <c r="I8" s="57" t="s">
        <v>93</v>
      </c>
      <c r="J8" s="58"/>
      <c r="K8" s="59"/>
    </row>
    <row r="9" spans="1:255" ht="12" customHeight="1" x14ac:dyDescent="0.2">
      <c r="A9" s="54"/>
      <c r="B9" s="55"/>
      <c r="C9" s="55"/>
      <c r="D9" s="56"/>
      <c r="E9" s="60"/>
      <c r="F9" s="60"/>
      <c r="G9" s="60"/>
      <c r="H9" s="60"/>
      <c r="I9" s="60"/>
      <c r="J9" s="61" t="s">
        <v>94</v>
      </c>
      <c r="K9" s="62" t="s">
        <v>95</v>
      </c>
    </row>
    <row r="10" spans="1:255" ht="12" customHeight="1" x14ac:dyDescent="0.2">
      <c r="A10" s="63"/>
      <c r="B10" s="64"/>
      <c r="C10" s="64"/>
      <c r="D10" s="65"/>
      <c r="E10" s="66">
        <v>1</v>
      </c>
      <c r="F10" s="66">
        <v>2</v>
      </c>
      <c r="G10" s="66">
        <v>3</v>
      </c>
      <c r="H10" s="66">
        <v>4</v>
      </c>
      <c r="I10" s="66">
        <v>5</v>
      </c>
      <c r="J10" s="66">
        <v>6</v>
      </c>
      <c r="K10" s="66">
        <v>7</v>
      </c>
    </row>
    <row r="11" spans="1:255" ht="18" customHeight="1" x14ac:dyDescent="0.2">
      <c r="A11" s="243" t="s">
        <v>96</v>
      </c>
      <c r="B11" s="244"/>
      <c r="C11" s="245"/>
      <c r="D11" s="246">
        <v>100</v>
      </c>
      <c r="E11" s="247">
        <v>38731</v>
      </c>
      <c r="F11" s="248">
        <v>39018</v>
      </c>
      <c r="G11" s="248">
        <v>38744</v>
      </c>
      <c r="H11" s="248">
        <v>38720</v>
      </c>
      <c r="I11" s="249">
        <v>39108</v>
      </c>
      <c r="J11" s="250">
        <v>-377</v>
      </c>
      <c r="K11" s="251">
        <v>-0.96399713613582894</v>
      </c>
    </row>
    <row r="12" spans="1:255" ht="18" customHeight="1" x14ac:dyDescent="0.2">
      <c r="A12" s="252" t="s">
        <v>222</v>
      </c>
      <c r="B12" s="253"/>
      <c r="C12" s="253"/>
      <c r="D12" s="254"/>
      <c r="E12" s="254"/>
      <c r="F12" s="254"/>
      <c r="G12" s="254"/>
      <c r="H12" s="254"/>
      <c r="I12" s="254"/>
      <c r="J12" s="254"/>
      <c r="K12" s="255"/>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c r="HV12" s="211"/>
      <c r="HW12" s="211"/>
      <c r="HX12" s="211"/>
      <c r="HY12" s="211"/>
      <c r="HZ12" s="211"/>
      <c r="IA12" s="211"/>
      <c r="IB12" s="211"/>
      <c r="IC12" s="211"/>
      <c r="ID12" s="211"/>
      <c r="IE12" s="211"/>
      <c r="IF12" s="211"/>
      <c r="IG12" s="211"/>
      <c r="IH12" s="211"/>
      <c r="II12" s="211"/>
      <c r="IJ12" s="211"/>
      <c r="IK12" s="211"/>
      <c r="IL12" s="211"/>
      <c r="IM12" s="211"/>
      <c r="IN12" s="211"/>
      <c r="IO12" s="211"/>
      <c r="IP12" s="211"/>
      <c r="IQ12" s="211"/>
      <c r="IR12" s="211"/>
      <c r="IS12" s="211"/>
      <c r="IT12" s="211"/>
      <c r="IU12" s="211"/>
    </row>
    <row r="13" spans="1:255" ht="14.1" customHeight="1" x14ac:dyDescent="0.2">
      <c r="A13" s="256" t="s">
        <v>223</v>
      </c>
      <c r="B13" s="257"/>
      <c r="C13" s="258"/>
      <c r="D13" s="259">
        <v>18.068214092070949</v>
      </c>
      <c r="E13" s="260">
        <v>6998</v>
      </c>
      <c r="F13" s="261">
        <v>7083</v>
      </c>
      <c r="G13" s="261">
        <v>7124</v>
      </c>
      <c r="H13" s="261">
        <v>6967</v>
      </c>
      <c r="I13" s="262">
        <v>6907</v>
      </c>
      <c r="J13" s="260">
        <v>91</v>
      </c>
      <c r="K13" s="263">
        <v>1.3175039814680758</v>
      </c>
    </row>
    <row r="14" spans="1:255" ht="14.1" customHeight="1" x14ac:dyDescent="0.2">
      <c r="A14" s="256" t="s">
        <v>224</v>
      </c>
      <c r="B14" s="257"/>
      <c r="C14" s="258"/>
      <c r="D14" s="259">
        <v>61.630218687872762</v>
      </c>
      <c r="E14" s="260">
        <v>23870</v>
      </c>
      <c r="F14" s="261">
        <v>24055</v>
      </c>
      <c r="G14" s="261">
        <v>23844</v>
      </c>
      <c r="H14" s="261">
        <v>23980</v>
      </c>
      <c r="I14" s="262">
        <v>24309</v>
      </c>
      <c r="J14" s="260">
        <v>-439</v>
      </c>
      <c r="K14" s="263">
        <v>-1.8059155045456414</v>
      </c>
    </row>
    <row r="15" spans="1:255" ht="14.1" customHeight="1" x14ac:dyDescent="0.2">
      <c r="A15" s="256" t="s">
        <v>225</v>
      </c>
      <c r="B15" s="257"/>
      <c r="C15" s="258"/>
      <c r="D15" s="259">
        <v>11.414629108466087</v>
      </c>
      <c r="E15" s="260">
        <v>4421</v>
      </c>
      <c r="F15" s="261">
        <v>4424</v>
      </c>
      <c r="G15" s="261">
        <v>4302</v>
      </c>
      <c r="H15" s="261">
        <v>4285</v>
      </c>
      <c r="I15" s="262">
        <v>4313</v>
      </c>
      <c r="J15" s="260">
        <v>108</v>
      </c>
      <c r="K15" s="263">
        <v>2.504057500579643</v>
      </c>
    </row>
    <row r="16" spans="1:255" ht="14.1" customHeight="1" x14ac:dyDescent="0.2">
      <c r="A16" s="256" t="s">
        <v>226</v>
      </c>
      <c r="B16" s="257"/>
      <c r="C16" s="258"/>
      <c r="D16" s="259">
        <v>8.7991531331491561</v>
      </c>
      <c r="E16" s="260">
        <v>3408</v>
      </c>
      <c r="F16" s="261">
        <v>3424</v>
      </c>
      <c r="G16" s="261">
        <v>3448</v>
      </c>
      <c r="H16" s="261">
        <v>3461</v>
      </c>
      <c r="I16" s="262">
        <v>3482</v>
      </c>
      <c r="J16" s="260">
        <v>-74</v>
      </c>
      <c r="K16" s="263">
        <v>-2.1252153934520392</v>
      </c>
    </row>
    <row r="17" spans="1:255" s="180" customFormat="1" ht="18" customHeight="1" x14ac:dyDescent="0.15">
      <c r="A17" s="264" t="s">
        <v>227</v>
      </c>
      <c r="B17" s="265"/>
      <c r="C17" s="265"/>
      <c r="D17" s="265"/>
      <c r="E17" s="266"/>
      <c r="F17" s="266"/>
      <c r="G17" s="266"/>
      <c r="H17" s="266"/>
      <c r="I17" s="266"/>
      <c r="J17" s="266"/>
      <c r="K17" s="266"/>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11"/>
      <c r="AZ17" s="211"/>
      <c r="BA17" s="211"/>
      <c r="BB17" s="211"/>
      <c r="BC17" s="211"/>
      <c r="BD17" s="211"/>
      <c r="BE17" s="211"/>
      <c r="BF17" s="211"/>
      <c r="BG17" s="211"/>
      <c r="BH17" s="211"/>
      <c r="BI17" s="211"/>
      <c r="BJ17" s="211"/>
      <c r="BK17" s="211"/>
      <c r="BL17" s="211"/>
      <c r="BM17" s="211"/>
      <c r="BN17" s="211"/>
      <c r="BO17" s="211"/>
      <c r="BP17" s="211"/>
      <c r="BQ17" s="211"/>
      <c r="BR17" s="211"/>
      <c r="BS17" s="211"/>
      <c r="BT17" s="211"/>
      <c r="BU17" s="211"/>
      <c r="BV17" s="211"/>
      <c r="BW17" s="211"/>
      <c r="BX17" s="211"/>
      <c r="BY17" s="211"/>
      <c r="BZ17" s="211"/>
      <c r="CA17" s="211"/>
      <c r="CB17" s="211"/>
      <c r="CC17" s="211"/>
      <c r="CD17" s="211"/>
      <c r="CE17" s="211"/>
      <c r="CF17" s="211"/>
      <c r="CG17" s="211"/>
      <c r="CH17" s="211"/>
      <c r="CI17" s="211"/>
      <c r="CJ17" s="211"/>
      <c r="CK17" s="211"/>
      <c r="CL17" s="211"/>
      <c r="CM17" s="211"/>
      <c r="CN17" s="211"/>
      <c r="CO17" s="211"/>
      <c r="CP17" s="211"/>
      <c r="CQ17" s="211"/>
      <c r="CR17" s="211"/>
      <c r="CS17" s="211"/>
      <c r="CT17" s="211"/>
      <c r="CU17" s="211"/>
      <c r="CV17" s="211"/>
      <c r="CW17" s="211"/>
      <c r="CX17" s="211"/>
      <c r="CY17" s="211"/>
      <c r="CZ17" s="211"/>
      <c r="DA17" s="211"/>
      <c r="DB17" s="211"/>
      <c r="DC17" s="211"/>
      <c r="DD17" s="211"/>
      <c r="DE17" s="211"/>
      <c r="DF17" s="211"/>
      <c r="DG17" s="211"/>
      <c r="DH17" s="211"/>
      <c r="DI17" s="211"/>
      <c r="DJ17" s="211"/>
      <c r="DK17" s="211"/>
      <c r="DL17" s="211"/>
      <c r="DM17" s="211"/>
      <c r="DN17" s="211"/>
      <c r="DO17" s="211"/>
      <c r="DP17" s="211"/>
      <c r="DQ17" s="211"/>
      <c r="DR17" s="211"/>
      <c r="DS17" s="211"/>
      <c r="DT17" s="211"/>
      <c r="DU17" s="211"/>
      <c r="DV17" s="211"/>
      <c r="DW17" s="211"/>
      <c r="DX17" s="211"/>
      <c r="DY17" s="211"/>
      <c r="DZ17" s="211"/>
      <c r="EA17" s="211"/>
      <c r="EB17" s="211"/>
      <c r="EC17" s="211"/>
      <c r="ED17" s="211"/>
      <c r="EE17" s="211"/>
      <c r="EF17" s="211"/>
      <c r="EG17" s="211"/>
      <c r="EH17" s="211"/>
      <c r="EI17" s="211"/>
      <c r="EJ17" s="211"/>
      <c r="EK17" s="211"/>
      <c r="EL17" s="211"/>
      <c r="EM17" s="211"/>
      <c r="EN17" s="211"/>
      <c r="EO17" s="211"/>
      <c r="EP17" s="211"/>
      <c r="EQ17" s="211"/>
      <c r="ER17" s="211"/>
      <c r="ES17" s="211"/>
      <c r="ET17" s="211"/>
      <c r="EU17" s="211"/>
      <c r="EV17" s="211"/>
      <c r="EW17" s="211"/>
      <c r="EX17" s="211"/>
      <c r="EY17" s="211"/>
      <c r="EZ17" s="211"/>
      <c r="FA17" s="211"/>
      <c r="FB17" s="211"/>
      <c r="FC17" s="211"/>
      <c r="FD17" s="211"/>
      <c r="FE17" s="211"/>
      <c r="FF17" s="211"/>
      <c r="FG17" s="211"/>
      <c r="FH17" s="211"/>
      <c r="FI17" s="211"/>
      <c r="FJ17" s="211"/>
      <c r="FK17" s="211"/>
      <c r="FL17" s="211"/>
      <c r="FM17" s="211"/>
      <c r="FN17" s="211"/>
      <c r="FO17" s="211"/>
      <c r="FP17" s="211"/>
      <c r="FQ17" s="211"/>
      <c r="FR17" s="211"/>
      <c r="FS17" s="211"/>
      <c r="FT17" s="211"/>
      <c r="FU17" s="211"/>
      <c r="FV17" s="211"/>
      <c r="FW17" s="211"/>
      <c r="FX17" s="211"/>
      <c r="FY17" s="211"/>
      <c r="FZ17" s="211"/>
      <c r="GA17" s="211"/>
      <c r="GB17" s="211"/>
      <c r="GC17" s="211"/>
      <c r="GD17" s="211"/>
      <c r="GE17" s="211"/>
      <c r="GF17" s="211"/>
      <c r="GG17" s="211"/>
      <c r="GH17" s="211"/>
      <c r="GI17" s="211"/>
      <c r="GJ17" s="211"/>
      <c r="GK17" s="211"/>
      <c r="GL17" s="211"/>
      <c r="GM17" s="211"/>
      <c r="GN17" s="211"/>
      <c r="GO17" s="211"/>
      <c r="GP17" s="211"/>
      <c r="GQ17" s="211"/>
      <c r="GR17" s="211"/>
      <c r="GS17" s="211"/>
      <c r="GT17" s="211"/>
      <c r="GU17" s="211"/>
      <c r="GV17" s="211"/>
      <c r="GW17" s="211"/>
      <c r="GX17" s="211"/>
      <c r="GY17" s="211"/>
      <c r="GZ17" s="211"/>
      <c r="HA17" s="211"/>
      <c r="HB17" s="211"/>
      <c r="HC17" s="211"/>
      <c r="HD17" s="211"/>
      <c r="HE17" s="211"/>
      <c r="HF17" s="211"/>
      <c r="HG17" s="211"/>
      <c r="HH17" s="211"/>
      <c r="HI17" s="211"/>
      <c r="HJ17" s="211"/>
      <c r="HK17" s="211"/>
      <c r="HL17" s="211"/>
      <c r="HM17" s="211"/>
      <c r="HN17" s="211"/>
      <c r="HO17" s="211"/>
      <c r="HP17" s="211"/>
      <c r="HQ17" s="211"/>
      <c r="HR17" s="211"/>
      <c r="HS17" s="211"/>
      <c r="HT17" s="211"/>
      <c r="HU17" s="211"/>
      <c r="HV17" s="211"/>
      <c r="HW17" s="211"/>
      <c r="HX17" s="211"/>
      <c r="HY17" s="211"/>
      <c r="HZ17" s="211"/>
      <c r="IA17" s="211"/>
      <c r="IB17" s="211"/>
      <c r="IC17" s="211"/>
      <c r="ID17" s="211"/>
      <c r="IE17" s="211"/>
      <c r="IF17" s="211"/>
      <c r="IG17" s="211"/>
      <c r="IH17" s="211"/>
      <c r="II17" s="211"/>
      <c r="IJ17" s="211"/>
      <c r="IK17" s="211"/>
      <c r="IL17" s="211"/>
      <c r="IM17" s="211"/>
      <c r="IN17" s="211"/>
      <c r="IO17" s="211"/>
      <c r="IP17" s="211"/>
      <c r="IQ17" s="211"/>
      <c r="IR17" s="211"/>
      <c r="IS17" s="211"/>
      <c r="IT17" s="211"/>
      <c r="IU17" s="211"/>
    </row>
    <row r="18" spans="1:255" ht="14.1" customHeight="1" x14ac:dyDescent="0.2">
      <c r="A18" s="256" t="s">
        <v>228</v>
      </c>
      <c r="B18" s="257"/>
      <c r="C18" s="258"/>
      <c r="D18" s="259">
        <v>8.6932947767937829</v>
      </c>
      <c r="E18" s="261">
        <v>3367</v>
      </c>
      <c r="F18" s="261">
        <v>3412</v>
      </c>
      <c r="G18" s="261">
        <v>3345</v>
      </c>
      <c r="H18" s="261">
        <v>3320</v>
      </c>
      <c r="I18" s="261">
        <v>3360</v>
      </c>
      <c r="J18" s="260">
        <v>7</v>
      </c>
      <c r="K18" s="263">
        <v>0.20833333333333334</v>
      </c>
    </row>
    <row r="19" spans="1:255" ht="14.1" customHeight="1" x14ac:dyDescent="0.2">
      <c r="A19" s="256" t="s">
        <v>229</v>
      </c>
      <c r="B19" s="257"/>
      <c r="C19" s="258"/>
      <c r="D19" s="259">
        <v>14.20825695179572</v>
      </c>
      <c r="E19" s="261">
        <v>5503</v>
      </c>
      <c r="F19" s="261">
        <v>5579</v>
      </c>
      <c r="G19" s="261">
        <v>5472</v>
      </c>
      <c r="H19" s="261">
        <v>5501</v>
      </c>
      <c r="I19" s="261">
        <v>5581</v>
      </c>
      <c r="J19" s="260">
        <v>-78</v>
      </c>
      <c r="K19" s="263">
        <v>-1.3975989965955922</v>
      </c>
    </row>
    <row r="20" spans="1:255" ht="14.1" customHeight="1" x14ac:dyDescent="0.2">
      <c r="A20" s="256" t="s">
        <v>230</v>
      </c>
      <c r="B20" s="257"/>
      <c r="C20" s="258"/>
      <c r="D20" s="259">
        <v>2.4269964627817511</v>
      </c>
      <c r="E20" s="261">
        <v>940</v>
      </c>
      <c r="F20" s="261">
        <v>949</v>
      </c>
      <c r="G20" s="261">
        <v>975</v>
      </c>
      <c r="H20" s="261">
        <v>973</v>
      </c>
      <c r="I20" s="261">
        <v>965</v>
      </c>
      <c r="J20" s="260">
        <v>-25</v>
      </c>
      <c r="K20" s="263">
        <v>-2.5906735751295336</v>
      </c>
    </row>
    <row r="21" spans="1:255" ht="14.1" customHeight="1" x14ac:dyDescent="0.2">
      <c r="A21" s="256" t="s">
        <v>231</v>
      </c>
      <c r="B21" s="257"/>
      <c r="C21" s="258"/>
      <c r="D21" s="259">
        <v>26.498153933541609</v>
      </c>
      <c r="E21" s="261">
        <v>10263</v>
      </c>
      <c r="F21" s="261">
        <v>10371</v>
      </c>
      <c r="G21" s="261">
        <v>10362</v>
      </c>
      <c r="H21" s="261">
        <v>10439</v>
      </c>
      <c r="I21" s="261">
        <v>10621</v>
      </c>
      <c r="J21" s="260">
        <v>-358</v>
      </c>
      <c r="K21" s="263">
        <v>-3.3706807268618775</v>
      </c>
    </row>
    <row r="22" spans="1:255" ht="14.1" customHeight="1" x14ac:dyDescent="0.2">
      <c r="A22" s="256" t="s">
        <v>232</v>
      </c>
      <c r="B22" s="257"/>
      <c r="C22" s="258"/>
      <c r="D22" s="259">
        <v>5.1018563941029154</v>
      </c>
      <c r="E22" s="261">
        <v>1976</v>
      </c>
      <c r="F22" s="261">
        <v>1918</v>
      </c>
      <c r="G22" s="261">
        <v>1904</v>
      </c>
      <c r="H22" s="261">
        <v>1909</v>
      </c>
      <c r="I22" s="261">
        <v>1948</v>
      </c>
      <c r="J22" s="260">
        <v>28</v>
      </c>
      <c r="K22" s="263">
        <v>1.4373716632443532</v>
      </c>
    </row>
    <row r="23" spans="1:255" ht="18" customHeight="1" x14ac:dyDescent="0.2">
      <c r="A23" s="252" t="s">
        <v>233</v>
      </c>
      <c r="B23" s="253"/>
      <c r="C23" s="253"/>
      <c r="D23" s="254"/>
      <c r="E23" s="267"/>
      <c r="F23" s="267"/>
      <c r="G23" s="267"/>
      <c r="H23" s="267"/>
      <c r="I23" s="267"/>
      <c r="J23" s="254"/>
      <c r="K23" s="255"/>
    </row>
    <row r="24" spans="1:255" ht="13.5" customHeight="1" x14ac:dyDescent="0.2">
      <c r="A24" s="256">
        <v>11</v>
      </c>
      <c r="B24" s="257" t="s">
        <v>234</v>
      </c>
      <c r="C24" s="258"/>
      <c r="D24" s="259">
        <v>0.45183444785830473</v>
      </c>
      <c r="E24" s="260">
        <v>175</v>
      </c>
      <c r="F24" s="261">
        <v>179</v>
      </c>
      <c r="G24" s="261">
        <v>184</v>
      </c>
      <c r="H24" s="261">
        <v>183</v>
      </c>
      <c r="I24" s="262">
        <v>196</v>
      </c>
      <c r="J24" s="260">
        <v>-21</v>
      </c>
      <c r="K24" s="263">
        <v>-10.714285714285714</v>
      </c>
    </row>
    <row r="25" spans="1:255" ht="13.5" customHeight="1" x14ac:dyDescent="0.2">
      <c r="A25" s="256" t="s">
        <v>235</v>
      </c>
      <c r="B25" s="257" t="s">
        <v>236</v>
      </c>
      <c r="C25" s="258"/>
      <c r="D25" s="259">
        <v>0.19106142366579743</v>
      </c>
      <c r="E25" s="552">
        <v>74</v>
      </c>
      <c r="F25" s="554">
        <v>80</v>
      </c>
      <c r="G25" s="554">
        <v>82</v>
      </c>
      <c r="H25" s="554">
        <v>79</v>
      </c>
      <c r="I25" s="556">
        <v>84</v>
      </c>
      <c r="J25" s="260">
        <v>-10</v>
      </c>
      <c r="K25" s="263">
        <v>-11.904761904761905</v>
      </c>
    </row>
    <row r="26" spans="1:255" ht="13.5" customHeight="1" x14ac:dyDescent="0.2">
      <c r="A26" s="256">
        <v>12</v>
      </c>
      <c r="B26" s="257" t="s">
        <v>237</v>
      </c>
      <c r="C26" s="258"/>
      <c r="D26" s="259">
        <v>0.6428958715241021</v>
      </c>
      <c r="E26" s="260">
        <v>249</v>
      </c>
      <c r="F26" s="261">
        <v>258</v>
      </c>
      <c r="G26" s="261">
        <v>246</v>
      </c>
      <c r="H26" s="261">
        <v>244</v>
      </c>
      <c r="I26" s="262">
        <v>257</v>
      </c>
      <c r="J26" s="260">
        <v>-8</v>
      </c>
      <c r="K26" s="263">
        <v>-3.1128404669260701</v>
      </c>
    </row>
    <row r="27" spans="1:255" ht="13.5" customHeight="1" x14ac:dyDescent="0.2">
      <c r="A27" s="256">
        <v>21</v>
      </c>
      <c r="B27" s="257" t="s">
        <v>238</v>
      </c>
      <c r="C27" s="258"/>
      <c r="D27" s="259">
        <v>0.3537218248947871</v>
      </c>
      <c r="E27" s="260">
        <v>137</v>
      </c>
      <c r="F27" s="261">
        <v>136</v>
      </c>
      <c r="G27" s="261">
        <v>140</v>
      </c>
      <c r="H27" s="261">
        <v>137</v>
      </c>
      <c r="I27" s="262">
        <v>136</v>
      </c>
      <c r="J27" s="260">
        <v>1</v>
      </c>
      <c r="K27" s="263">
        <v>0.73529411764705888</v>
      </c>
    </row>
    <row r="28" spans="1:255" ht="13.5" customHeight="1" x14ac:dyDescent="0.2">
      <c r="A28" s="256">
        <v>22</v>
      </c>
      <c r="B28" s="257" t="s">
        <v>239</v>
      </c>
      <c r="C28" s="258"/>
      <c r="D28" s="259">
        <v>2.8917404662931503</v>
      </c>
      <c r="E28" s="260">
        <v>1120</v>
      </c>
      <c r="F28" s="261">
        <v>1153</v>
      </c>
      <c r="G28" s="261">
        <v>1159</v>
      </c>
      <c r="H28" s="261">
        <v>1152</v>
      </c>
      <c r="I28" s="262">
        <v>1148</v>
      </c>
      <c r="J28" s="260">
        <v>-28</v>
      </c>
      <c r="K28" s="263">
        <v>-2.4390243902439024</v>
      </c>
    </row>
    <row r="29" spans="1:255" ht="13.5" customHeight="1" x14ac:dyDescent="0.2">
      <c r="A29" s="256">
        <v>23</v>
      </c>
      <c r="B29" s="257" t="s">
        <v>240</v>
      </c>
      <c r="C29" s="258"/>
      <c r="D29" s="259">
        <v>0.7642456946631897</v>
      </c>
      <c r="E29" s="260">
        <v>296</v>
      </c>
      <c r="F29" s="261">
        <v>300</v>
      </c>
      <c r="G29" s="261">
        <v>305</v>
      </c>
      <c r="H29" s="261">
        <v>291</v>
      </c>
      <c r="I29" s="262">
        <v>297</v>
      </c>
      <c r="J29" s="260">
        <v>-1</v>
      </c>
      <c r="K29" s="263">
        <v>-0.33670033670033672</v>
      </c>
    </row>
    <row r="30" spans="1:255" ht="13.5" customHeight="1" x14ac:dyDescent="0.2">
      <c r="A30" s="256">
        <v>24</v>
      </c>
      <c r="B30" s="257" t="s">
        <v>241</v>
      </c>
      <c r="C30" s="258"/>
      <c r="D30" s="259">
        <v>8.2698613513722865</v>
      </c>
      <c r="E30" s="260">
        <v>3203</v>
      </c>
      <c r="F30" s="261">
        <v>3300</v>
      </c>
      <c r="G30" s="261">
        <v>3333</v>
      </c>
      <c r="H30" s="261">
        <v>3308</v>
      </c>
      <c r="I30" s="262">
        <v>3387</v>
      </c>
      <c r="J30" s="260">
        <v>-184</v>
      </c>
      <c r="K30" s="263">
        <v>-5.4325361677000297</v>
      </c>
    </row>
    <row r="31" spans="1:255" ht="13.5" customHeight="1" x14ac:dyDescent="0.2">
      <c r="A31" s="256">
        <v>25</v>
      </c>
      <c r="B31" s="257" t="s">
        <v>242</v>
      </c>
      <c r="C31" s="258"/>
      <c r="D31" s="259">
        <v>8.1975678397149565</v>
      </c>
      <c r="E31" s="260">
        <v>3175</v>
      </c>
      <c r="F31" s="261">
        <v>3221</v>
      </c>
      <c r="G31" s="261">
        <v>3195</v>
      </c>
      <c r="H31" s="261">
        <v>3204</v>
      </c>
      <c r="I31" s="262">
        <v>3247</v>
      </c>
      <c r="J31" s="260">
        <v>-72</v>
      </c>
      <c r="K31" s="263">
        <v>-2.2174314752078841</v>
      </c>
    </row>
    <row r="32" spans="1:255" ht="13.5" customHeight="1" x14ac:dyDescent="0.2">
      <c r="A32" s="256">
        <v>26</v>
      </c>
      <c r="B32" s="257" t="s">
        <v>243</v>
      </c>
      <c r="C32" s="258"/>
      <c r="D32" s="259">
        <v>4.0949110531615505</v>
      </c>
      <c r="E32" s="260">
        <v>1586</v>
      </c>
      <c r="F32" s="261">
        <v>1601</v>
      </c>
      <c r="G32" s="261">
        <v>1587</v>
      </c>
      <c r="H32" s="261">
        <v>1597</v>
      </c>
      <c r="I32" s="262">
        <v>1654</v>
      </c>
      <c r="J32" s="260">
        <v>-68</v>
      </c>
      <c r="K32" s="263">
        <v>-4.1112454655380892</v>
      </c>
    </row>
    <row r="33" spans="1:11" ht="13.5" customHeight="1" x14ac:dyDescent="0.2">
      <c r="A33" s="256">
        <v>27</v>
      </c>
      <c r="B33" s="257" t="s">
        <v>244</v>
      </c>
      <c r="C33" s="258"/>
      <c r="D33" s="259">
        <v>3.4623428261599236</v>
      </c>
      <c r="E33" s="260">
        <v>1341</v>
      </c>
      <c r="F33" s="261">
        <v>1361</v>
      </c>
      <c r="G33" s="261">
        <v>1394</v>
      </c>
      <c r="H33" s="261">
        <v>1408</v>
      </c>
      <c r="I33" s="262">
        <v>1451</v>
      </c>
      <c r="J33" s="260">
        <v>-110</v>
      </c>
      <c r="K33" s="263">
        <v>-7.580978635423846</v>
      </c>
    </row>
    <row r="34" spans="1:11" ht="13.5" customHeight="1" x14ac:dyDescent="0.2">
      <c r="A34" s="256">
        <v>28</v>
      </c>
      <c r="B34" s="257" t="s">
        <v>245</v>
      </c>
      <c r="C34" s="258"/>
      <c r="D34" s="259">
        <v>0.3201569801967416</v>
      </c>
      <c r="E34" s="260">
        <v>124</v>
      </c>
      <c r="F34" s="261">
        <v>123</v>
      </c>
      <c r="G34" s="261">
        <v>116</v>
      </c>
      <c r="H34" s="261">
        <v>121</v>
      </c>
      <c r="I34" s="262">
        <v>121</v>
      </c>
      <c r="J34" s="260">
        <v>3</v>
      </c>
      <c r="K34" s="263">
        <v>2.4793388429752068</v>
      </c>
    </row>
    <row r="35" spans="1:11" ht="13.5" customHeight="1" x14ac:dyDescent="0.2">
      <c r="A35" s="256">
        <v>29</v>
      </c>
      <c r="B35" s="257" t="s">
        <v>246</v>
      </c>
      <c r="C35" s="258"/>
      <c r="D35" s="259">
        <v>1.2754640985257288</v>
      </c>
      <c r="E35" s="260">
        <v>494</v>
      </c>
      <c r="F35" s="261">
        <v>500</v>
      </c>
      <c r="G35" s="261">
        <v>517</v>
      </c>
      <c r="H35" s="261">
        <v>498</v>
      </c>
      <c r="I35" s="262">
        <v>514</v>
      </c>
      <c r="J35" s="260">
        <v>-20</v>
      </c>
      <c r="K35" s="263">
        <v>-3.8910505836575875</v>
      </c>
    </row>
    <row r="36" spans="1:11" ht="13.5" customHeight="1" x14ac:dyDescent="0.2">
      <c r="A36" s="256" t="s">
        <v>247</v>
      </c>
      <c r="B36" s="257" t="s">
        <v>248</v>
      </c>
      <c r="C36" s="258"/>
      <c r="D36" s="259">
        <v>0.34081226924169272</v>
      </c>
      <c r="E36" s="260">
        <v>132</v>
      </c>
      <c r="F36" s="261">
        <v>134</v>
      </c>
      <c r="G36" s="261">
        <v>133</v>
      </c>
      <c r="H36" s="261">
        <v>128</v>
      </c>
      <c r="I36" s="262">
        <v>135</v>
      </c>
      <c r="J36" s="260">
        <v>-3</v>
      </c>
      <c r="K36" s="263">
        <v>-2.2222222222222223</v>
      </c>
    </row>
    <row r="37" spans="1:11" ht="13.5" customHeight="1" x14ac:dyDescent="0.2">
      <c r="A37" s="256" t="s">
        <v>249</v>
      </c>
      <c r="B37" s="257" t="s">
        <v>250</v>
      </c>
      <c r="C37" s="258"/>
      <c r="D37" s="259">
        <v>0.90108698458599057</v>
      </c>
      <c r="E37" s="260">
        <v>349</v>
      </c>
      <c r="F37" s="261">
        <v>353</v>
      </c>
      <c r="G37" s="261">
        <v>370</v>
      </c>
      <c r="H37" s="261">
        <v>355</v>
      </c>
      <c r="I37" s="262">
        <v>356</v>
      </c>
      <c r="J37" s="260">
        <v>-7</v>
      </c>
      <c r="K37" s="263">
        <v>-1.9662921348314606</v>
      </c>
    </row>
    <row r="38" spans="1:11" ht="13.5" customHeight="1" x14ac:dyDescent="0.2">
      <c r="A38" s="256">
        <v>31</v>
      </c>
      <c r="B38" s="257" t="s">
        <v>251</v>
      </c>
      <c r="C38" s="258"/>
      <c r="D38" s="259">
        <v>0.95788902945960597</v>
      </c>
      <c r="E38" s="260">
        <v>371</v>
      </c>
      <c r="F38" s="261">
        <v>367</v>
      </c>
      <c r="G38" s="261">
        <v>358</v>
      </c>
      <c r="H38" s="261">
        <v>358</v>
      </c>
      <c r="I38" s="262">
        <v>347</v>
      </c>
      <c r="J38" s="260">
        <v>24</v>
      </c>
      <c r="K38" s="263">
        <v>6.9164265129682994</v>
      </c>
    </row>
    <row r="39" spans="1:11" ht="13.5" customHeight="1" x14ac:dyDescent="0.2">
      <c r="A39" s="256">
        <v>32</v>
      </c>
      <c r="B39" s="257" t="s">
        <v>252</v>
      </c>
      <c r="C39" s="258"/>
      <c r="D39" s="259">
        <v>2.6412950866231184</v>
      </c>
      <c r="E39" s="260">
        <v>1023</v>
      </c>
      <c r="F39" s="261">
        <v>1052</v>
      </c>
      <c r="G39" s="261">
        <v>1042</v>
      </c>
      <c r="H39" s="261">
        <v>1015</v>
      </c>
      <c r="I39" s="262">
        <v>1043</v>
      </c>
      <c r="J39" s="260">
        <v>-20</v>
      </c>
      <c r="K39" s="263">
        <v>-1.9175455417066156</v>
      </c>
    </row>
    <row r="40" spans="1:11" ht="13.5" customHeight="1" x14ac:dyDescent="0.2">
      <c r="A40" s="256">
        <v>33</v>
      </c>
      <c r="B40" s="257" t="s">
        <v>253</v>
      </c>
      <c r="C40" s="258"/>
      <c r="D40" s="259">
        <v>2.0448736154501561</v>
      </c>
      <c r="E40" s="260">
        <v>792</v>
      </c>
      <c r="F40" s="261">
        <v>796</v>
      </c>
      <c r="G40" s="261">
        <v>791</v>
      </c>
      <c r="H40" s="261">
        <v>776</v>
      </c>
      <c r="I40" s="262">
        <v>776</v>
      </c>
      <c r="J40" s="260">
        <v>16</v>
      </c>
      <c r="K40" s="263">
        <v>2.0618556701030926</v>
      </c>
    </row>
    <row r="41" spans="1:11" ht="13.5" customHeight="1" x14ac:dyDescent="0.2">
      <c r="A41" s="256">
        <v>34</v>
      </c>
      <c r="B41" s="257" t="s">
        <v>254</v>
      </c>
      <c r="C41" s="258"/>
      <c r="D41" s="259">
        <v>3.0569827786527588</v>
      </c>
      <c r="E41" s="260">
        <v>1184</v>
      </c>
      <c r="F41" s="261">
        <v>1179</v>
      </c>
      <c r="G41" s="261">
        <v>1136</v>
      </c>
      <c r="H41" s="261">
        <v>1141</v>
      </c>
      <c r="I41" s="262">
        <v>1139</v>
      </c>
      <c r="J41" s="260">
        <v>45</v>
      </c>
      <c r="K41" s="263">
        <v>3.9508340649692713</v>
      </c>
    </row>
    <row r="42" spans="1:11" ht="13.5" customHeight="1" x14ac:dyDescent="0.2">
      <c r="A42" s="256">
        <v>41</v>
      </c>
      <c r="B42" s="257" t="s">
        <v>255</v>
      </c>
      <c r="C42" s="258"/>
      <c r="D42" s="259">
        <v>0.73584467222638195</v>
      </c>
      <c r="E42" s="260">
        <v>285</v>
      </c>
      <c r="F42" s="261">
        <v>290</v>
      </c>
      <c r="G42" s="261">
        <v>292</v>
      </c>
      <c r="H42" s="261">
        <v>290</v>
      </c>
      <c r="I42" s="262">
        <v>297</v>
      </c>
      <c r="J42" s="260">
        <v>-12</v>
      </c>
      <c r="K42" s="263">
        <v>-4.0404040404040407</v>
      </c>
    </row>
    <row r="43" spans="1:11" ht="13.5" customHeight="1" x14ac:dyDescent="0.2">
      <c r="A43" s="256">
        <v>42</v>
      </c>
      <c r="B43" s="257" t="s">
        <v>256</v>
      </c>
      <c r="C43" s="258"/>
      <c r="D43" s="259">
        <v>0.10585835635537424</v>
      </c>
      <c r="E43" s="552">
        <v>41</v>
      </c>
      <c r="F43" s="554">
        <v>41</v>
      </c>
      <c r="G43" s="554">
        <v>37</v>
      </c>
      <c r="H43" s="554">
        <v>37</v>
      </c>
      <c r="I43" s="556">
        <v>40</v>
      </c>
      <c r="J43" s="260">
        <v>1</v>
      </c>
      <c r="K43" s="263">
        <v>2.5</v>
      </c>
    </row>
    <row r="44" spans="1:11" ht="13.5" customHeight="1" x14ac:dyDescent="0.2">
      <c r="A44" s="256">
        <v>43</v>
      </c>
      <c r="B44" s="257" t="s">
        <v>257</v>
      </c>
      <c r="C44" s="258"/>
      <c r="D44" s="259">
        <v>1.3245204100074874</v>
      </c>
      <c r="E44" s="260">
        <v>513</v>
      </c>
      <c r="F44" s="261">
        <v>517</v>
      </c>
      <c r="G44" s="261">
        <v>507</v>
      </c>
      <c r="H44" s="261">
        <v>512</v>
      </c>
      <c r="I44" s="262">
        <v>514</v>
      </c>
      <c r="J44" s="260">
        <v>-1</v>
      </c>
      <c r="K44" s="263">
        <v>-0.19455252918287938</v>
      </c>
    </row>
    <row r="45" spans="1:11" ht="13.5" customHeight="1" x14ac:dyDescent="0.2">
      <c r="A45" s="256">
        <v>51</v>
      </c>
      <c r="B45" s="257" t="s">
        <v>258</v>
      </c>
      <c r="C45" s="258"/>
      <c r="D45" s="259">
        <v>4.5828922568485195</v>
      </c>
      <c r="E45" s="260">
        <v>1775</v>
      </c>
      <c r="F45" s="261">
        <v>1800</v>
      </c>
      <c r="G45" s="261">
        <v>1804</v>
      </c>
      <c r="H45" s="261">
        <v>1792</v>
      </c>
      <c r="I45" s="262">
        <v>1734</v>
      </c>
      <c r="J45" s="260">
        <v>41</v>
      </c>
      <c r="K45" s="263">
        <v>2.364475201845444</v>
      </c>
    </row>
    <row r="46" spans="1:11" ht="13.5" customHeight="1" x14ac:dyDescent="0.2">
      <c r="A46" s="256" t="s">
        <v>259</v>
      </c>
      <c r="B46" s="257" t="s">
        <v>260</v>
      </c>
      <c r="C46" s="258"/>
      <c r="D46" s="259">
        <v>3.8728666959283262</v>
      </c>
      <c r="E46" s="260">
        <v>1500</v>
      </c>
      <c r="F46" s="261">
        <v>1523</v>
      </c>
      <c r="G46" s="261">
        <v>1527</v>
      </c>
      <c r="H46" s="261">
        <v>1516</v>
      </c>
      <c r="I46" s="262">
        <v>1449</v>
      </c>
      <c r="J46" s="260">
        <v>51</v>
      </c>
      <c r="K46" s="263">
        <v>3.5196687370600412</v>
      </c>
    </row>
    <row r="47" spans="1:11" ht="13.5" customHeight="1" x14ac:dyDescent="0.2">
      <c r="A47" s="256"/>
      <c r="B47" s="257" t="s">
        <v>261</v>
      </c>
      <c r="C47" s="258"/>
      <c r="D47" s="259">
        <v>3.3022643360615529</v>
      </c>
      <c r="E47" s="260">
        <v>1279</v>
      </c>
      <c r="F47" s="261">
        <v>1304</v>
      </c>
      <c r="G47" s="261">
        <v>1311</v>
      </c>
      <c r="H47" s="261">
        <v>1297</v>
      </c>
      <c r="I47" s="262">
        <v>1233</v>
      </c>
      <c r="J47" s="260">
        <v>46</v>
      </c>
      <c r="K47" s="263">
        <v>3.7307380373073804</v>
      </c>
    </row>
    <row r="48" spans="1:11" ht="13.5" customHeight="1" x14ac:dyDescent="0.2">
      <c r="A48" s="256">
        <v>52</v>
      </c>
      <c r="B48" s="257" t="s">
        <v>262</v>
      </c>
      <c r="C48" s="258"/>
      <c r="D48" s="259">
        <v>4.3685936330071522</v>
      </c>
      <c r="E48" s="260">
        <v>1692</v>
      </c>
      <c r="F48" s="261">
        <v>1718</v>
      </c>
      <c r="G48" s="261">
        <v>1699</v>
      </c>
      <c r="H48" s="261">
        <v>1683</v>
      </c>
      <c r="I48" s="262">
        <v>1607</v>
      </c>
      <c r="J48" s="260">
        <v>85</v>
      </c>
      <c r="K48" s="263">
        <v>5.2893590541381457</v>
      </c>
    </row>
    <row r="49" spans="1:11" ht="13.5" customHeight="1" x14ac:dyDescent="0.2">
      <c r="A49" s="256" t="s">
        <v>263</v>
      </c>
      <c r="B49" s="257" t="s">
        <v>264</v>
      </c>
      <c r="C49" s="258"/>
      <c r="D49" s="259">
        <v>3.9374144741937984</v>
      </c>
      <c r="E49" s="260">
        <v>1525</v>
      </c>
      <c r="F49" s="261">
        <v>1549</v>
      </c>
      <c r="G49" s="261">
        <v>1533</v>
      </c>
      <c r="H49" s="261">
        <v>1521</v>
      </c>
      <c r="I49" s="262">
        <v>1444</v>
      </c>
      <c r="J49" s="260">
        <v>81</v>
      </c>
      <c r="K49" s="263">
        <v>5.6094182825484769</v>
      </c>
    </row>
    <row r="50" spans="1:11" ht="13.5" customHeight="1" x14ac:dyDescent="0.2">
      <c r="A50" s="256">
        <v>53</v>
      </c>
      <c r="B50" s="257" t="s">
        <v>265</v>
      </c>
      <c r="C50" s="258"/>
      <c r="D50" s="259">
        <v>0.48798120368696907</v>
      </c>
      <c r="E50" s="260">
        <v>189</v>
      </c>
      <c r="F50" s="261">
        <v>191</v>
      </c>
      <c r="G50" s="261">
        <v>208</v>
      </c>
      <c r="H50" s="261">
        <v>205</v>
      </c>
      <c r="I50" s="262">
        <v>198</v>
      </c>
      <c r="J50" s="260">
        <v>-9</v>
      </c>
      <c r="K50" s="263">
        <v>-4.5454545454545459</v>
      </c>
    </row>
    <row r="51" spans="1:11" ht="13.5" customHeight="1" x14ac:dyDescent="0.2">
      <c r="A51" s="256" t="s">
        <v>266</v>
      </c>
      <c r="B51" s="257" t="s">
        <v>267</v>
      </c>
      <c r="C51" s="258"/>
      <c r="D51" s="259">
        <v>0.44925253672768584</v>
      </c>
      <c r="E51" s="260">
        <v>174</v>
      </c>
      <c r="F51" s="261">
        <v>176</v>
      </c>
      <c r="G51" s="261">
        <v>193</v>
      </c>
      <c r="H51" s="261">
        <v>190</v>
      </c>
      <c r="I51" s="262">
        <v>183</v>
      </c>
      <c r="J51" s="260">
        <v>-9</v>
      </c>
      <c r="K51" s="263">
        <v>-4.918032786885246</v>
      </c>
    </row>
    <row r="52" spans="1:11" ht="13.5" customHeight="1" x14ac:dyDescent="0.2">
      <c r="A52" s="256">
        <v>54</v>
      </c>
      <c r="B52" s="257" t="s">
        <v>268</v>
      </c>
      <c r="C52" s="258"/>
      <c r="D52" s="259">
        <v>1.7324623686452711</v>
      </c>
      <c r="E52" s="260">
        <v>671</v>
      </c>
      <c r="F52" s="261">
        <v>666</v>
      </c>
      <c r="G52" s="261">
        <v>633</v>
      </c>
      <c r="H52" s="261">
        <v>627</v>
      </c>
      <c r="I52" s="262">
        <v>611</v>
      </c>
      <c r="J52" s="260">
        <v>60</v>
      </c>
      <c r="K52" s="263">
        <v>9.8199672667757767</v>
      </c>
    </row>
    <row r="53" spans="1:11" ht="13.5" customHeight="1" x14ac:dyDescent="0.2">
      <c r="A53" s="256">
        <v>61</v>
      </c>
      <c r="B53" s="257" t="s">
        <v>269</v>
      </c>
      <c r="C53" s="258"/>
      <c r="D53" s="259">
        <v>3.1086210012651363</v>
      </c>
      <c r="E53" s="260">
        <v>1204</v>
      </c>
      <c r="F53" s="261">
        <v>1231</v>
      </c>
      <c r="G53" s="261">
        <v>1239</v>
      </c>
      <c r="H53" s="261">
        <v>1234</v>
      </c>
      <c r="I53" s="262">
        <v>1252</v>
      </c>
      <c r="J53" s="260">
        <v>-48</v>
      </c>
      <c r="K53" s="263">
        <v>-3.8338658146964857</v>
      </c>
    </row>
    <row r="54" spans="1:11" ht="13.5" customHeight="1" x14ac:dyDescent="0.2">
      <c r="A54" s="256">
        <v>62</v>
      </c>
      <c r="B54" s="257" t="s">
        <v>270</v>
      </c>
      <c r="C54" s="258"/>
      <c r="D54" s="259">
        <v>6.4676873822003049</v>
      </c>
      <c r="E54" s="260">
        <v>2505</v>
      </c>
      <c r="F54" s="261">
        <v>2485</v>
      </c>
      <c r="G54" s="261">
        <v>2464</v>
      </c>
      <c r="H54" s="261">
        <v>2465</v>
      </c>
      <c r="I54" s="262">
        <v>2474</v>
      </c>
      <c r="J54" s="260">
        <v>31</v>
      </c>
      <c r="K54" s="263">
        <v>1.2530315278900566</v>
      </c>
    </row>
    <row r="55" spans="1:11" ht="13.5" customHeight="1" x14ac:dyDescent="0.2">
      <c r="A55" s="256">
        <v>63</v>
      </c>
      <c r="B55" s="257" t="s">
        <v>271</v>
      </c>
      <c r="C55" s="258"/>
      <c r="D55" s="259">
        <v>1.2083344091296377</v>
      </c>
      <c r="E55" s="260">
        <v>468</v>
      </c>
      <c r="F55" s="261">
        <v>479</v>
      </c>
      <c r="G55" s="261">
        <v>466</v>
      </c>
      <c r="H55" s="261">
        <v>464</v>
      </c>
      <c r="I55" s="262">
        <v>459</v>
      </c>
      <c r="J55" s="260">
        <v>9</v>
      </c>
      <c r="K55" s="263">
        <v>1.9607843137254901</v>
      </c>
    </row>
    <row r="56" spans="1:11" ht="13.5" customHeight="1" x14ac:dyDescent="0.2">
      <c r="A56" s="256" t="s">
        <v>272</v>
      </c>
      <c r="B56" s="257" t="s">
        <v>273</v>
      </c>
      <c r="C56" s="258"/>
      <c r="D56" s="259">
        <v>0.25560920193126951</v>
      </c>
      <c r="E56" s="552">
        <v>99</v>
      </c>
      <c r="F56" s="261">
        <v>106</v>
      </c>
      <c r="G56" s="261">
        <v>103</v>
      </c>
      <c r="H56" s="261">
        <v>106</v>
      </c>
      <c r="I56" s="262">
        <v>112</v>
      </c>
      <c r="J56" s="260">
        <v>-13</v>
      </c>
      <c r="K56" s="263">
        <v>-11.607142857142858</v>
      </c>
    </row>
    <row r="57" spans="1:11" ht="13.5" customHeight="1" x14ac:dyDescent="0.2">
      <c r="A57" s="256" t="s">
        <v>274</v>
      </c>
      <c r="B57" s="257" t="s">
        <v>275</v>
      </c>
      <c r="C57" s="258"/>
      <c r="D57" s="259">
        <v>0.79522862823061635</v>
      </c>
      <c r="E57" s="260">
        <v>308</v>
      </c>
      <c r="F57" s="261">
        <v>314</v>
      </c>
      <c r="G57" s="261">
        <v>311</v>
      </c>
      <c r="H57" s="261">
        <v>307</v>
      </c>
      <c r="I57" s="262">
        <v>295</v>
      </c>
      <c r="J57" s="260">
        <v>13</v>
      </c>
      <c r="K57" s="263">
        <v>4.406779661016949</v>
      </c>
    </row>
    <row r="58" spans="1:11" ht="13.5" customHeight="1" x14ac:dyDescent="0.2">
      <c r="A58" s="256">
        <v>71</v>
      </c>
      <c r="B58" s="257" t="s">
        <v>276</v>
      </c>
      <c r="C58" s="258"/>
      <c r="D58" s="259">
        <v>10.384446567349151</v>
      </c>
      <c r="E58" s="260">
        <v>4022</v>
      </c>
      <c r="F58" s="261">
        <v>4068</v>
      </c>
      <c r="G58" s="261">
        <v>4083</v>
      </c>
      <c r="H58" s="261">
        <v>4122</v>
      </c>
      <c r="I58" s="262">
        <v>4182</v>
      </c>
      <c r="J58" s="260">
        <v>-160</v>
      </c>
      <c r="K58" s="263">
        <v>-3.8259206121472977</v>
      </c>
    </row>
    <row r="59" spans="1:11" ht="13.5" customHeight="1" x14ac:dyDescent="0.2">
      <c r="A59" s="256" t="s">
        <v>277</v>
      </c>
      <c r="B59" s="257" t="s">
        <v>278</v>
      </c>
      <c r="C59" s="258"/>
      <c r="D59" s="259">
        <v>3.3539025586739304</v>
      </c>
      <c r="E59" s="260">
        <v>1299</v>
      </c>
      <c r="F59" s="261">
        <v>1314</v>
      </c>
      <c r="G59" s="261">
        <v>1311</v>
      </c>
      <c r="H59" s="261">
        <v>1330</v>
      </c>
      <c r="I59" s="262">
        <v>1380</v>
      </c>
      <c r="J59" s="260">
        <v>-81</v>
      </c>
      <c r="K59" s="263">
        <v>-5.8695652173913047</v>
      </c>
    </row>
    <row r="60" spans="1:11" ht="13.5" customHeight="1" x14ac:dyDescent="0.2">
      <c r="A60" s="256" t="s">
        <v>279</v>
      </c>
      <c r="B60" s="257" t="s">
        <v>280</v>
      </c>
      <c r="C60" s="258"/>
      <c r="D60" s="259">
        <v>5.7163512431902097</v>
      </c>
      <c r="E60" s="260">
        <v>2214</v>
      </c>
      <c r="F60" s="261">
        <v>2238</v>
      </c>
      <c r="G60" s="261">
        <v>2254</v>
      </c>
      <c r="H60" s="261">
        <v>2271</v>
      </c>
      <c r="I60" s="262">
        <v>2277</v>
      </c>
      <c r="J60" s="260">
        <v>-63</v>
      </c>
      <c r="K60" s="263">
        <v>-2.766798418972332</v>
      </c>
    </row>
    <row r="61" spans="1:11" ht="13.5" customHeight="1" x14ac:dyDescent="0.2">
      <c r="A61" s="256">
        <v>72</v>
      </c>
      <c r="B61" s="257" t="s">
        <v>281</v>
      </c>
      <c r="C61" s="258"/>
      <c r="D61" s="259">
        <v>2.8401022436807724</v>
      </c>
      <c r="E61" s="260">
        <v>1100</v>
      </c>
      <c r="F61" s="261">
        <v>1088</v>
      </c>
      <c r="G61" s="261">
        <v>1059</v>
      </c>
      <c r="H61" s="261">
        <v>1066</v>
      </c>
      <c r="I61" s="262">
        <v>1092</v>
      </c>
      <c r="J61" s="260">
        <v>8</v>
      </c>
      <c r="K61" s="263">
        <v>0.73260073260073255</v>
      </c>
    </row>
    <row r="62" spans="1:11" ht="13.5" customHeight="1" x14ac:dyDescent="0.2">
      <c r="A62" s="256" t="s">
        <v>282</v>
      </c>
      <c r="B62" s="257" t="s">
        <v>283</v>
      </c>
      <c r="C62" s="258"/>
      <c r="D62" s="259">
        <v>1.3684128992280085</v>
      </c>
      <c r="E62" s="260">
        <v>530</v>
      </c>
      <c r="F62" s="261">
        <v>515</v>
      </c>
      <c r="G62" s="261">
        <v>481</v>
      </c>
      <c r="H62" s="261">
        <v>478</v>
      </c>
      <c r="I62" s="262">
        <v>487</v>
      </c>
      <c r="J62" s="260">
        <v>43</v>
      </c>
      <c r="K62" s="263">
        <v>8.8295687885010263</v>
      </c>
    </row>
    <row r="63" spans="1:11" ht="13.5" customHeight="1" x14ac:dyDescent="0.2">
      <c r="A63" s="256" t="s">
        <v>284</v>
      </c>
      <c r="B63" s="257" t="s">
        <v>285</v>
      </c>
      <c r="C63" s="258"/>
      <c r="D63" s="259">
        <v>1.0405101856394103</v>
      </c>
      <c r="E63" s="260">
        <v>403</v>
      </c>
      <c r="F63" s="261">
        <v>408</v>
      </c>
      <c r="G63" s="261">
        <v>420</v>
      </c>
      <c r="H63" s="261">
        <v>425</v>
      </c>
      <c r="I63" s="262">
        <v>436</v>
      </c>
      <c r="J63" s="260">
        <v>-33</v>
      </c>
      <c r="K63" s="263">
        <v>-7.568807339449541</v>
      </c>
    </row>
    <row r="64" spans="1:11" ht="13.5" customHeight="1" x14ac:dyDescent="0.2">
      <c r="A64" s="256">
        <v>73</v>
      </c>
      <c r="B64" s="257" t="s">
        <v>286</v>
      </c>
      <c r="C64" s="258"/>
      <c r="D64" s="259">
        <v>2.8555937104644857</v>
      </c>
      <c r="E64" s="260">
        <v>1106</v>
      </c>
      <c r="F64" s="261">
        <v>1094</v>
      </c>
      <c r="G64" s="261">
        <v>1041</v>
      </c>
      <c r="H64" s="261">
        <v>1043</v>
      </c>
      <c r="I64" s="262">
        <v>1039</v>
      </c>
      <c r="J64" s="260">
        <v>67</v>
      </c>
      <c r="K64" s="263">
        <v>6.4485081809432145</v>
      </c>
    </row>
    <row r="65" spans="1:11" ht="13.5" customHeight="1" x14ac:dyDescent="0.2">
      <c r="A65" s="256" t="s">
        <v>287</v>
      </c>
      <c r="B65" s="257" t="s">
        <v>288</v>
      </c>
      <c r="C65" s="258"/>
      <c r="D65" s="259">
        <v>2.5276909968758874</v>
      </c>
      <c r="E65" s="260">
        <v>979</v>
      </c>
      <c r="F65" s="261">
        <v>965</v>
      </c>
      <c r="G65" s="261">
        <v>925</v>
      </c>
      <c r="H65" s="261">
        <v>920</v>
      </c>
      <c r="I65" s="262">
        <v>914</v>
      </c>
      <c r="J65" s="260">
        <v>65</v>
      </c>
      <c r="K65" s="263">
        <v>7.1115973741794312</v>
      </c>
    </row>
    <row r="66" spans="1:11" ht="13.5" customHeight="1" x14ac:dyDescent="0.2">
      <c r="A66" s="256">
        <v>81</v>
      </c>
      <c r="B66" s="257" t="s">
        <v>289</v>
      </c>
      <c r="C66" s="258"/>
      <c r="D66" s="259">
        <v>6.9298494745810846</v>
      </c>
      <c r="E66" s="260">
        <v>2684</v>
      </c>
      <c r="F66" s="261">
        <v>2628</v>
      </c>
      <c r="G66" s="261">
        <v>2568</v>
      </c>
      <c r="H66" s="261">
        <v>2600</v>
      </c>
      <c r="I66" s="262">
        <v>2665</v>
      </c>
      <c r="J66" s="260">
        <v>19</v>
      </c>
      <c r="K66" s="263">
        <v>0.71294559099437149</v>
      </c>
    </row>
    <row r="67" spans="1:11" ht="13.5" customHeight="1" x14ac:dyDescent="0.2">
      <c r="A67" s="256" t="s">
        <v>290</v>
      </c>
      <c r="B67" s="257" t="s">
        <v>291</v>
      </c>
      <c r="C67" s="258"/>
      <c r="D67" s="259">
        <v>2.1894606387648139</v>
      </c>
      <c r="E67" s="260">
        <v>848</v>
      </c>
      <c r="F67" s="261">
        <v>872</v>
      </c>
      <c r="G67" s="261">
        <v>823</v>
      </c>
      <c r="H67" s="261">
        <v>840</v>
      </c>
      <c r="I67" s="262">
        <v>841</v>
      </c>
      <c r="J67" s="260">
        <v>7</v>
      </c>
      <c r="K67" s="263">
        <v>0.83234244946492275</v>
      </c>
    </row>
    <row r="68" spans="1:11" ht="13.5" customHeight="1" x14ac:dyDescent="0.2">
      <c r="A68" s="256" t="s">
        <v>292</v>
      </c>
      <c r="B68" s="257" t="s">
        <v>293</v>
      </c>
      <c r="C68" s="268"/>
      <c r="D68" s="259">
        <v>2.7084247760192093</v>
      </c>
      <c r="E68" s="260">
        <v>1049</v>
      </c>
      <c r="F68" s="261">
        <v>987</v>
      </c>
      <c r="G68" s="261">
        <v>982</v>
      </c>
      <c r="H68" s="261">
        <v>986</v>
      </c>
      <c r="I68" s="262">
        <v>1029</v>
      </c>
      <c r="J68" s="260">
        <v>20</v>
      </c>
      <c r="K68" s="263">
        <v>1.9436345966958213</v>
      </c>
    </row>
    <row r="69" spans="1:11" ht="13.5" customHeight="1" x14ac:dyDescent="0.2">
      <c r="A69" s="256" t="s">
        <v>294</v>
      </c>
      <c r="B69" s="257" t="s">
        <v>295</v>
      </c>
      <c r="C69" s="258"/>
      <c r="D69" s="259">
        <v>0.51121840386253903</v>
      </c>
      <c r="E69" s="260">
        <v>198</v>
      </c>
      <c r="F69" s="261">
        <v>195</v>
      </c>
      <c r="G69" s="261">
        <v>191</v>
      </c>
      <c r="H69" s="261">
        <v>202</v>
      </c>
      <c r="I69" s="262">
        <v>209</v>
      </c>
      <c r="J69" s="260">
        <v>-11</v>
      </c>
      <c r="K69" s="263">
        <v>-5.2631578947368425</v>
      </c>
    </row>
    <row r="70" spans="1:11" ht="13.5" customHeight="1" x14ac:dyDescent="0.2">
      <c r="A70" s="256" t="s">
        <v>296</v>
      </c>
      <c r="B70" s="257" t="s">
        <v>297</v>
      </c>
      <c r="C70" s="258"/>
      <c r="D70" s="259">
        <v>0.78748289483875966</v>
      </c>
      <c r="E70" s="260">
        <v>305</v>
      </c>
      <c r="F70" s="261">
        <v>292</v>
      </c>
      <c r="G70" s="261">
        <v>289</v>
      </c>
      <c r="H70" s="261">
        <v>289</v>
      </c>
      <c r="I70" s="262">
        <v>294</v>
      </c>
      <c r="J70" s="260">
        <v>11</v>
      </c>
      <c r="K70" s="263">
        <v>3.7414965986394559</v>
      </c>
    </row>
    <row r="71" spans="1:11" ht="13.5" customHeight="1" x14ac:dyDescent="0.2">
      <c r="A71" s="256">
        <v>82</v>
      </c>
      <c r="B71" s="257" t="s">
        <v>298</v>
      </c>
      <c r="C71" s="258"/>
      <c r="D71" s="259">
        <v>3.4623428261599236</v>
      </c>
      <c r="E71" s="260">
        <v>1341</v>
      </c>
      <c r="F71" s="261">
        <v>1347</v>
      </c>
      <c r="G71" s="261">
        <v>1318</v>
      </c>
      <c r="H71" s="261">
        <v>1323</v>
      </c>
      <c r="I71" s="262">
        <v>1316</v>
      </c>
      <c r="J71" s="260">
        <v>25</v>
      </c>
      <c r="K71" s="263">
        <v>1.8996960486322187</v>
      </c>
    </row>
    <row r="72" spans="1:11" ht="13.5" customHeight="1" x14ac:dyDescent="0.2">
      <c r="A72" s="256" t="s">
        <v>299</v>
      </c>
      <c r="B72" s="269" t="s">
        <v>547</v>
      </c>
      <c r="C72" s="258"/>
      <c r="D72" s="259">
        <v>2.6903513981048772</v>
      </c>
      <c r="E72" s="260">
        <v>1042</v>
      </c>
      <c r="F72" s="261">
        <v>1045</v>
      </c>
      <c r="G72" s="261">
        <v>1018</v>
      </c>
      <c r="H72" s="261">
        <v>1017</v>
      </c>
      <c r="I72" s="262">
        <v>1013</v>
      </c>
      <c r="J72" s="260">
        <v>29</v>
      </c>
      <c r="K72" s="263">
        <v>2.8627838104639682</v>
      </c>
    </row>
    <row r="73" spans="1:11" ht="13.5" customHeight="1" x14ac:dyDescent="0.2">
      <c r="A73" s="256" t="s">
        <v>300</v>
      </c>
      <c r="B73" s="257" t="s">
        <v>301</v>
      </c>
      <c r="C73" s="258"/>
      <c r="D73" s="259">
        <v>0.41052386976840255</v>
      </c>
      <c r="E73" s="260">
        <v>159</v>
      </c>
      <c r="F73" s="261">
        <v>161</v>
      </c>
      <c r="G73" s="261">
        <v>159</v>
      </c>
      <c r="H73" s="261">
        <v>163</v>
      </c>
      <c r="I73" s="262">
        <v>161</v>
      </c>
      <c r="J73" s="260">
        <v>-2</v>
      </c>
      <c r="K73" s="263">
        <v>-1.2422360248447204</v>
      </c>
    </row>
    <row r="74" spans="1:11" ht="13.5" customHeight="1" x14ac:dyDescent="0.2">
      <c r="A74" s="256">
        <v>83</v>
      </c>
      <c r="B74" s="257" t="s">
        <v>302</v>
      </c>
      <c r="C74" s="258"/>
      <c r="D74" s="259">
        <v>7.5340166791459042</v>
      </c>
      <c r="E74" s="260">
        <v>2918</v>
      </c>
      <c r="F74" s="261">
        <v>2908</v>
      </c>
      <c r="G74" s="261">
        <v>2853</v>
      </c>
      <c r="H74" s="261">
        <v>2835</v>
      </c>
      <c r="I74" s="262">
        <v>2865</v>
      </c>
      <c r="J74" s="260">
        <v>53</v>
      </c>
      <c r="K74" s="263">
        <v>1.8499127399650961</v>
      </c>
    </row>
    <row r="75" spans="1:11" ht="13.5" customHeight="1" x14ac:dyDescent="0.2">
      <c r="A75" s="256" t="s">
        <v>303</v>
      </c>
      <c r="B75" s="257" t="s">
        <v>304</v>
      </c>
      <c r="C75" s="258"/>
      <c r="D75" s="259">
        <v>6.1088017350442794</v>
      </c>
      <c r="E75" s="260">
        <v>2366</v>
      </c>
      <c r="F75" s="261">
        <v>2356</v>
      </c>
      <c r="G75" s="261">
        <v>2301</v>
      </c>
      <c r="H75" s="261">
        <v>2291</v>
      </c>
      <c r="I75" s="262">
        <v>2315</v>
      </c>
      <c r="J75" s="260">
        <v>51</v>
      </c>
      <c r="K75" s="263">
        <v>2.2030237580993521</v>
      </c>
    </row>
    <row r="76" spans="1:11" ht="13.5" customHeight="1" x14ac:dyDescent="0.2">
      <c r="A76" s="256"/>
      <c r="B76" s="257" t="s">
        <v>305</v>
      </c>
      <c r="C76" s="258"/>
      <c r="D76" s="259">
        <v>4.1284758978595955</v>
      </c>
      <c r="E76" s="260">
        <v>1599</v>
      </c>
      <c r="F76" s="261">
        <v>1586</v>
      </c>
      <c r="G76" s="261">
        <v>1560</v>
      </c>
      <c r="H76" s="261">
        <v>1559</v>
      </c>
      <c r="I76" s="262">
        <v>1569</v>
      </c>
      <c r="J76" s="260">
        <v>30</v>
      </c>
      <c r="K76" s="263">
        <v>1.9120458891013383</v>
      </c>
    </row>
    <row r="77" spans="1:11" ht="13.5" customHeight="1" x14ac:dyDescent="0.2">
      <c r="A77" s="256">
        <v>84</v>
      </c>
      <c r="B77" s="257" t="s">
        <v>306</v>
      </c>
      <c r="C77" s="258"/>
      <c r="D77" s="259">
        <v>1.3709948103586274</v>
      </c>
      <c r="E77" s="260">
        <v>531</v>
      </c>
      <c r="F77" s="261">
        <v>520</v>
      </c>
      <c r="G77" s="261">
        <v>546</v>
      </c>
      <c r="H77" s="261">
        <v>558</v>
      </c>
      <c r="I77" s="262">
        <v>553</v>
      </c>
      <c r="J77" s="260">
        <v>-22</v>
      </c>
      <c r="K77" s="263">
        <v>-3.9783001808318263</v>
      </c>
    </row>
    <row r="78" spans="1:11" ht="13.5" customHeight="1" x14ac:dyDescent="0.2">
      <c r="A78" s="256" t="s">
        <v>307</v>
      </c>
      <c r="B78" s="257" t="s">
        <v>308</v>
      </c>
      <c r="C78" s="258"/>
      <c r="D78" s="259">
        <v>0.77199142805504639</v>
      </c>
      <c r="E78" s="260">
        <v>299</v>
      </c>
      <c r="F78" s="261">
        <v>292</v>
      </c>
      <c r="G78" s="261">
        <v>305</v>
      </c>
      <c r="H78" s="261">
        <v>312</v>
      </c>
      <c r="I78" s="262">
        <v>299</v>
      </c>
      <c r="J78" s="260">
        <v>0</v>
      </c>
      <c r="K78" s="263">
        <v>0</v>
      </c>
    </row>
    <row r="79" spans="1:11" ht="13.5" customHeight="1" x14ac:dyDescent="0.2">
      <c r="A79" s="256" t="s">
        <v>309</v>
      </c>
      <c r="B79" s="257" t="s">
        <v>310</v>
      </c>
      <c r="C79" s="258"/>
      <c r="D79" s="259">
        <v>9.0366889571660947E-2</v>
      </c>
      <c r="E79" s="552">
        <v>35</v>
      </c>
      <c r="F79" s="554">
        <v>38</v>
      </c>
      <c r="G79" s="554">
        <v>43</v>
      </c>
      <c r="H79" s="554">
        <v>44</v>
      </c>
      <c r="I79" s="556">
        <v>47</v>
      </c>
      <c r="J79" s="260">
        <v>-12</v>
      </c>
      <c r="K79" s="263">
        <v>-25.531914893617021</v>
      </c>
    </row>
    <row r="80" spans="1:11" s="113" customFormat="1" ht="13.5" customHeight="1" x14ac:dyDescent="0.15">
      <c r="A80" s="256" t="s">
        <v>311</v>
      </c>
      <c r="B80" s="257" t="s">
        <v>312</v>
      </c>
      <c r="C80" s="258"/>
      <c r="D80" s="259">
        <v>4.9056311481758798E-2</v>
      </c>
      <c r="E80" s="552">
        <v>19</v>
      </c>
      <c r="F80" s="554">
        <v>19</v>
      </c>
      <c r="G80" s="554">
        <v>20</v>
      </c>
      <c r="H80" s="554">
        <v>22</v>
      </c>
      <c r="I80" s="556">
        <v>21</v>
      </c>
      <c r="J80" s="260">
        <v>-2</v>
      </c>
      <c r="K80" s="263">
        <v>-9.5238095238095237</v>
      </c>
    </row>
    <row r="81" spans="1:11" s="113" customFormat="1" ht="13.5" customHeight="1" x14ac:dyDescent="0.15">
      <c r="A81" s="256">
        <v>91</v>
      </c>
      <c r="B81" s="257" t="s">
        <v>313</v>
      </c>
      <c r="C81" s="258"/>
      <c r="D81" s="259">
        <v>0.13684128992280087</v>
      </c>
      <c r="E81" s="552">
        <v>53</v>
      </c>
      <c r="F81" s="554">
        <v>53</v>
      </c>
      <c r="G81" s="554">
        <v>59</v>
      </c>
      <c r="H81" s="554">
        <v>61</v>
      </c>
      <c r="I81" s="556">
        <v>59</v>
      </c>
      <c r="J81" s="260">
        <v>-6</v>
      </c>
      <c r="K81" s="263">
        <v>-10.169491525423728</v>
      </c>
    </row>
    <row r="82" spans="1:11" s="86" customFormat="1" ht="13.5" customHeight="1" x14ac:dyDescent="0.2">
      <c r="A82" s="256">
        <v>92</v>
      </c>
      <c r="B82" s="257" t="s">
        <v>314</v>
      </c>
      <c r="C82" s="258"/>
      <c r="D82" s="259">
        <v>0.66613307169967206</v>
      </c>
      <c r="E82" s="260">
        <v>258</v>
      </c>
      <c r="F82" s="261">
        <v>265</v>
      </c>
      <c r="G82" s="261">
        <v>267</v>
      </c>
      <c r="H82" s="261">
        <v>270</v>
      </c>
      <c r="I82" s="262">
        <v>263</v>
      </c>
      <c r="J82" s="260">
        <v>-5</v>
      </c>
      <c r="K82" s="263">
        <v>-1.9011406844106464</v>
      </c>
    </row>
    <row r="83" spans="1:11" s="113" customFormat="1" ht="13.5" customHeight="1" x14ac:dyDescent="0.15">
      <c r="A83" s="256">
        <v>93</v>
      </c>
      <c r="B83" s="257" t="s">
        <v>315</v>
      </c>
      <c r="C83" s="258"/>
      <c r="D83" s="259">
        <v>0.11360408974723089</v>
      </c>
      <c r="E83" s="552">
        <v>44</v>
      </c>
      <c r="F83" s="554">
        <v>44</v>
      </c>
      <c r="G83" s="554">
        <v>44</v>
      </c>
      <c r="H83" s="554">
        <v>45</v>
      </c>
      <c r="I83" s="556">
        <v>47</v>
      </c>
      <c r="J83" s="260">
        <v>-3</v>
      </c>
      <c r="K83" s="263">
        <v>-6.3829787234042552</v>
      </c>
    </row>
    <row r="84" spans="1:11" s="86" customFormat="1" ht="13.5" customHeight="1" x14ac:dyDescent="0.2">
      <c r="A84" s="256">
        <v>94</v>
      </c>
      <c r="B84" s="257" t="s">
        <v>316</v>
      </c>
      <c r="C84" s="258"/>
      <c r="D84" s="259">
        <v>6.7129689396090986E-2</v>
      </c>
      <c r="E84" s="552">
        <v>26</v>
      </c>
      <c r="F84" s="554">
        <v>26</v>
      </c>
      <c r="G84" s="554">
        <v>28</v>
      </c>
      <c r="H84" s="554">
        <v>28</v>
      </c>
      <c r="I84" s="556">
        <v>31</v>
      </c>
      <c r="J84" s="260">
        <v>-5</v>
      </c>
      <c r="K84" s="263">
        <v>-16.129032258064516</v>
      </c>
    </row>
    <row r="85" spans="1:11" s="86" customFormat="1" ht="13.5" customHeight="1" x14ac:dyDescent="0.2">
      <c r="A85" s="270" t="s">
        <v>317</v>
      </c>
      <c r="B85" s="271" t="s">
        <v>318</v>
      </c>
      <c r="C85" s="272"/>
      <c r="D85" s="273">
        <v>9.0366889571660947E-2</v>
      </c>
      <c r="E85" s="553">
        <v>35</v>
      </c>
      <c r="F85" s="555">
        <v>33</v>
      </c>
      <c r="G85" s="555">
        <v>26</v>
      </c>
      <c r="H85" s="555">
        <v>27</v>
      </c>
      <c r="I85" s="557">
        <v>97</v>
      </c>
      <c r="J85" s="274">
        <v>-62</v>
      </c>
      <c r="K85" s="551">
        <v>-63.917525773195877</v>
      </c>
    </row>
    <row r="86" spans="1:11" ht="12.75" customHeight="1" x14ac:dyDescent="0.2">
      <c r="A86" s="113"/>
      <c r="B86" s="113"/>
      <c r="C86" s="113"/>
      <c r="D86" s="113"/>
      <c r="E86" s="113"/>
      <c r="F86" s="113"/>
      <c r="G86" s="113"/>
      <c r="H86" s="113"/>
      <c r="I86" s="113"/>
      <c r="J86" s="113"/>
      <c r="K86" s="114" t="s">
        <v>35</v>
      </c>
    </row>
    <row r="87" spans="1:11" ht="15.75" customHeight="1" x14ac:dyDescent="0.2">
      <c r="A87" s="113" t="s">
        <v>114</v>
      </c>
      <c r="B87" s="113"/>
      <c r="C87" s="113"/>
      <c r="D87" s="113"/>
      <c r="E87" s="113"/>
      <c r="F87" s="113"/>
      <c r="G87" s="113"/>
      <c r="H87" s="113"/>
      <c r="I87" s="113"/>
      <c r="J87" s="113"/>
      <c r="K87" s="113"/>
    </row>
    <row r="88" spans="1:11" ht="15.75" customHeight="1" x14ac:dyDescent="0.2">
      <c r="A88" s="277" t="s">
        <v>319</v>
      </c>
      <c r="B88" s="278"/>
      <c r="C88" s="278"/>
      <c r="D88" s="278"/>
      <c r="E88" s="278"/>
      <c r="F88" s="113"/>
      <c r="G88" s="113"/>
      <c r="H88" s="113"/>
      <c r="I88" s="113"/>
      <c r="J88" s="113"/>
      <c r="K88" s="113"/>
    </row>
    <row r="89" spans="1:11" ht="57" customHeight="1" x14ac:dyDescent="0.2">
      <c r="A89" s="279" t="s">
        <v>320</v>
      </c>
      <c r="B89" s="279"/>
      <c r="C89" s="279"/>
      <c r="D89" s="279"/>
      <c r="E89" s="279"/>
      <c r="F89" s="279"/>
      <c r="G89" s="279"/>
      <c r="H89" s="279"/>
      <c r="I89" s="279"/>
      <c r="J89" s="279"/>
      <c r="K89" s="279"/>
    </row>
    <row r="90" spans="1:11" ht="21.75" customHeight="1" x14ac:dyDescent="0.2">
      <c r="A90" s="116" t="s">
        <v>321</v>
      </c>
      <c r="B90" s="116"/>
      <c r="C90" s="116"/>
      <c r="D90" s="116"/>
      <c r="E90" s="116"/>
      <c r="F90" s="116"/>
      <c r="G90" s="116"/>
      <c r="H90" s="116"/>
      <c r="I90" s="116"/>
      <c r="J90" s="116"/>
      <c r="K90" s="116"/>
    </row>
    <row r="91" spans="1:11" ht="15.75" customHeight="1" x14ac:dyDescent="0.2">
      <c r="A91" s="116" t="s">
        <v>322</v>
      </c>
      <c r="B91" s="116"/>
      <c r="C91" s="116"/>
      <c r="D91" s="116"/>
      <c r="E91" s="116"/>
      <c r="F91" s="116"/>
      <c r="G91" s="116"/>
      <c r="H91" s="116"/>
      <c r="I91" s="116"/>
      <c r="J91" s="116"/>
      <c r="K91" s="116"/>
    </row>
    <row r="92" spans="1:11" ht="15.75" customHeight="1" x14ac:dyDescent="0.2">
      <c r="A92" s="280"/>
      <c r="B92" s="280"/>
      <c r="C92" s="280"/>
      <c r="D92" s="280"/>
      <c r="E92" s="280"/>
      <c r="F92" s="280"/>
      <c r="G92" s="280"/>
      <c r="H92" s="280"/>
      <c r="I92" s="280"/>
      <c r="J92" s="280"/>
      <c r="K92" s="280"/>
    </row>
    <row r="93" spans="1:11" ht="15.75" customHeight="1" x14ac:dyDescent="0.2">
      <c r="D93" s="53"/>
      <c r="E93" s="53"/>
      <c r="F93" s="53"/>
      <c r="G93" s="53"/>
      <c r="H93" s="53"/>
      <c r="I93" s="53"/>
      <c r="J93" s="53"/>
      <c r="K93" s="53"/>
    </row>
    <row r="94" spans="1:11" ht="15.75" customHeight="1" x14ac:dyDescent="0.2">
      <c r="D94" s="53"/>
      <c r="E94" s="53"/>
      <c r="F94" s="53"/>
      <c r="G94" s="53"/>
      <c r="H94" s="53"/>
      <c r="I94" s="53"/>
      <c r="J94" s="53"/>
      <c r="K94" s="53"/>
    </row>
    <row r="95" spans="1:11" ht="15.75" customHeight="1" x14ac:dyDescent="0.2">
      <c r="D95" s="53"/>
      <c r="E95" s="53"/>
      <c r="F95" s="53"/>
      <c r="G95" s="53"/>
      <c r="H95" s="53"/>
      <c r="I95" s="53"/>
      <c r="J95" s="53"/>
      <c r="K95" s="53"/>
    </row>
    <row r="96" spans="1:11" ht="15.75" customHeight="1" x14ac:dyDescent="0.2">
      <c r="D96" s="53"/>
      <c r="E96" s="53"/>
      <c r="F96" s="53"/>
      <c r="G96" s="53"/>
      <c r="H96" s="53"/>
      <c r="I96" s="53"/>
      <c r="J96" s="53"/>
      <c r="K96" s="53"/>
    </row>
    <row r="97" spans="4:11" ht="15.75" customHeight="1" x14ac:dyDescent="0.2">
      <c r="D97" s="53"/>
      <c r="E97" s="53"/>
      <c r="F97" s="53"/>
      <c r="G97" s="53"/>
      <c r="H97" s="53"/>
      <c r="I97" s="53"/>
      <c r="J97" s="53"/>
      <c r="K97" s="53"/>
    </row>
    <row r="98" spans="4:11" ht="15.75" customHeight="1" x14ac:dyDescent="0.2">
      <c r="D98" s="53"/>
      <c r="E98" s="53"/>
      <c r="F98" s="53"/>
      <c r="G98" s="53"/>
      <c r="H98" s="53"/>
      <c r="I98" s="53"/>
      <c r="J98" s="53"/>
      <c r="K98" s="53"/>
    </row>
    <row r="99" spans="4:11" ht="15.75" customHeight="1" x14ac:dyDescent="0.2">
      <c r="D99" s="53"/>
      <c r="E99" s="53"/>
      <c r="F99" s="53"/>
      <c r="G99" s="53"/>
      <c r="H99" s="53"/>
      <c r="I99" s="53"/>
      <c r="J99" s="53"/>
      <c r="K99" s="53"/>
    </row>
    <row r="100" spans="4:11" ht="18" customHeight="1" x14ac:dyDescent="0.2">
      <c r="D100" s="53"/>
      <c r="E100" s="53"/>
      <c r="F100" s="53"/>
      <c r="G100" s="53"/>
      <c r="H100" s="53"/>
      <c r="I100" s="53"/>
      <c r="J100" s="53"/>
      <c r="K100" s="53"/>
    </row>
    <row r="101" spans="4:11" ht="18" customHeight="1" x14ac:dyDescent="0.2">
      <c r="D101" s="53"/>
      <c r="E101" s="53"/>
      <c r="F101" s="53"/>
      <c r="G101" s="53"/>
      <c r="H101" s="53"/>
      <c r="I101" s="53"/>
      <c r="J101" s="53"/>
      <c r="K101" s="53"/>
    </row>
    <row r="102" spans="4:11" ht="18" customHeight="1" x14ac:dyDescent="0.2">
      <c r="D102" s="53"/>
      <c r="E102" s="53"/>
      <c r="F102" s="53"/>
      <c r="G102" s="53"/>
      <c r="H102" s="53"/>
      <c r="I102" s="53"/>
      <c r="J102" s="53"/>
      <c r="K102" s="53"/>
    </row>
    <row r="103" spans="4:11" ht="18" customHeight="1" x14ac:dyDescent="0.2">
      <c r="D103" s="53"/>
      <c r="E103" s="53"/>
      <c r="F103" s="53"/>
      <c r="G103" s="53"/>
      <c r="H103" s="53"/>
      <c r="I103" s="53"/>
      <c r="J103" s="53"/>
      <c r="K103" s="53"/>
    </row>
    <row r="104" spans="4:11" ht="18" customHeight="1" x14ac:dyDescent="0.2">
      <c r="D104" s="53"/>
      <c r="E104" s="53"/>
      <c r="F104" s="53"/>
      <c r="G104" s="53"/>
      <c r="H104" s="53"/>
      <c r="I104" s="53"/>
      <c r="J104" s="53"/>
      <c r="K104" s="53"/>
    </row>
    <row r="105" spans="4:11" ht="18" customHeight="1" x14ac:dyDescent="0.2">
      <c r="D105" s="53"/>
      <c r="E105" s="53"/>
      <c r="F105" s="53"/>
      <c r="G105" s="53"/>
      <c r="H105" s="53"/>
      <c r="I105" s="53"/>
      <c r="J105" s="53"/>
      <c r="K105" s="53"/>
    </row>
    <row r="106" spans="4:11" ht="18" customHeight="1" x14ac:dyDescent="0.2">
      <c r="D106" s="53"/>
      <c r="E106" s="53"/>
      <c r="F106" s="53"/>
      <c r="G106" s="53"/>
      <c r="H106" s="53"/>
      <c r="I106" s="53"/>
      <c r="J106" s="53"/>
      <c r="K106" s="53"/>
    </row>
    <row r="107" spans="4:11" ht="18" customHeight="1" x14ac:dyDescent="0.2">
      <c r="D107" s="53"/>
      <c r="E107" s="53"/>
      <c r="F107" s="53"/>
      <c r="G107" s="53"/>
      <c r="H107" s="53"/>
      <c r="I107" s="53"/>
      <c r="J107" s="53"/>
      <c r="K107" s="53"/>
    </row>
    <row r="108" spans="4:11" ht="18" customHeight="1" x14ac:dyDescent="0.2">
      <c r="D108" s="53"/>
      <c r="E108" s="53"/>
      <c r="F108" s="53"/>
      <c r="G108" s="53"/>
      <c r="H108" s="53"/>
      <c r="I108" s="53"/>
      <c r="J108" s="53"/>
      <c r="K108" s="53"/>
    </row>
    <row r="109" spans="4:11" ht="18" customHeight="1" x14ac:dyDescent="0.2">
      <c r="D109" s="53"/>
      <c r="E109" s="53"/>
      <c r="F109" s="53"/>
      <c r="G109" s="53"/>
      <c r="H109" s="53"/>
      <c r="I109" s="53"/>
      <c r="J109" s="53"/>
      <c r="K109" s="53"/>
    </row>
    <row r="110" spans="4:11" ht="18" customHeight="1" x14ac:dyDescent="0.2">
      <c r="D110" s="53"/>
      <c r="E110" s="53"/>
      <c r="F110" s="53"/>
      <c r="G110" s="53"/>
      <c r="H110" s="53"/>
      <c r="I110" s="53"/>
      <c r="J110" s="53"/>
      <c r="K110" s="53"/>
    </row>
    <row r="111" spans="4:11" ht="18" customHeight="1" x14ac:dyDescent="0.2">
      <c r="D111" s="53"/>
      <c r="E111" s="53"/>
      <c r="F111" s="53"/>
      <c r="G111" s="53"/>
      <c r="H111" s="53"/>
      <c r="I111" s="53"/>
      <c r="J111" s="53"/>
      <c r="K111" s="53"/>
    </row>
    <row r="112" spans="4:11" ht="18" customHeight="1" x14ac:dyDescent="0.2">
      <c r="D112" s="53"/>
      <c r="E112" s="53"/>
      <c r="F112" s="53"/>
      <c r="G112" s="53"/>
      <c r="H112" s="53"/>
      <c r="I112" s="53"/>
      <c r="J112" s="53"/>
      <c r="K112" s="53"/>
    </row>
    <row r="113" spans="4:11" ht="18" customHeight="1" x14ac:dyDescent="0.2">
      <c r="D113" s="53"/>
      <c r="E113" s="53"/>
      <c r="F113" s="53"/>
      <c r="G113" s="53"/>
      <c r="H113" s="53"/>
      <c r="I113" s="53"/>
      <c r="J113" s="53"/>
      <c r="K113" s="53"/>
    </row>
    <row r="114" spans="4:11" ht="15.95" customHeight="1" x14ac:dyDescent="0.2">
      <c r="D114" s="53"/>
      <c r="E114" s="53"/>
      <c r="F114" s="53"/>
      <c r="G114" s="53"/>
      <c r="H114" s="53"/>
      <c r="I114" s="53"/>
      <c r="J114" s="53"/>
      <c r="K114" s="53"/>
    </row>
    <row r="115" spans="4:11" ht="15.95" customHeight="1" x14ac:dyDescent="0.2">
      <c r="D115" s="53"/>
      <c r="E115" s="53"/>
      <c r="F115" s="53"/>
      <c r="G115" s="53"/>
      <c r="H115" s="53"/>
      <c r="I115" s="53"/>
      <c r="J115" s="53"/>
      <c r="K115" s="53"/>
    </row>
    <row r="116" spans="4:11" ht="15.95" customHeight="1" x14ac:dyDescent="0.2">
      <c r="D116" s="53"/>
      <c r="E116" s="53"/>
      <c r="F116" s="53"/>
      <c r="G116" s="53"/>
      <c r="H116" s="53"/>
      <c r="I116" s="53"/>
      <c r="J116" s="53"/>
      <c r="K116" s="53"/>
    </row>
    <row r="117" spans="4:11" ht="15.95" customHeight="1" x14ac:dyDescent="0.2">
      <c r="D117" s="53"/>
      <c r="E117" s="53"/>
      <c r="F117" s="53"/>
      <c r="G117" s="53"/>
      <c r="H117" s="53"/>
      <c r="I117" s="53"/>
      <c r="J117" s="53"/>
      <c r="K117" s="53"/>
    </row>
    <row r="118" spans="4:11" ht="15.95" customHeight="1" x14ac:dyDescent="0.2">
      <c r="D118" s="53"/>
      <c r="E118" s="53"/>
      <c r="F118" s="53"/>
      <c r="G118" s="53"/>
      <c r="H118" s="53"/>
      <c r="I118" s="53"/>
      <c r="J118" s="53"/>
      <c r="K118" s="53"/>
    </row>
    <row r="119" spans="4:11" ht="15.95" customHeight="1" x14ac:dyDescent="0.2">
      <c r="D119" s="53"/>
      <c r="E119" s="53"/>
      <c r="F119" s="53"/>
      <c r="G119" s="53"/>
      <c r="H119" s="53"/>
      <c r="I119" s="53"/>
      <c r="J119" s="53"/>
      <c r="K119" s="53"/>
    </row>
    <row r="120" spans="4:11" ht="15.95" customHeight="1" x14ac:dyDescent="0.2">
      <c r="D120" s="53"/>
      <c r="E120" s="53"/>
      <c r="F120" s="53"/>
      <c r="G120" s="53"/>
      <c r="H120" s="53"/>
      <c r="I120" s="53"/>
      <c r="J120" s="53"/>
      <c r="K120" s="53"/>
    </row>
    <row r="121" spans="4:11" ht="15.95" customHeight="1" x14ac:dyDescent="0.2">
      <c r="D121" s="53"/>
      <c r="E121" s="53"/>
      <c r="F121" s="53"/>
      <c r="G121" s="53"/>
      <c r="H121" s="53"/>
      <c r="I121" s="53"/>
      <c r="J121" s="53"/>
      <c r="K121" s="53"/>
    </row>
    <row r="122" spans="4:11" ht="15.95" customHeight="1" x14ac:dyDescent="0.2">
      <c r="D122" s="53"/>
      <c r="E122" s="53"/>
      <c r="F122" s="53"/>
      <c r="G122" s="53"/>
      <c r="H122" s="53"/>
      <c r="I122" s="53"/>
      <c r="J122" s="53"/>
      <c r="K122" s="53"/>
    </row>
    <row r="123" spans="4:11" ht="15.95" customHeight="1" x14ac:dyDescent="0.2">
      <c r="D123" s="53"/>
      <c r="E123" s="53"/>
      <c r="F123" s="53"/>
      <c r="G123" s="53"/>
      <c r="H123" s="53"/>
      <c r="I123" s="53"/>
      <c r="J123" s="53"/>
      <c r="K123" s="53"/>
    </row>
    <row r="124" spans="4:11" ht="15.95" customHeight="1" x14ac:dyDescent="0.2">
      <c r="D124" s="53"/>
      <c r="E124" s="53"/>
      <c r="F124" s="53"/>
      <c r="G124" s="53"/>
      <c r="H124" s="53"/>
      <c r="I124" s="53"/>
      <c r="J124" s="53"/>
      <c r="K124" s="53"/>
    </row>
    <row r="125" spans="4:11" ht="15.95" customHeight="1" x14ac:dyDescent="0.2">
      <c r="D125" s="53"/>
      <c r="E125" s="53"/>
      <c r="F125" s="53"/>
      <c r="G125" s="53"/>
      <c r="H125" s="53"/>
      <c r="I125" s="53"/>
      <c r="J125" s="53"/>
      <c r="K125" s="53"/>
    </row>
    <row r="126" spans="4:11" ht="15.95" customHeight="1" x14ac:dyDescent="0.2">
      <c r="D126" s="53"/>
      <c r="E126" s="53"/>
      <c r="F126" s="53"/>
      <c r="G126" s="53"/>
      <c r="H126" s="53"/>
      <c r="I126" s="53"/>
      <c r="J126" s="53"/>
      <c r="K126" s="53"/>
    </row>
    <row r="127" spans="4:11" ht="15.95" customHeight="1" x14ac:dyDescent="0.2">
      <c r="D127" s="53"/>
      <c r="E127" s="53"/>
      <c r="F127" s="53"/>
      <c r="G127" s="53"/>
      <c r="H127" s="53"/>
      <c r="I127" s="53"/>
      <c r="J127" s="53"/>
      <c r="K127" s="53"/>
    </row>
    <row r="128" spans="4:11" ht="15.95" customHeight="1" x14ac:dyDescent="0.2">
      <c r="D128" s="53"/>
      <c r="E128" s="53"/>
      <c r="F128" s="53"/>
      <c r="G128" s="53"/>
      <c r="H128" s="53"/>
      <c r="I128" s="53"/>
      <c r="J128" s="53"/>
      <c r="K128" s="53"/>
    </row>
    <row r="129" spans="4:11" ht="15.95" customHeight="1" x14ac:dyDescent="0.2">
      <c r="D129" s="53"/>
      <c r="E129" s="53"/>
      <c r="F129" s="53"/>
      <c r="G129" s="53"/>
      <c r="H129" s="53"/>
      <c r="I129" s="53"/>
      <c r="J129" s="53"/>
      <c r="K129" s="53"/>
    </row>
    <row r="130" spans="4:11" ht="15.95" customHeight="1" x14ac:dyDescent="0.2">
      <c r="D130" s="53"/>
      <c r="E130" s="53"/>
      <c r="F130" s="53"/>
      <c r="G130" s="53"/>
      <c r="H130" s="53"/>
      <c r="I130" s="53"/>
      <c r="J130" s="53"/>
      <c r="K130" s="53"/>
    </row>
    <row r="131" spans="4:11" ht="15.95" customHeight="1" x14ac:dyDescent="0.2">
      <c r="D131" s="53"/>
      <c r="E131" s="53"/>
      <c r="F131" s="53"/>
      <c r="G131" s="53"/>
      <c r="H131" s="53"/>
      <c r="I131" s="53"/>
      <c r="J131" s="53"/>
      <c r="K131" s="53"/>
    </row>
    <row r="132" spans="4:11" ht="15.95" customHeight="1" x14ac:dyDescent="0.2">
      <c r="D132" s="53"/>
      <c r="E132" s="53"/>
      <c r="F132" s="53"/>
      <c r="G132" s="53"/>
      <c r="H132" s="53"/>
      <c r="I132" s="53"/>
      <c r="J132" s="53"/>
      <c r="K132" s="53"/>
    </row>
    <row r="133" spans="4:11" ht="15.95" customHeight="1" x14ac:dyDescent="0.2">
      <c r="D133" s="53"/>
      <c r="E133" s="53"/>
      <c r="F133" s="53"/>
      <c r="G133" s="53"/>
      <c r="H133" s="53"/>
      <c r="I133" s="53"/>
      <c r="J133" s="53"/>
      <c r="K133" s="53"/>
    </row>
    <row r="134" spans="4:11" ht="15.95" customHeight="1" x14ac:dyDescent="0.2">
      <c r="D134" s="53"/>
      <c r="E134" s="53"/>
      <c r="F134" s="53"/>
      <c r="G134" s="53"/>
      <c r="H134" s="53"/>
      <c r="I134" s="53"/>
      <c r="J134" s="53"/>
      <c r="K134" s="53"/>
    </row>
    <row r="135" spans="4:11" ht="15.95" customHeight="1" x14ac:dyDescent="0.2">
      <c r="D135" s="53"/>
      <c r="E135" s="53"/>
      <c r="F135" s="53"/>
      <c r="G135" s="53"/>
      <c r="H135" s="53"/>
      <c r="I135" s="53"/>
      <c r="J135" s="53"/>
      <c r="K135" s="53"/>
    </row>
    <row r="136" spans="4:11" ht="15.95" customHeight="1" x14ac:dyDescent="0.2">
      <c r="D136" s="53"/>
      <c r="E136" s="53"/>
      <c r="F136" s="53"/>
      <c r="G136" s="53"/>
      <c r="H136" s="53"/>
      <c r="I136" s="53"/>
      <c r="J136" s="53"/>
      <c r="K136" s="53"/>
    </row>
    <row r="137" spans="4:11" ht="15.95" customHeight="1" x14ac:dyDescent="0.2">
      <c r="D137" s="53"/>
      <c r="E137" s="53"/>
      <c r="F137" s="53"/>
      <c r="G137" s="53"/>
      <c r="H137" s="53"/>
      <c r="I137" s="53"/>
      <c r="J137" s="53"/>
      <c r="K137" s="53"/>
    </row>
    <row r="138" spans="4:11" ht="15.95" customHeight="1" x14ac:dyDescent="0.2">
      <c r="D138" s="53"/>
      <c r="E138" s="53"/>
      <c r="F138" s="53"/>
      <c r="G138" s="53"/>
      <c r="H138" s="53"/>
      <c r="I138" s="53"/>
      <c r="J138" s="53"/>
      <c r="K138" s="53"/>
    </row>
    <row r="139" spans="4:11" ht="15.95" customHeight="1" x14ac:dyDescent="0.2">
      <c r="D139" s="53"/>
      <c r="E139" s="53"/>
      <c r="F139" s="53"/>
      <c r="G139" s="53"/>
      <c r="H139" s="53"/>
      <c r="I139" s="53"/>
      <c r="J139" s="53"/>
      <c r="K139" s="53"/>
    </row>
    <row r="140" spans="4:11" ht="15.95" customHeight="1" x14ac:dyDescent="0.2">
      <c r="D140" s="53"/>
      <c r="E140" s="53"/>
      <c r="F140" s="53"/>
      <c r="G140" s="53"/>
      <c r="H140" s="53"/>
      <c r="I140" s="53"/>
      <c r="J140" s="53"/>
      <c r="K140" s="53"/>
    </row>
    <row r="141" spans="4:11" ht="15.95" customHeight="1" x14ac:dyDescent="0.2">
      <c r="D141" s="53"/>
      <c r="E141" s="53"/>
      <c r="F141" s="53"/>
      <c r="G141" s="53"/>
      <c r="H141" s="53"/>
      <c r="I141" s="53"/>
      <c r="J141" s="53"/>
      <c r="K141" s="53"/>
    </row>
    <row r="142" spans="4:11" ht="15.95" customHeight="1" x14ac:dyDescent="0.2">
      <c r="D142" s="53"/>
      <c r="E142" s="53"/>
      <c r="F142" s="53"/>
      <c r="G142" s="53"/>
      <c r="H142" s="53"/>
      <c r="I142" s="53"/>
      <c r="J142" s="53"/>
      <c r="K142" s="53"/>
    </row>
    <row r="143" spans="4:11" ht="15.95" customHeight="1" x14ac:dyDescent="0.2">
      <c r="D143" s="53"/>
      <c r="E143" s="53"/>
      <c r="F143" s="53"/>
      <c r="G143" s="53"/>
      <c r="H143" s="53"/>
      <c r="I143" s="53"/>
      <c r="J143" s="53"/>
      <c r="K143" s="53"/>
    </row>
    <row r="144" spans="4:11" ht="15.95" customHeight="1" x14ac:dyDescent="0.2">
      <c r="D144" s="53"/>
      <c r="E144" s="53"/>
      <c r="F144" s="53"/>
      <c r="G144" s="53"/>
      <c r="H144" s="53"/>
      <c r="I144" s="53"/>
      <c r="J144" s="53"/>
      <c r="K144" s="53"/>
    </row>
    <row r="145" spans="4:11" ht="15.95" customHeight="1" x14ac:dyDescent="0.2">
      <c r="D145" s="53"/>
      <c r="E145" s="53"/>
      <c r="F145" s="53"/>
      <c r="G145" s="53"/>
      <c r="H145" s="53"/>
      <c r="I145" s="53"/>
      <c r="J145" s="53"/>
      <c r="K145" s="53"/>
    </row>
    <row r="146" spans="4:11" ht="15.95" customHeight="1" x14ac:dyDescent="0.2">
      <c r="D146" s="53"/>
      <c r="E146" s="53"/>
      <c r="F146" s="53"/>
      <c r="G146" s="53"/>
      <c r="H146" s="53"/>
      <c r="I146" s="53"/>
      <c r="J146" s="53"/>
      <c r="K146" s="53"/>
    </row>
    <row r="147" spans="4:11" ht="15.95" customHeight="1" x14ac:dyDescent="0.2">
      <c r="D147" s="53"/>
      <c r="E147" s="53"/>
      <c r="F147" s="53"/>
      <c r="G147" s="53"/>
      <c r="H147" s="53"/>
      <c r="I147" s="53"/>
      <c r="J147" s="53"/>
      <c r="K147" s="53"/>
    </row>
    <row r="148" spans="4:11" ht="15.95" customHeight="1" x14ac:dyDescent="0.2">
      <c r="D148" s="53"/>
      <c r="E148" s="53"/>
      <c r="F148" s="53"/>
      <c r="G148" s="53"/>
      <c r="H148" s="53"/>
      <c r="I148" s="53"/>
      <c r="J148" s="53"/>
      <c r="K148" s="53"/>
    </row>
    <row r="149" spans="4:11" ht="15.95" customHeight="1" x14ac:dyDescent="0.2">
      <c r="D149" s="53"/>
      <c r="E149" s="53"/>
      <c r="F149" s="53"/>
      <c r="G149" s="53"/>
      <c r="H149" s="53"/>
      <c r="I149" s="53"/>
      <c r="J149" s="53"/>
      <c r="K149" s="53"/>
    </row>
    <row r="150" spans="4:11" ht="15.95" customHeight="1" x14ac:dyDescent="0.2">
      <c r="D150" s="53"/>
      <c r="E150" s="53"/>
      <c r="F150" s="53"/>
      <c r="G150" s="53"/>
      <c r="H150" s="53"/>
      <c r="I150" s="53"/>
      <c r="J150" s="53"/>
      <c r="K150" s="53"/>
    </row>
    <row r="151" spans="4:11" ht="15.95" customHeight="1" x14ac:dyDescent="0.2">
      <c r="D151" s="53"/>
      <c r="E151" s="53"/>
      <c r="F151" s="53"/>
      <c r="G151" s="53"/>
      <c r="H151" s="53"/>
      <c r="I151" s="53"/>
      <c r="J151" s="53"/>
      <c r="K151" s="53"/>
    </row>
    <row r="152" spans="4:11" ht="15.95" customHeight="1" x14ac:dyDescent="0.2">
      <c r="D152" s="53"/>
      <c r="E152" s="53"/>
      <c r="F152" s="53"/>
      <c r="G152" s="53"/>
      <c r="H152" s="53"/>
      <c r="I152" s="53"/>
      <c r="J152" s="53"/>
      <c r="K152" s="53"/>
    </row>
    <row r="153" spans="4:11" ht="15.95" customHeight="1" x14ac:dyDescent="0.2">
      <c r="D153" s="53"/>
      <c r="E153" s="53"/>
      <c r="F153" s="53"/>
      <c r="G153" s="53"/>
      <c r="H153" s="53"/>
      <c r="I153" s="53"/>
      <c r="J153" s="53"/>
      <c r="K153" s="53"/>
    </row>
    <row r="154" spans="4:11" ht="15.95" customHeight="1" x14ac:dyDescent="0.2">
      <c r="D154" s="53"/>
      <c r="E154" s="53"/>
      <c r="F154" s="53"/>
      <c r="G154" s="53"/>
      <c r="H154" s="53"/>
      <c r="I154" s="53"/>
      <c r="J154" s="53"/>
      <c r="K154" s="53"/>
    </row>
    <row r="155" spans="4:11" ht="15.95" customHeight="1" x14ac:dyDescent="0.2">
      <c r="D155" s="53"/>
      <c r="E155" s="53"/>
      <c r="F155" s="53"/>
      <c r="G155" s="53"/>
      <c r="H155" s="53"/>
      <c r="I155" s="53"/>
      <c r="J155" s="53"/>
      <c r="K155" s="53"/>
    </row>
    <row r="156" spans="4:11" ht="15.95" customHeight="1" x14ac:dyDescent="0.2">
      <c r="D156" s="53"/>
      <c r="E156" s="53"/>
      <c r="F156" s="53"/>
      <c r="G156" s="53"/>
      <c r="H156" s="53"/>
      <c r="I156" s="53"/>
      <c r="J156" s="53"/>
      <c r="K156" s="53"/>
    </row>
    <row r="157" spans="4:11" ht="15.95" customHeight="1" x14ac:dyDescent="0.2">
      <c r="D157" s="53"/>
      <c r="E157" s="53"/>
      <c r="F157" s="53"/>
      <c r="G157" s="53"/>
      <c r="H157" s="53"/>
      <c r="I157" s="53"/>
      <c r="J157" s="53"/>
      <c r="K157" s="53"/>
    </row>
    <row r="158" spans="4:11" ht="15.95" customHeight="1" x14ac:dyDescent="0.2">
      <c r="D158" s="53"/>
      <c r="E158" s="53"/>
      <c r="F158" s="53"/>
      <c r="G158" s="53"/>
      <c r="H158" s="53"/>
      <c r="I158" s="53"/>
      <c r="J158" s="53"/>
      <c r="K158" s="53"/>
    </row>
    <row r="159" spans="4:11" ht="15.95" customHeight="1" x14ac:dyDescent="0.2">
      <c r="D159" s="53"/>
      <c r="E159" s="53"/>
      <c r="F159" s="53"/>
      <c r="G159" s="53"/>
      <c r="H159" s="53"/>
      <c r="I159" s="53"/>
      <c r="J159" s="53"/>
      <c r="K159" s="53"/>
    </row>
    <row r="160" spans="4:11" ht="15.95" customHeight="1" x14ac:dyDescent="0.2">
      <c r="D160" s="53"/>
      <c r="E160" s="53"/>
      <c r="F160" s="53"/>
      <c r="G160" s="53"/>
      <c r="H160" s="53"/>
      <c r="I160" s="53"/>
      <c r="J160" s="53"/>
      <c r="K160" s="53"/>
    </row>
    <row r="161" spans="4:11" ht="15.95" customHeight="1" x14ac:dyDescent="0.2">
      <c r="D161" s="53"/>
      <c r="E161" s="53"/>
      <c r="F161" s="53"/>
      <c r="G161" s="53"/>
      <c r="H161" s="53"/>
      <c r="I161" s="53"/>
      <c r="J161" s="53"/>
      <c r="K161" s="53"/>
    </row>
    <row r="162" spans="4:11" ht="15.95" customHeight="1" x14ac:dyDescent="0.2">
      <c r="D162" s="53"/>
      <c r="E162" s="53"/>
      <c r="F162" s="53"/>
      <c r="G162" s="53"/>
      <c r="H162" s="53"/>
      <c r="I162" s="53"/>
      <c r="J162" s="53"/>
      <c r="K162" s="53"/>
    </row>
    <row r="163" spans="4:11" ht="15.95" customHeight="1" x14ac:dyDescent="0.2">
      <c r="D163" s="53"/>
      <c r="E163" s="53"/>
      <c r="F163" s="53"/>
      <c r="G163" s="53"/>
      <c r="H163" s="53"/>
      <c r="I163" s="53"/>
      <c r="J163" s="53"/>
      <c r="K163" s="53"/>
    </row>
    <row r="164" spans="4:11" ht="15.95" customHeight="1" x14ac:dyDescent="0.2">
      <c r="D164" s="53"/>
      <c r="E164" s="53"/>
      <c r="F164" s="53"/>
      <c r="G164" s="53"/>
      <c r="H164" s="53"/>
      <c r="I164" s="53"/>
      <c r="J164" s="53"/>
      <c r="K164" s="53"/>
    </row>
    <row r="165" spans="4:11" ht="15.95" customHeight="1" x14ac:dyDescent="0.2">
      <c r="D165" s="53"/>
      <c r="E165" s="53"/>
      <c r="F165" s="53"/>
      <c r="G165" s="53"/>
      <c r="H165" s="53"/>
      <c r="I165" s="53"/>
      <c r="J165" s="53"/>
      <c r="K165" s="53"/>
    </row>
    <row r="166" spans="4:11" ht="15.95" customHeight="1" x14ac:dyDescent="0.2">
      <c r="D166" s="53"/>
      <c r="E166" s="53"/>
      <c r="F166" s="53"/>
      <c r="G166" s="53"/>
      <c r="H166" s="53"/>
      <c r="I166" s="53"/>
      <c r="J166" s="53"/>
      <c r="K166" s="53"/>
    </row>
    <row r="167" spans="4:11" ht="15.95" customHeight="1" x14ac:dyDescent="0.2">
      <c r="D167" s="53"/>
      <c r="E167" s="53"/>
      <c r="F167" s="53"/>
      <c r="G167" s="53"/>
      <c r="H167" s="53"/>
      <c r="I167" s="53"/>
      <c r="J167" s="53"/>
      <c r="K167" s="53"/>
    </row>
    <row r="168" spans="4:11" ht="15.95" customHeight="1" x14ac:dyDescent="0.2">
      <c r="D168" s="53"/>
      <c r="E168" s="53"/>
      <c r="F168" s="53"/>
      <c r="G168" s="53"/>
      <c r="H168" s="53"/>
      <c r="I168" s="53"/>
      <c r="J168" s="53"/>
      <c r="K168" s="53"/>
    </row>
    <row r="169" spans="4:11" ht="15.95" customHeight="1" x14ac:dyDescent="0.2">
      <c r="D169" s="53"/>
      <c r="E169" s="53"/>
      <c r="F169" s="53"/>
      <c r="G169" s="53"/>
      <c r="H169" s="53"/>
      <c r="I169" s="53"/>
      <c r="J169" s="53"/>
      <c r="K169" s="53"/>
    </row>
    <row r="170" spans="4:11" ht="15.95" customHeight="1" x14ac:dyDescent="0.2">
      <c r="D170" s="53"/>
      <c r="E170" s="53"/>
      <c r="F170" s="53"/>
      <c r="G170" s="53"/>
      <c r="H170" s="53"/>
      <c r="I170" s="53"/>
      <c r="J170" s="53"/>
      <c r="K170" s="53"/>
    </row>
    <row r="171" spans="4:11" ht="15.95" customHeight="1" x14ac:dyDescent="0.2">
      <c r="D171" s="53"/>
      <c r="E171" s="53"/>
      <c r="F171" s="53"/>
      <c r="G171" s="53"/>
      <c r="H171" s="53"/>
      <c r="I171" s="53"/>
      <c r="J171" s="53"/>
      <c r="K171" s="53"/>
    </row>
    <row r="172" spans="4:11" ht="15.95" customHeight="1" x14ac:dyDescent="0.2">
      <c r="D172" s="53"/>
      <c r="E172" s="53"/>
      <c r="F172" s="53"/>
      <c r="G172" s="53"/>
      <c r="H172" s="53"/>
      <c r="I172" s="53"/>
      <c r="J172" s="53"/>
      <c r="K172" s="53"/>
    </row>
    <row r="173" spans="4:11" ht="15.95" customHeight="1" x14ac:dyDescent="0.2">
      <c r="D173" s="53"/>
      <c r="E173" s="53"/>
      <c r="F173" s="53"/>
      <c r="G173" s="53"/>
      <c r="H173" s="53"/>
      <c r="I173" s="53"/>
      <c r="J173" s="53"/>
      <c r="K173" s="53"/>
    </row>
    <row r="174" spans="4:11" ht="15.95" customHeight="1" x14ac:dyDescent="0.2">
      <c r="D174" s="53"/>
      <c r="E174" s="53"/>
      <c r="F174" s="53"/>
      <c r="G174" s="53"/>
      <c r="H174" s="53"/>
      <c r="I174" s="53"/>
      <c r="J174" s="53"/>
      <c r="K174" s="53"/>
    </row>
    <row r="175" spans="4:11" ht="15.95" customHeight="1" x14ac:dyDescent="0.2">
      <c r="D175" s="53"/>
      <c r="E175" s="53"/>
      <c r="F175" s="53"/>
      <c r="G175" s="53"/>
      <c r="H175" s="53"/>
      <c r="I175" s="53"/>
      <c r="J175" s="53"/>
      <c r="K175" s="53"/>
    </row>
    <row r="176" spans="4:11" ht="15.95" customHeight="1" x14ac:dyDescent="0.2">
      <c r="D176" s="53"/>
      <c r="E176" s="53"/>
      <c r="F176" s="53"/>
      <c r="G176" s="53"/>
      <c r="H176" s="53"/>
      <c r="I176" s="53"/>
      <c r="J176" s="53"/>
      <c r="K176" s="53"/>
    </row>
    <row r="177" spans="4:11" ht="15.95" customHeight="1" x14ac:dyDescent="0.2">
      <c r="D177" s="53"/>
      <c r="E177" s="53"/>
      <c r="F177" s="53"/>
      <c r="G177" s="53"/>
      <c r="H177" s="53"/>
      <c r="I177" s="53"/>
      <c r="J177" s="53"/>
      <c r="K177" s="53"/>
    </row>
    <row r="178" spans="4:11" ht="15.95" customHeight="1" x14ac:dyDescent="0.2">
      <c r="D178" s="53"/>
      <c r="E178" s="53"/>
      <c r="F178" s="53"/>
      <c r="G178" s="53"/>
      <c r="H178" s="53"/>
      <c r="I178" s="53"/>
      <c r="J178" s="53"/>
      <c r="K178" s="53"/>
    </row>
    <row r="179" spans="4:11" ht="15.95" customHeight="1" x14ac:dyDescent="0.2">
      <c r="D179" s="53"/>
      <c r="E179" s="53"/>
      <c r="F179" s="53"/>
      <c r="G179" s="53"/>
      <c r="H179" s="53"/>
      <c r="I179" s="53"/>
      <c r="J179" s="53"/>
      <c r="K179" s="53"/>
    </row>
    <row r="180" spans="4:11" ht="15.95" customHeight="1" x14ac:dyDescent="0.2">
      <c r="D180" s="53"/>
      <c r="E180" s="53"/>
      <c r="F180" s="53"/>
      <c r="G180" s="53"/>
      <c r="H180" s="53"/>
      <c r="I180" s="53"/>
      <c r="J180" s="53"/>
      <c r="K180" s="53"/>
    </row>
    <row r="181" spans="4:11" ht="15.95" customHeight="1" x14ac:dyDescent="0.2">
      <c r="D181" s="53"/>
      <c r="E181" s="53"/>
      <c r="F181" s="53"/>
      <c r="G181" s="53"/>
      <c r="H181" s="53"/>
      <c r="I181" s="53"/>
      <c r="J181" s="53"/>
      <c r="K181" s="53"/>
    </row>
    <row r="182" spans="4:11" ht="15.95" customHeight="1" x14ac:dyDescent="0.2">
      <c r="D182" s="53"/>
      <c r="E182" s="53"/>
      <c r="F182" s="53"/>
      <c r="G182" s="53"/>
      <c r="H182" s="53"/>
      <c r="I182" s="53"/>
      <c r="J182" s="53"/>
      <c r="K182" s="53"/>
    </row>
    <row r="183" spans="4:11" ht="15.95" customHeight="1" x14ac:dyDescent="0.2">
      <c r="D183" s="53"/>
      <c r="E183" s="53"/>
      <c r="F183" s="53"/>
      <c r="G183" s="53"/>
      <c r="H183" s="53"/>
      <c r="I183" s="53"/>
      <c r="J183" s="53"/>
      <c r="K183" s="53"/>
    </row>
    <row r="184" spans="4:11" ht="15.95" customHeight="1" x14ac:dyDescent="0.2">
      <c r="D184" s="53"/>
      <c r="E184" s="53"/>
      <c r="F184" s="53"/>
      <c r="G184" s="53"/>
      <c r="H184" s="53"/>
      <c r="I184" s="53"/>
      <c r="J184" s="53"/>
      <c r="K184" s="53"/>
    </row>
    <row r="185" spans="4:11" ht="15.95" customHeight="1" x14ac:dyDescent="0.2">
      <c r="D185" s="53"/>
      <c r="E185" s="53"/>
      <c r="F185" s="53"/>
      <c r="G185" s="53"/>
      <c r="H185" s="53"/>
      <c r="I185" s="53"/>
      <c r="J185" s="53"/>
      <c r="K185" s="53"/>
    </row>
    <row r="186" spans="4:11" ht="15.95" customHeight="1" x14ac:dyDescent="0.2">
      <c r="D186" s="53"/>
      <c r="E186" s="53"/>
      <c r="F186" s="53"/>
      <c r="G186" s="53"/>
      <c r="H186" s="53"/>
      <c r="I186" s="53"/>
      <c r="J186" s="53"/>
      <c r="K186" s="53"/>
    </row>
    <row r="187" spans="4:11" ht="15.95" customHeight="1" x14ac:dyDescent="0.2">
      <c r="D187" s="53"/>
      <c r="E187" s="53"/>
      <c r="F187" s="53"/>
      <c r="G187" s="53"/>
      <c r="H187" s="53"/>
      <c r="I187" s="53"/>
      <c r="J187" s="53"/>
      <c r="K187" s="53"/>
    </row>
    <row r="188" spans="4:11" ht="15.95" customHeight="1" x14ac:dyDescent="0.2">
      <c r="D188" s="53"/>
      <c r="E188" s="53"/>
      <c r="F188" s="53"/>
      <c r="G188" s="53"/>
      <c r="H188" s="53"/>
      <c r="I188" s="53"/>
      <c r="J188" s="53"/>
      <c r="K188" s="53"/>
    </row>
    <row r="189" spans="4:11" ht="15.95" customHeight="1" x14ac:dyDescent="0.2">
      <c r="D189" s="53"/>
      <c r="E189" s="53"/>
      <c r="F189" s="53"/>
      <c r="G189" s="53"/>
      <c r="H189" s="53"/>
      <c r="I189" s="53"/>
      <c r="J189" s="53"/>
      <c r="K189" s="53"/>
    </row>
    <row r="190" spans="4:11" ht="15.95" customHeight="1" x14ac:dyDescent="0.2">
      <c r="D190" s="53"/>
      <c r="E190" s="53"/>
      <c r="F190" s="53"/>
      <c r="G190" s="53"/>
      <c r="H190" s="53"/>
      <c r="I190" s="53"/>
      <c r="J190" s="53"/>
      <c r="K190" s="53"/>
    </row>
    <row r="191" spans="4:11" ht="15.95" customHeight="1" x14ac:dyDescent="0.2">
      <c r="D191" s="53"/>
      <c r="E191" s="53"/>
      <c r="F191" s="53"/>
      <c r="G191" s="53"/>
      <c r="H191" s="53"/>
      <c r="I191" s="53"/>
      <c r="J191" s="53"/>
      <c r="K191" s="53"/>
    </row>
    <row r="192" spans="4:11" ht="15.95" customHeight="1" x14ac:dyDescent="0.2">
      <c r="D192" s="53"/>
      <c r="E192" s="53"/>
      <c r="F192" s="53"/>
      <c r="G192" s="53"/>
      <c r="H192" s="53"/>
      <c r="I192" s="53"/>
      <c r="J192" s="53"/>
      <c r="K192" s="53"/>
    </row>
    <row r="193" spans="4:11" ht="15.95" customHeight="1" x14ac:dyDescent="0.2">
      <c r="D193" s="53"/>
      <c r="E193" s="53"/>
      <c r="F193" s="53"/>
      <c r="G193" s="53"/>
      <c r="H193" s="53"/>
      <c r="I193" s="53"/>
      <c r="J193" s="53"/>
      <c r="K193" s="53"/>
    </row>
    <row r="194" spans="4:11" ht="15.95" customHeight="1" x14ac:dyDescent="0.2">
      <c r="D194" s="53"/>
      <c r="E194" s="53"/>
      <c r="F194" s="53"/>
      <c r="G194" s="53"/>
      <c r="H194" s="53"/>
      <c r="I194" s="53"/>
      <c r="J194" s="53"/>
      <c r="K194" s="53"/>
    </row>
    <row r="195" spans="4:11" ht="15.95" customHeight="1" x14ac:dyDescent="0.2">
      <c r="D195" s="53"/>
      <c r="E195" s="53"/>
      <c r="F195" s="53"/>
      <c r="G195" s="53"/>
      <c r="H195" s="53"/>
      <c r="I195" s="53"/>
      <c r="J195" s="53"/>
      <c r="K195" s="53"/>
    </row>
    <row r="196" spans="4:11" ht="15.95" customHeight="1" x14ac:dyDescent="0.2">
      <c r="D196" s="53"/>
      <c r="E196" s="53"/>
      <c r="F196" s="53"/>
      <c r="G196" s="53"/>
      <c r="H196" s="53"/>
      <c r="I196" s="53"/>
      <c r="J196" s="53"/>
      <c r="K196" s="53"/>
    </row>
    <row r="197" spans="4:11" ht="15.95" customHeight="1" x14ac:dyDescent="0.2">
      <c r="D197" s="53"/>
      <c r="E197" s="53"/>
      <c r="F197" s="53"/>
      <c r="G197" s="53"/>
      <c r="H197" s="53"/>
      <c r="I197" s="53"/>
      <c r="J197" s="53"/>
      <c r="K197" s="53"/>
    </row>
    <row r="198" spans="4:11" ht="15.95" customHeight="1" x14ac:dyDescent="0.2">
      <c r="D198" s="53"/>
      <c r="E198" s="53"/>
      <c r="F198" s="53"/>
      <c r="G198" s="53"/>
      <c r="H198" s="53"/>
      <c r="I198" s="53"/>
      <c r="J198" s="53"/>
      <c r="K198" s="53"/>
    </row>
    <row r="199" spans="4:11" ht="15.95" customHeight="1" x14ac:dyDescent="0.2">
      <c r="D199" s="53"/>
      <c r="E199" s="53"/>
      <c r="F199" s="53"/>
      <c r="G199" s="53"/>
      <c r="H199" s="53"/>
      <c r="I199" s="53"/>
      <c r="J199" s="53"/>
      <c r="K199" s="53"/>
    </row>
    <row r="200" spans="4:11" ht="15.95" customHeight="1" x14ac:dyDescent="0.2">
      <c r="D200" s="53"/>
      <c r="E200" s="53"/>
      <c r="F200" s="53"/>
      <c r="G200" s="53"/>
      <c r="H200" s="53"/>
      <c r="I200" s="53"/>
      <c r="J200" s="53"/>
      <c r="K200" s="53"/>
    </row>
    <row r="201" spans="4:11" ht="15.95" customHeight="1" x14ac:dyDescent="0.2">
      <c r="D201" s="53"/>
      <c r="E201" s="53"/>
      <c r="F201" s="53"/>
      <c r="G201" s="53"/>
      <c r="H201" s="53"/>
      <c r="I201" s="53"/>
      <c r="J201" s="53"/>
      <c r="K201" s="53"/>
    </row>
    <row r="202" spans="4:11" ht="15.95" customHeight="1" x14ac:dyDescent="0.2">
      <c r="D202" s="53"/>
      <c r="E202" s="53"/>
      <c r="F202" s="53"/>
      <c r="G202" s="53"/>
      <c r="H202" s="53"/>
      <c r="I202" s="53"/>
      <c r="J202" s="53"/>
      <c r="K202" s="53"/>
    </row>
    <row r="203" spans="4:11" ht="15.95" customHeight="1" x14ac:dyDescent="0.2">
      <c r="D203" s="53"/>
      <c r="E203" s="53"/>
      <c r="F203" s="53"/>
      <c r="G203" s="53"/>
      <c r="H203" s="53"/>
      <c r="I203" s="53"/>
      <c r="J203" s="53"/>
      <c r="K203" s="53"/>
    </row>
    <row r="204" spans="4:11" ht="15.95" customHeight="1" x14ac:dyDescent="0.2">
      <c r="D204" s="53"/>
      <c r="E204" s="53"/>
      <c r="F204" s="53"/>
      <c r="G204" s="53"/>
      <c r="H204" s="53"/>
      <c r="I204" s="53"/>
      <c r="J204" s="53"/>
      <c r="K204" s="53"/>
    </row>
  </sheetData>
  <mergeCells count="16">
    <mergeCell ref="H8:H9"/>
    <mergeCell ref="I8:I9"/>
    <mergeCell ref="A89:K89"/>
    <mergeCell ref="A90:K90"/>
    <mergeCell ref="A91:K91"/>
    <mergeCell ref="A92:K92"/>
    <mergeCell ref="A3:K3"/>
    <mergeCell ref="A4:K4"/>
    <mergeCell ref="A5:E5"/>
    <mergeCell ref="A7:C10"/>
    <mergeCell ref="D7:D10"/>
    <mergeCell ref="E7:I7"/>
    <mergeCell ref="J7:K8"/>
    <mergeCell ref="E8:E9"/>
    <mergeCell ref="F8:F9"/>
    <mergeCell ref="G8:G9"/>
  </mergeCells>
  <printOptions horizontalCentered="1"/>
  <pageMargins left="0.70866141732283472" right="0.31496062992125984" top="0.74803149606299213" bottom="0.74803149606299213" header="0.31496062992125984" footer="0.31496062992125984"/>
  <pageSetup paperSize="9" scale="82" fitToHeight="0" orientation="portrait" r:id="rId1"/>
  <headerFooter alignWithMargins="0"/>
  <rowBreaks count="1" manualBreakCount="1">
    <brk id="57" max="10"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30</vt:i4>
      </vt:variant>
    </vt:vector>
  </HeadingPairs>
  <TitlesOfParts>
    <vt:vector size="56" baseType="lpstr">
      <vt:lpstr>Deckblatt</vt:lpstr>
      <vt:lpstr>Impressum</vt:lpstr>
      <vt:lpstr>Inhaltsverzeichnis</vt:lpstr>
      <vt:lpstr>Tabelle 1</vt:lpstr>
      <vt:lpstr>Diagramm</vt:lpstr>
      <vt:lpstr>Tabelle 2.1</vt:lpstr>
      <vt:lpstr>Tabelle 2.2</vt:lpstr>
      <vt:lpstr>Tabelle 2.3</vt:lpstr>
      <vt:lpstr>Tabelle 2.4</vt:lpstr>
      <vt:lpstr>Tabelle 3.1</vt:lpstr>
      <vt:lpstr>Tabelle 3.2</vt:lpstr>
      <vt:lpstr>Tabelle 3.3</vt:lpstr>
      <vt:lpstr>Tabelle 3.4</vt:lpstr>
      <vt:lpstr>Tabelle 4.1</vt:lpstr>
      <vt:lpstr>Tabelle 4.2</vt:lpstr>
      <vt:lpstr>Tabelle 4.3</vt:lpstr>
      <vt:lpstr>Tabelle 5.1</vt:lpstr>
      <vt:lpstr>Tabelle 5.2</vt:lpstr>
      <vt:lpstr>Tabelle 6</vt:lpstr>
      <vt:lpstr>Hinweis - Berufsaggregate</vt:lpstr>
      <vt:lpstr>Hinweis_Befristung</vt:lpstr>
      <vt:lpstr>Hinweis_beg_been_BV</vt:lpstr>
      <vt:lpstr>Hinweise_BST-Revisionen</vt:lpstr>
      <vt:lpstr>Hinweise_SvB_GB</vt:lpstr>
      <vt:lpstr>Daten_Diagramme</vt:lpstr>
      <vt:lpstr>Statistik-Infoseite</vt:lpstr>
      <vt:lpstr>Deckblatt!Druckbereich</vt:lpstr>
      <vt:lpstr>Diagramm!Druckbereich</vt:lpstr>
      <vt:lpstr>'Hinweis - Berufsaggregate'!Druckbereich</vt:lpstr>
      <vt:lpstr>Hinweis_beg_been_BV!Druckbereich</vt:lpstr>
      <vt:lpstr>'Hinweise_BST-Revisionen'!Druckbereich</vt:lpstr>
      <vt:lpstr>Hinweise_SvB_GB!Druckbereich</vt:lpstr>
      <vt:lpstr>Inhaltsverzeichnis!Druckbereich</vt:lpstr>
      <vt:lpstr>'Tabelle 1'!Druckbereich</vt:lpstr>
      <vt:lpstr>'Tabelle 2.1'!Druckbereich</vt:lpstr>
      <vt:lpstr>'Tabelle 2.2'!Druckbereich</vt:lpstr>
      <vt:lpstr>'Tabelle 2.3'!Druckbereich</vt:lpstr>
      <vt:lpstr>'Tabelle 2.4'!Druckbereich</vt:lpstr>
      <vt:lpstr>'Tabelle 3.1'!Druckbereich</vt:lpstr>
      <vt:lpstr>'Tabelle 3.2'!Druckbereich</vt:lpstr>
      <vt:lpstr>'Tabelle 3.3'!Druckbereich</vt:lpstr>
      <vt:lpstr>'Tabelle 3.4'!Druckbereich</vt:lpstr>
      <vt:lpstr>'Tabelle 4.1'!Druckbereich</vt:lpstr>
      <vt:lpstr>'Tabelle 4.2'!Druckbereich</vt:lpstr>
      <vt:lpstr>'Tabelle 4.3'!Druckbereich</vt:lpstr>
      <vt:lpstr>'Tabelle 5.1'!Druckbereich</vt:lpstr>
      <vt:lpstr>'Tabelle 5.2'!Druckbereich</vt:lpstr>
      <vt:lpstr>'Tabelle 6'!Druckbereich</vt:lpstr>
      <vt:lpstr>'Hinweis - Berufsaggregate'!Drucktitel</vt:lpstr>
      <vt:lpstr>Hinweis_beg_been_BV!Drucktitel</vt:lpstr>
      <vt:lpstr>Hinweise_SvB_GB!Drucktitel</vt:lpstr>
      <vt:lpstr>'Tabelle 2.2'!Drucktitel</vt:lpstr>
      <vt:lpstr>'Tabelle 2.4'!Drucktitel</vt:lpstr>
      <vt:lpstr>'Tabelle 3.4'!Drucktitel</vt:lpstr>
      <vt:lpstr>'Tabelle 4.3'!Drucktitel</vt:lpstr>
      <vt:lpstr>'Tabelle 5.2'!Drucktitel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2026-06-18T12:37:36Z</dcterms:created>
  <dcterms:modified xsi:type="dcterms:W3CDTF">2026-06-18T12:39:16Z</dcterms:modified>
</cp:coreProperties>
</file>