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B7283BAD-D759-40FF-BAD8-A2E0F7BC0FDF}" xr6:coauthVersionLast="47" xr6:coauthVersionMax="47" xr10:uidLastSave="{00000000-0000-0000-0000-000000000000}"/>
  <bookViews>
    <workbookView xWindow="1410" yWindow="3225" windowWidth="21600" windowHeight="11385" xr2:uid="{A19DA88B-D286-4D6A-9CC6-62451B4DCEA3}"/>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c r="G76" i="25"/>
  <c r="F76" i="25"/>
  <c r="E76" i="25"/>
  <c r="L75" i="25"/>
  <c r="H75" i="25"/>
  <c r="G75" i="25"/>
  <c r="F75" i="25"/>
  <c r="E75" i="25"/>
  <c r="L74" i="25"/>
  <c r="H74" i="25"/>
  <c r="G74" i="25"/>
  <c r="F74" i="25"/>
  <c r="E74" i="25"/>
  <c r="L73" i="25"/>
  <c r="H73" i="25"/>
  <c r="G73" i="25"/>
  <c r="F73" i="25"/>
  <c r="E73" i="25"/>
  <c r="L72" i="25"/>
  <c r="H72" i="25"/>
  <c r="G72" i="25"/>
  <c r="F72" i="25"/>
  <c r="E72" i="25"/>
  <c r="L71" i="25"/>
  <c r="H71" i="25"/>
  <c r="G71" i="25"/>
  <c r="F71" i="25"/>
  <c r="E71" i="25"/>
  <c r="L70" i="25"/>
  <c r="H70" i="25"/>
  <c r="G70" i="25"/>
  <c r="F70" i="25"/>
  <c r="E70" i="25"/>
  <c r="L69" i="25"/>
  <c r="H69" i="25"/>
  <c r="G69" i="25"/>
  <c r="F69" i="25"/>
  <c r="E69" i="25"/>
  <c r="L68" i="25"/>
  <c r="H68" i="25"/>
  <c r="G68" i="25"/>
  <c r="F68" i="25"/>
  <c r="E68" i="25"/>
  <c r="L67" i="25"/>
  <c r="H67" i="25"/>
  <c r="G67" i="25"/>
  <c r="F67" i="25"/>
  <c r="E67" i="25"/>
  <c r="L66" i="25"/>
  <c r="H66" i="25"/>
  <c r="G66" i="25"/>
  <c r="F66" i="25"/>
  <c r="E66" i="25"/>
  <c r="L65" i="25"/>
  <c r="H65" i="25"/>
  <c r="G65" i="25"/>
  <c r="F65" i="25"/>
  <c r="E65" i="25"/>
  <c r="L64" i="25"/>
  <c r="H64" i="25"/>
  <c r="G64" i="25"/>
  <c r="F64" i="25"/>
  <c r="E64" i="25"/>
  <c r="L63" i="25"/>
  <c r="H63" i="25"/>
  <c r="G63" i="25"/>
  <c r="F63" i="25"/>
  <c r="E63" i="25"/>
  <c r="L62" i="25"/>
  <c r="H62" i="25"/>
  <c r="G62" i="25"/>
  <c r="F62" i="25"/>
  <c r="E62" i="25"/>
  <c r="L61" i="25"/>
  <c r="H61" i="25"/>
  <c r="G61" i="25"/>
  <c r="F61" i="25"/>
  <c r="E61" i="25"/>
  <c r="L60" i="25"/>
  <c r="H60" i="25"/>
  <c r="G60" i="25"/>
  <c r="F60" i="25"/>
  <c r="E60" i="25"/>
  <c r="L59" i="25"/>
  <c r="H59" i="25"/>
  <c r="G59" i="25"/>
  <c r="F59" i="25"/>
  <c r="E59" i="25"/>
  <c r="L58" i="25"/>
  <c r="H58" i="25"/>
  <c r="G58" i="25"/>
  <c r="F58" i="25"/>
  <c r="E58" i="25"/>
  <c r="L57" i="25"/>
  <c r="H57" i="25"/>
  <c r="G57" i="25"/>
  <c r="F57" i="25"/>
  <c r="E57" i="25"/>
  <c r="L56" i="25"/>
  <c r="H56" i="25"/>
  <c r="G56" i="25"/>
  <c r="F56" i="25"/>
  <c r="E56" i="25"/>
  <c r="L55" i="25"/>
  <c r="H55" i="25"/>
  <c r="G55" i="25"/>
  <c r="F55" i="25"/>
  <c r="E55" i="25"/>
  <c r="L54" i="25"/>
  <c r="H54" i="25"/>
  <c r="G54" i="25"/>
  <c r="F54" i="25"/>
  <c r="E54" i="25"/>
  <c r="L53" i="25"/>
  <c r="H53" i="25"/>
  <c r="G53" i="25"/>
  <c r="F53" i="25"/>
  <c r="E53" i="25"/>
  <c r="L52" i="25"/>
  <c r="H52" i="25"/>
  <c r="G52" i="25"/>
  <c r="F52" i="25"/>
  <c r="E52" i="25"/>
  <c r="C46" i="25"/>
  <c r="B46" i="25"/>
  <c r="C45" i="25"/>
  <c r="B45" i="25"/>
  <c r="C44" i="25"/>
  <c r="B44" i="25"/>
  <c r="C43" i="25"/>
  <c r="B43" i="25"/>
  <c r="C42" i="25"/>
  <c r="B42" i="25"/>
  <c r="C41" i="25"/>
  <c r="B41" i="25"/>
  <c r="C40" i="25"/>
  <c r="B40" i="25"/>
  <c r="C39" i="25"/>
  <c r="B39" i="25"/>
  <c r="C38" i="25"/>
  <c r="B38" i="25"/>
  <c r="E37" i="25"/>
  <c r="D37"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14" i="25"/>
  <c r="B14" i="25"/>
  <c r="C9" i="25"/>
  <c r="B9" i="25"/>
  <c r="C8" i="25"/>
  <c r="B8" i="25"/>
  <c r="C7" i="25"/>
  <c r="B7" i="25"/>
  <c r="C6" i="25"/>
  <c r="B6" i="25"/>
  <c r="C36" i="25"/>
  <c r="B36" i="25"/>
  <c r="K6" i="25" l="1"/>
  <c r="J6" i="25"/>
  <c r="H6" i="25"/>
  <c r="F6" i="25"/>
  <c r="D6" i="25"/>
  <c r="M6" i="25"/>
  <c r="L6" i="25"/>
  <c r="I6" i="25"/>
  <c r="G6" i="25"/>
  <c r="E6" i="25"/>
  <c r="K7" i="25"/>
  <c r="J7" i="25"/>
  <c r="H7" i="25"/>
  <c r="F7" i="25"/>
  <c r="D7" i="25"/>
  <c r="M7" i="25"/>
  <c r="L7" i="25"/>
  <c r="I7" i="25"/>
  <c r="G7" i="25"/>
  <c r="E7" i="25"/>
  <c r="K8" i="25"/>
  <c r="J8" i="25"/>
  <c r="H8" i="25"/>
  <c r="F8" i="25"/>
  <c r="D8" i="25"/>
  <c r="M8" i="25"/>
  <c r="L8" i="25"/>
  <c r="I8" i="25"/>
  <c r="G8" i="25"/>
  <c r="E8" i="25"/>
  <c r="K9" i="25"/>
  <c r="J9" i="25"/>
  <c r="H9" i="25"/>
  <c r="F9" i="25"/>
  <c r="D9" i="25"/>
  <c r="M9" i="25"/>
  <c r="L9" i="25"/>
  <c r="I9" i="25"/>
  <c r="G9" i="25"/>
  <c r="E9" i="25"/>
  <c r="K14" i="25"/>
  <c r="J14" i="25"/>
  <c r="H14" i="25"/>
  <c r="F14" i="25"/>
  <c r="D14" i="25"/>
  <c r="M14" i="25"/>
  <c r="L14" i="25"/>
  <c r="I14" i="25"/>
  <c r="G14" i="25"/>
  <c r="E14" i="25"/>
  <c r="K15" i="25"/>
  <c r="J15" i="25"/>
  <c r="H15" i="25"/>
  <c r="F15" i="25"/>
  <c r="D15" i="25"/>
  <c r="M15" i="25"/>
  <c r="L15" i="25"/>
  <c r="I15" i="25"/>
  <c r="G15" i="25"/>
  <c r="E15" i="25"/>
  <c r="K16" i="25"/>
  <c r="J16" i="25"/>
  <c r="H16" i="25"/>
  <c r="F16" i="25"/>
  <c r="D16" i="25"/>
  <c r="M16" i="25"/>
  <c r="L16" i="25"/>
  <c r="I16" i="25"/>
  <c r="G16" i="25"/>
  <c r="E16" i="25"/>
  <c r="K17" i="25"/>
  <c r="J17" i="25"/>
  <c r="H17" i="25"/>
  <c r="F17" i="25"/>
  <c r="D17" i="25"/>
  <c r="M17" i="25"/>
  <c r="L17" i="25"/>
  <c r="I17" i="25"/>
  <c r="G17" i="25"/>
  <c r="E17" i="25"/>
  <c r="K18" i="25"/>
  <c r="J18" i="25"/>
  <c r="H18" i="25"/>
  <c r="F18" i="25"/>
  <c r="D18" i="25"/>
  <c r="M18" i="25"/>
  <c r="L18" i="25"/>
  <c r="I18" i="25"/>
  <c r="G18" i="25"/>
  <c r="E18" i="25"/>
  <c r="K19" i="25"/>
  <c r="J19" i="25"/>
  <c r="H19" i="25"/>
  <c r="F19" i="25"/>
  <c r="D19" i="25"/>
  <c r="M19" i="25"/>
  <c r="L19" i="25"/>
  <c r="I19" i="25"/>
  <c r="G19" i="25"/>
  <c r="E19" i="25"/>
  <c r="K20" i="25"/>
  <c r="J20" i="25"/>
  <c r="H20" i="25"/>
  <c r="F20" i="25"/>
  <c r="D20" i="25"/>
  <c r="M20" i="25"/>
  <c r="L20" i="25"/>
  <c r="I20" i="25"/>
  <c r="G20" i="25"/>
  <c r="E20" i="25"/>
  <c r="K21" i="25"/>
  <c r="J21" i="25"/>
  <c r="H21" i="25"/>
  <c r="F21" i="25"/>
  <c r="D21" i="25"/>
  <c r="M21" i="25"/>
  <c r="L21" i="25"/>
  <c r="I21" i="25"/>
  <c r="G21" i="25"/>
  <c r="E21" i="25"/>
  <c r="K22" i="25"/>
  <c r="J22" i="25"/>
  <c r="H22" i="25"/>
  <c r="F22" i="25"/>
  <c r="D22" i="25"/>
  <c r="M22" i="25"/>
  <c r="L22" i="25"/>
  <c r="I22" i="25"/>
  <c r="G22" i="25"/>
  <c r="E22" i="25"/>
  <c r="K23" i="25"/>
  <c r="J23" i="25"/>
  <c r="H23" i="25"/>
  <c r="F23" i="25"/>
  <c r="D23" i="25"/>
  <c r="M23" i="25"/>
  <c r="L23" i="25"/>
  <c r="I23" i="25"/>
  <c r="G23" i="25"/>
  <c r="E23" i="25"/>
  <c r="K24" i="25"/>
  <c r="J24" i="25"/>
  <c r="H24" i="25"/>
  <c r="F24" i="25"/>
  <c r="D24" i="25"/>
  <c r="M24" i="25"/>
  <c r="L24" i="25"/>
  <c r="I24" i="25"/>
  <c r="G24" i="25"/>
  <c r="E24" i="25"/>
  <c r="K25" i="25"/>
  <c r="J25" i="25"/>
  <c r="H25" i="25"/>
  <c r="F25" i="25"/>
  <c r="D25" i="25"/>
  <c r="M25" i="25"/>
  <c r="L25" i="25"/>
  <c r="I25" i="25"/>
  <c r="G25" i="25"/>
  <c r="E25" i="25"/>
  <c r="K26" i="25"/>
  <c r="J26" i="25"/>
  <c r="H26" i="25"/>
  <c r="F26" i="25"/>
  <c r="D26" i="25"/>
  <c r="M26" i="25"/>
  <c r="L26" i="25"/>
  <c r="I26" i="25"/>
  <c r="G26" i="25"/>
  <c r="E26" i="25"/>
  <c r="K27" i="25"/>
  <c r="J27" i="25"/>
  <c r="H27" i="25"/>
  <c r="F27" i="25"/>
  <c r="D27" i="25"/>
  <c r="M27" i="25"/>
  <c r="L27" i="25"/>
  <c r="I27" i="25"/>
  <c r="G27" i="25"/>
  <c r="E27" i="25"/>
  <c r="K28" i="25"/>
  <c r="J28" i="25"/>
  <c r="H28" i="25"/>
  <c r="F28" i="25"/>
  <c r="D28" i="25"/>
  <c r="M28" i="25"/>
  <c r="L28" i="25"/>
  <c r="I28" i="25"/>
  <c r="G28" i="25"/>
  <c r="E28" i="25"/>
  <c r="K29" i="25"/>
  <c r="J29" i="25"/>
  <c r="H29" i="25"/>
  <c r="F29" i="25"/>
  <c r="D29" i="25"/>
  <c r="M29" i="25"/>
  <c r="L29" i="25"/>
  <c r="I29" i="25"/>
  <c r="G29" i="25"/>
  <c r="E29" i="25"/>
  <c r="K30" i="25"/>
  <c r="J30" i="25"/>
  <c r="H30" i="25"/>
  <c r="F30" i="25"/>
  <c r="D30" i="25"/>
  <c r="M30" i="25"/>
  <c r="L30" i="25"/>
  <c r="I30" i="25"/>
  <c r="G30" i="25"/>
  <c r="E30" i="25"/>
  <c r="K31" i="25"/>
  <c r="J31" i="25"/>
  <c r="H31" i="25"/>
  <c r="F31" i="25"/>
  <c r="D31" i="25"/>
  <c r="M31" i="25"/>
  <c r="L31" i="25"/>
  <c r="I31" i="25"/>
  <c r="G31" i="25"/>
  <c r="E31" i="25"/>
  <c r="K32" i="25"/>
  <c r="J32" i="25"/>
  <c r="H32" i="25"/>
  <c r="F32" i="25"/>
  <c r="D32" i="25"/>
  <c r="M32" i="25"/>
  <c r="L32" i="25"/>
  <c r="I32" i="25"/>
  <c r="G32" i="25"/>
  <c r="E32" i="25"/>
  <c r="K33" i="25"/>
  <c r="J33" i="25"/>
  <c r="H33" i="25"/>
  <c r="F33" i="25"/>
  <c r="D33" i="25"/>
  <c r="M33" i="25"/>
  <c r="L33" i="25"/>
  <c r="I33" i="25"/>
  <c r="G33" i="25"/>
  <c r="E33" i="25"/>
  <c r="K34" i="25"/>
  <c r="J34" i="25"/>
  <c r="H34" i="25"/>
  <c r="F34" i="25"/>
  <c r="D34" i="25"/>
  <c r="M34" i="25"/>
  <c r="L34" i="25"/>
  <c r="I34" i="25"/>
  <c r="G34" i="25"/>
  <c r="E34" i="25"/>
  <c r="K35" i="25"/>
  <c r="J35" i="25"/>
  <c r="H35" i="25"/>
  <c r="F35" i="25"/>
  <c r="D35" i="25"/>
  <c r="M35" i="25"/>
  <c r="L35" i="25"/>
  <c r="I35" i="25"/>
  <c r="G35" i="25"/>
  <c r="E35" i="25"/>
  <c r="K36" i="25"/>
  <c r="J36" i="25"/>
  <c r="H36" i="25"/>
  <c r="F36" i="25"/>
  <c r="D36" i="25"/>
  <c r="M36" i="25"/>
  <c r="L36" i="25"/>
  <c r="I36" i="25"/>
  <c r="G36" i="25"/>
  <c r="E36" i="25"/>
  <c r="K38" i="25"/>
  <c r="J38" i="25"/>
  <c r="H38" i="25"/>
  <c r="F38" i="25"/>
  <c r="D38" i="25"/>
  <c r="M38" i="25"/>
  <c r="L38" i="25"/>
  <c r="I38" i="25"/>
  <c r="G38" i="25"/>
  <c r="E38" i="25"/>
  <c r="K39" i="25"/>
  <c r="J39" i="25"/>
  <c r="H39" i="25"/>
  <c r="F39" i="25"/>
  <c r="D39" i="25"/>
  <c r="M39" i="25"/>
  <c r="L39" i="25"/>
  <c r="I39" i="25"/>
  <c r="G39" i="25"/>
  <c r="E39" i="25"/>
  <c r="K40" i="25"/>
  <c r="J40" i="25"/>
  <c r="H40" i="25"/>
  <c r="F40" i="25"/>
  <c r="D40" i="25"/>
  <c r="M40" i="25"/>
  <c r="L40" i="25"/>
  <c r="I40" i="25"/>
  <c r="G40" i="25"/>
  <c r="E40" i="25"/>
  <c r="K41" i="25"/>
  <c r="J41" i="25"/>
  <c r="H41" i="25"/>
  <c r="F41" i="25"/>
  <c r="D41" i="25"/>
  <c r="M41" i="25"/>
  <c r="L41" i="25"/>
  <c r="I41" i="25"/>
  <c r="G41" i="25"/>
  <c r="E41" i="25"/>
  <c r="K42" i="25"/>
  <c r="J42" i="25"/>
  <c r="H42" i="25"/>
  <c r="F42" i="25"/>
  <c r="D42" i="25"/>
  <c r="M42" i="25"/>
  <c r="L42" i="25"/>
  <c r="I42" i="25"/>
  <c r="G42" i="25"/>
  <c r="E42" i="25"/>
  <c r="K43" i="25"/>
  <c r="J43" i="25"/>
  <c r="H43" i="25"/>
  <c r="F43" i="25"/>
  <c r="D43" i="25"/>
  <c r="M43" i="25"/>
  <c r="L43" i="25"/>
  <c r="I43" i="25"/>
  <c r="G43" i="25"/>
  <c r="E43" i="25"/>
  <c r="K44" i="25"/>
  <c r="J44" i="25"/>
  <c r="H44" i="25"/>
  <c r="F44" i="25"/>
  <c r="D44" i="25"/>
  <c r="M44" i="25"/>
  <c r="L44" i="25"/>
  <c r="I44" i="25"/>
  <c r="G44" i="25"/>
  <c r="E44" i="25"/>
  <c r="K45" i="25"/>
  <c r="J45" i="25"/>
  <c r="H45" i="25"/>
  <c r="F45" i="25"/>
  <c r="D45" i="25"/>
  <c r="M45" i="25"/>
  <c r="L45" i="25"/>
  <c r="I45" i="25"/>
  <c r="G45" i="25"/>
  <c r="E45" i="25"/>
  <c r="K46" i="25"/>
  <c r="J46" i="25"/>
  <c r="H46" i="25"/>
  <c r="F46" i="25"/>
  <c r="D46" i="25"/>
  <c r="M46" i="25"/>
  <c r="L46" i="25"/>
  <c r="I46" i="25"/>
  <c r="G46" i="25"/>
  <c r="E46" i="25"/>
  <c r="K52" i="25"/>
  <c r="J52" i="25"/>
  <c r="I52" i="25"/>
  <c r="K53" i="25"/>
  <c r="J53" i="25"/>
  <c r="I53" i="25"/>
  <c r="K54" i="25"/>
  <c r="J54" i="25"/>
  <c r="I54" i="25"/>
  <c r="K55" i="25"/>
  <c r="J55" i="25"/>
  <c r="I55" i="25"/>
  <c r="K56" i="25"/>
  <c r="J56" i="25"/>
  <c r="I56" i="25"/>
  <c r="K57" i="25"/>
  <c r="J57" i="25"/>
  <c r="I57" i="25"/>
  <c r="K58" i="25"/>
  <c r="J58" i="25"/>
  <c r="I58" i="25"/>
  <c r="K59" i="25"/>
  <c r="J59" i="25"/>
  <c r="I59" i="25"/>
  <c r="K60" i="25"/>
  <c r="J60" i="25"/>
  <c r="I60" i="25"/>
  <c r="K61" i="25"/>
  <c r="J61" i="25"/>
  <c r="I61" i="25"/>
  <c r="K62" i="25"/>
  <c r="J62" i="25"/>
  <c r="I62" i="25"/>
  <c r="K63" i="25"/>
  <c r="J63" i="25"/>
  <c r="I63" i="25"/>
  <c r="K64" i="25"/>
  <c r="J64" i="25"/>
  <c r="I64" i="25"/>
  <c r="K65" i="25"/>
  <c r="J65" i="25"/>
  <c r="I65" i="25"/>
  <c r="K66" i="25"/>
  <c r="J66" i="25"/>
  <c r="I66" i="25"/>
  <c r="K67" i="25"/>
  <c r="J67" i="25"/>
  <c r="I67" i="25"/>
  <c r="K68" i="25"/>
  <c r="J68" i="25"/>
  <c r="I68" i="25"/>
  <c r="K69" i="25"/>
  <c r="J69" i="25"/>
  <c r="I69" i="25"/>
  <c r="K70" i="25"/>
  <c r="J70" i="25"/>
  <c r="I70" i="25"/>
  <c r="K71" i="25"/>
  <c r="J71" i="25"/>
  <c r="I71" i="25"/>
  <c r="K72" i="25"/>
  <c r="J72" i="25"/>
  <c r="I72" i="25"/>
  <c r="K73" i="25"/>
  <c r="J73" i="25"/>
  <c r="I73" i="25"/>
  <c r="K74" i="25"/>
  <c r="J74" i="25"/>
  <c r="I74" i="25"/>
  <c r="K75" i="25"/>
  <c r="J75" i="25"/>
  <c r="I75" i="25"/>
  <c r="K76" i="25"/>
  <c r="K78" i="25" s="1"/>
  <c r="J76" i="25"/>
  <c r="J78" i="25" s="1"/>
  <c r="I76" i="25"/>
  <c r="I78" i="25" s="1"/>
  <c r="I80" i="25" l="1"/>
  <c r="I79" i="25"/>
  <c r="J80" i="25"/>
  <c r="J79" i="25"/>
  <c r="K80" i="25"/>
  <c r="K79" i="25"/>
  <c r="I84" i="25" l="1"/>
  <c r="I83" i="25"/>
  <c r="I82" i="25"/>
</calcChain>
</file>

<file path=xl/sharedStrings.xml><?xml version="1.0" encoding="utf-8"?>
<sst xmlns="http://schemas.openxmlformats.org/spreadsheetml/2006/main" count="1679" uniqueCount="553">
  <si>
    <t>Impressum</t>
  </si>
  <si>
    <t>Produktlinie/Reihe:</t>
  </si>
  <si>
    <t>Tabellen</t>
  </si>
  <si>
    <t>Produkt-ID:</t>
  </si>
  <si>
    <t>Titel:</t>
  </si>
  <si>
    <t>Regionalreport über Beschäftigte (Quartalszahlen)</t>
  </si>
  <si>
    <t>Region:</t>
  </si>
  <si>
    <t>Städteregion Aachen (05334)</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</si>
  <si>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</si>
  <si>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</si>
  <si>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</si>
  <si>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</si>
  <si>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</si>
  <si>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</si>
  <si>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</si>
  <si>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</si>
  <si>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</si>
  <si>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</si>
  <si>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</si>
  <si>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</si>
  <si>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</si>
  <si>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</si>
  <si>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West</t>
  </si>
  <si>
    <t>Josef-Gockeln-Str. 7</t>
  </si>
  <si>
    <t>40474 Düsseldorf</t>
  </si>
  <si>
    <t>E-Mail:</t>
  </si>
  <si>
    <t>Statistik-Service-West@arbeitsagentur.de</t>
  </si>
  <si>
    <t>Hotline:</t>
  </si>
  <si>
    <t>0211/4306-331</t>
  </si>
  <si>
    <t>Internet:</t>
  </si>
  <si>
    <t>https://statistik.arbeitsagentur.de</t>
  </si>
  <si>
    <t>Zitierhinweis:</t>
  </si>
  <si>
    <t>Statistik der Bundesagentur für Arbeit,</t>
  </si>
  <si>
    <t>Tabellen, Regionalreport über Beschäftigte (Quartalszahlen), Düsseldorf,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</si>
  <si>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</si>
  <si>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</si>
  <si>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</si>
  <si>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</si>
  <si>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</si>
  <si>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</si>
  <si>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</si>
  <si>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</si>
  <si>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</si>
  <si>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</si>
  <si>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</si>
  <si>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</si>
  <si>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</si>
  <si>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</si>
  <si>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</si>
  <si>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</si>
  <si>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</si>
  <si>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</si>
  <si>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</si>
  <si>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</si>
  <si>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</si>
  <si>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</si>
  <si>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</si>
  <si>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</si>
  <si>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</si>
  <si>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</si>
  <si>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</si>
  <si>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</si>
  <si>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</si>
  <si>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</si>
  <si>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</si>
  <si>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</si>
  <si>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</si>
  <si>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</si>
  <si>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</si>
  <si>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</si>
  <si>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</si>
  <si>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</si>
  <si>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</si>
  <si>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</si>
  <si>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</si>
  <si>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</si>
  <si>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</si>
  <si>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</si>
  <si>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</si>
  <si>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</si>
  <si>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</si>
  <si>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</si>
  <si>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</si>
  <si>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</si>
  <si>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Städteregion Aachen (05334);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</si>
  <si>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</si>
  <si>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</si>
  <si>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</si>
  <si>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</si>
  <si>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</si>
  <si>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</si>
  <si>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</si>
  <si>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</si>
  <si>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</si>
  <si>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</si>
  <si>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</si>
  <si>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</si>
  <si>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</si>
  <si>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</si>
  <si>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</si>
  <si>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</si>
  <si>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</si>
  <si>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</si>
  <si>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</si>
  <si>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</si>
  <si>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</si>
  <si>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</si>
  <si>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</si>
  <si>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</si>
  <si>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</si>
  <si>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</si>
  <si>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</si>
  <si>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</si>
  <si>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</si>
  <si>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</si>
  <si>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</si>
  <si>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</si>
  <si>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</si>
  <si>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</si>
  <si>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</si>
  <si>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</si>
  <si>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Nordrhein-Westfalen</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</si>
  <si>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</si>
  <si>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</si>
  <si>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</si>
  <si>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</si>
  <si>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</si>
  <si>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</si>
  <si>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</si>
  <si>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</si>
  <si>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</si>
  <si>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</si>
  <si>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</si>
  <si>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</si>
  <si>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</si>
  <si>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</si>
  <si>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</si>
  <si>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</si>
  <si>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</si>
  <si>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</si>
  <si>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</si>
  <si>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</si>
  <si>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</si>
  <si>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</si>
  <si>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</si>
  <si>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</si>
  <si>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</si>
  <si>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</si>
  <si>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</si>
  <si>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</si>
  <si>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</si>
  <si>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</si>
  <si>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</si>
  <si>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</si>
  <si>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</si>
  <si>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</si>
  <si>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</si>
  <si>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</si>
  <si>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</si>
  <si>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</si>
  <si>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</si>
  <si>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</si>
  <si>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</si>
  <si>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</si>
  <si>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</si>
  <si>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</si>
  <si>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</si>
  <si>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</si>
  <si>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</si>
  <si>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</si>
  <si>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</si>
  <si>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</si>
  <si>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</si>
  <si>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</si>
  <si>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</si>
  <si>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</si>
  <si>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</si>
  <si>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Städteregion Aachen (05334)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</si>
  <si>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</si>
  <si>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</si>
  <si>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</si>
  <si>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</si>
  <si>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</si>
  <si>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</si>
  <si>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</si>
  <si>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</si>
  <si>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</si>
  <si>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</si>
  <si>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</si>
  <si>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</si>
  <si>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</si>
  <si>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</si>
  <si>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</si>
  <si>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</si>
  <si>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</si>
  <si>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</si>
  <si>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</si>
  <si>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</si>
  <si>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</si>
  <si>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</si>
  <si>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</si>
  <si>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</si>
  <si>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</si>
  <si>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</si>
  <si>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</si>
  <si>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</si>
  <si>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</si>
  <si>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</si>
  <si>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</si>
  <si>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</si>
  <si>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</si>
  <si>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</si>
  <si>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</si>
  <si>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</si>
  <si>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</si>
  <si>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</si>
  <si>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</si>
  <si>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</si>
  <si>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</si>
  <si>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</si>
  <si>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</si>
  <si>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</si>
  <si>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</si>
  <si>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</si>
  <si>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</si>
  <si>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</si>
  <si>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</si>
  <si>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</si>
  <si>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</si>
  <si>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</si>
  <si>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</si>
  <si>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</si>
  <si>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</si>
  <si>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</si>
  <si>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</si>
  <si>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</si>
  <si>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</si>
  <si>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</si>
  <si>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</si>
  <si>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</si>
  <si>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</si>
  <si>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</si>
  <si>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</si>
  <si>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</si>
  <si>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</si>
  <si>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</si>
  <si>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</si>
  <si>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</si>
  <si>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</si>
  <si>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</si>
  <si>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</si>
  <si>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</si>
  <si>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</si>
  <si>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</si>
  <si>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</si>
  <si>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</si>
  <si>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</si>
  <si>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</si>
  <si>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</si>
  <si>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</si>
  <si>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</si>
  <si>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</si>
  <si>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</si>
  <si>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</si>
  <si>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</si>
  <si>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</si>
  <si>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</si>
  <si>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</si>
  <si>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</si>
  <si>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</si>
  <si>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</si>
  <si>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</si>
  <si>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</si>
  <si>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</si>
  <si>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</si>
  <si>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</si>
  <si>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</si>
  <si>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</si>
  <si>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</si>
  <si>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</si>
  <si>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</si>
  <si>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</si>
  <si>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</si>
  <si>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</si>
  <si>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</si>
  <si>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</si>
  <si>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</si>
  <si>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</si>
  <si>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</si>
  <si>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</si>
  <si>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</si>
  <si>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</si>
  <si>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</si>
  <si>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</si>
  <si>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</si>
  <si>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</si>
  <si>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</si>
  <si>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</si>
  <si>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</si>
  <si>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</si>
  <si>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</si>
  <si>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</si>
  <si>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</si>
  <si>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</si>
  <si>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</si>
  <si>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</si>
  <si>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</si>
  <si>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</si>
  <si>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</si>
  <si>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</si>
  <si>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</si>
  <si>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</si>
  <si>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</si>
  <si>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</si>
  <si>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</si>
  <si>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</si>
  <si>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</si>
  <si>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</si>
  <si>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</si>
  <si>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</si>
  <si>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</si>
  <si>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</si>
  <si>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</si>
  <si>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</si>
  <si>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</si>
  <si>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</si>
  <si>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</si>
  <si>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</si>
  <si>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</si>
  <si>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</si>
  <si>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</si>
  <si>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</si>
  <si>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</si>
  <si>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</si>
  <si>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</si>
  <si>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</si>
  <si>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</si>
  <si>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</si>
  <si>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</si>
  <si>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</si>
  <si>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</si>
  <si>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</si>
  <si>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</si>
  <si>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</si>
  <si>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</si>
  <si>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</si>
  <si>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</si>
  <si>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</si>
  <si>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</si>
  <si>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</si>
  <si>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</si>
  <si>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</si>
  <si>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</si>
  <si>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</si>
  <si>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</si>
  <si>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</si>
  <si>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</si>
  <si>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</si>
  <si>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</si>
  <si>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</si>
  <si>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</si>
  <si>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</si>
  <si>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</si>
  <si>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</si>
  <si>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</si>
  <si>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</si>
  <si>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</si>
  <si>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</si>
  <si>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</si>
  <si>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</si>
  <si>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</si>
  <si>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</si>
  <si>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</si>
  <si>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</si>
  <si>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Städteregion Aachen (05334);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</si>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</sst>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1"/>
      <color theme="1"/>
      <name val="Arial"/>
      <family val="2"/>
    </font>
    <font>
      <b/>
      <sz val="11"/>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10"/>
      <color theme="1"/>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9"/>
      <color theme="1"/>
      <name val="Arial"/>
      <family val="2"/>
    </font>
    <font>
      <sz val="9"/>
      <color rgb="FF000000"/>
      <name val="Arial"/>
      <family val="2"/>
    </font>
    <font>
      <b/>
      <sz val="9"/>
      <color indexed="8"/>
      <name val="Arial"/>
      <family val="2"/>
    </font>
    <font>
      <u/>
      <sz val="11"/>
      <color theme="10"/>
      <name val="Arial"/>
      <family val="2"/>
    </font>
    <font>
      <u/>
      <sz val="9"/>
      <color theme="10"/>
      <name val="Arial"/>
      <family val="2"/>
    </font>
    <font>
      <b/>
      <sz val="10"/>
      <color theme="1"/>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2" fillId="0" borderId="0"/>
    <xf numFmtId="0" fontId="1" fillId="0" borderId="0"/>
    <xf numFmtId="0" fontId="1" fillId="0" borderId="0"/>
    <xf numFmtId="0" fontId="46" fillId="0" borderId="0" applyNumberFormat="0" applyFill="0" applyBorder="0" applyAlignment="0" applyProtection="0"/>
    <xf numFmtId="0" fontId="3" fillId="0" borderId="0"/>
    <xf numFmtId="0" fontId="1" fillId="0" borderId="0"/>
    <xf numFmtId="0" fontId="46"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8">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10" fillId="0" borderId="2" xfId="0" applyFont="1" applyBorder="1"/>
    <xf numFmtId="0" fontId="3" fillId="0" borderId="1" xfId="0" applyFont="1" applyBorder="1" applyAlignment="1">
      <alignment horizontal="right" vertical="center"/>
    </xf>
    <xf numFmtId="0" fontId="10" fillId="0" borderId="0" xfId="0" applyFont="1"/>
    <xf numFmtId="0" fontId="10" fillId="0" borderId="0" xfId="0" applyFont="1" applyAlignment="1">
      <alignment horizontal="left"/>
    </xf>
    <xf numFmtId="0" fontId="3" fillId="0" borderId="0" xfId="0" applyFont="1" applyAlignment="1">
      <alignment horizontal="left"/>
    </xf>
    <xf numFmtId="0" fontId="11" fillId="0" borderId="0" xfId="0" applyFont="1"/>
    <xf numFmtId="0" fontId="12" fillId="0" borderId="0" xfId="0" applyFont="1" applyAlignment="1">
      <alignment horizontal="left"/>
    </xf>
    <xf numFmtId="0" fontId="13"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4" fillId="0" borderId="0" xfId="0" applyFont="1"/>
    <xf numFmtId="0" fontId="14" fillId="0" borderId="0" xfId="0" applyFont="1" applyAlignment="1">
      <alignment horizontal="left"/>
    </xf>
    <xf numFmtId="0" fontId="14" fillId="0" borderId="0" xfId="0" applyFont="1" applyAlignment="1">
      <alignment wrapText="1"/>
    </xf>
    <xf numFmtId="0" fontId="10"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left" indent="10"/>
    </xf>
    <xf numFmtId="0" fontId="16" fillId="0" borderId="0" xfId="0" applyFont="1" applyAlignment="1">
      <alignment horizontal="left"/>
    </xf>
    <xf numFmtId="0" fontId="10"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7" fillId="0" borderId="0" xfId="0" applyFont="1" applyAlignment="1">
      <alignment horizontal="centerContinuous" vertical="center"/>
    </xf>
    <xf numFmtId="0" fontId="0" fillId="0" borderId="0" xfId="0" applyAlignment="1">
      <alignment horizontal="centerContinuous"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8" fillId="0" borderId="0" xfId="0" applyFont="1"/>
    <xf numFmtId="0" fontId="19" fillId="0" borderId="0" xfId="0" applyFont="1" applyAlignment="1">
      <alignment horizontal="left" vertical="center"/>
    </xf>
    <xf numFmtId="0" fontId="19" fillId="0" borderId="0" xfId="0" applyFont="1" applyAlignment="1">
      <alignment horizontal="left" vertical="center" wrapText="1"/>
    </xf>
    <xf numFmtId="0" fontId="20" fillId="0" borderId="0" xfId="0" applyFont="1" applyAlignment="1">
      <alignment horizontal="left" vertical="center"/>
    </xf>
    <xf numFmtId="0" fontId="21" fillId="0" borderId="3" xfId="0" applyFont="1" applyBorder="1" applyAlignment="1">
      <alignment horizontal="left" wrapText="1"/>
    </xf>
    <xf numFmtId="0" fontId="21" fillId="0" borderId="3" xfId="0" applyFont="1" applyBorder="1" applyAlignment="1">
      <alignment horizontal="left"/>
    </xf>
    <xf numFmtId="1" fontId="19" fillId="0" borderId="4" xfId="0" applyNumberFormat="1" applyFont="1" applyBorder="1" applyAlignment="1">
      <alignment horizontal="center" vertical="center"/>
    </xf>
    <xf numFmtId="1" fontId="19" fillId="0" borderId="5" xfId="0" applyNumberFormat="1" applyFont="1" applyBorder="1" applyAlignment="1">
      <alignment horizontal="center" vertical="center"/>
    </xf>
    <xf numFmtId="1" fontId="19" fillId="0" borderId="6" xfId="0" applyNumberFormat="1" applyFont="1" applyBorder="1" applyAlignment="1">
      <alignment horizontal="center" vertical="center" wrapText="1"/>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1" fontId="19" fillId="0" borderId="4" xfId="0" applyNumberFormat="1" applyFont="1" applyBorder="1" applyAlignment="1">
      <alignment horizontal="center" vertical="center" wrapText="1"/>
    </xf>
    <xf numFmtId="1" fontId="19" fillId="0" borderId="10" xfId="0" applyNumberFormat="1" applyFont="1" applyBorder="1" applyAlignment="1">
      <alignment horizontal="center" vertical="center" wrapText="1"/>
    </xf>
    <xf numFmtId="0" fontId="19" fillId="0" borderId="0" xfId="0" applyFont="1"/>
    <xf numFmtId="1" fontId="19" fillId="0" borderId="11" xfId="0" applyNumberFormat="1" applyFont="1" applyBorder="1" applyAlignment="1">
      <alignment horizontal="center" vertical="center"/>
    </xf>
    <xf numFmtId="1" fontId="19" fillId="0" borderId="0" xfId="0" applyNumberFormat="1" applyFont="1" applyAlignment="1">
      <alignment horizontal="center" vertical="center"/>
    </xf>
    <xf numFmtId="1" fontId="19" fillId="0" borderId="12" xfId="0" applyNumberFormat="1" applyFont="1" applyBorder="1" applyAlignment="1">
      <alignment horizontal="center" vertical="center" wrapText="1"/>
    </xf>
    <xf numFmtId="164" fontId="19" fillId="0" borderId="6" xfId="0" applyNumberFormat="1" applyFont="1" applyBorder="1" applyAlignment="1">
      <alignment horizontal="center" vertical="center" wrapText="1"/>
    </xf>
    <xf numFmtId="1" fontId="19" fillId="0" borderId="13" xfId="0" applyNumberFormat="1" applyFont="1" applyBorder="1" applyAlignment="1">
      <alignment horizontal="center" vertical="center" wrapText="1"/>
    </xf>
    <xf numFmtId="1" fontId="19" fillId="0" borderId="14" xfId="0" applyNumberFormat="1" applyFont="1" applyBorder="1" applyAlignment="1">
      <alignment horizontal="center" vertical="center" wrapText="1"/>
    </xf>
    <xf numFmtId="164" fontId="19" fillId="0" borderId="15" xfId="0" applyNumberFormat="1" applyFont="1" applyBorder="1" applyAlignment="1">
      <alignment horizontal="center" vertical="center" wrapText="1"/>
    </xf>
    <xf numFmtId="3" fontId="19" fillId="0" borderId="16" xfId="0" applyNumberFormat="1" applyFont="1" applyBorder="1" applyAlignment="1">
      <alignment horizontal="center" vertical="center"/>
    </xf>
    <xf numFmtId="165" fontId="19" fillId="0" borderId="16" xfId="0" applyNumberFormat="1" applyFont="1" applyBorder="1" applyAlignment="1">
      <alignment horizontal="center" vertical="center"/>
    </xf>
    <xf numFmtId="1" fontId="19" fillId="0" borderId="13" xfId="0" applyNumberFormat="1" applyFont="1" applyBorder="1" applyAlignment="1">
      <alignment horizontal="center" vertical="center"/>
    </xf>
    <xf numFmtId="1" fontId="19" fillId="0" borderId="3" xfId="0" applyNumberFormat="1" applyFont="1" applyBorder="1" applyAlignment="1">
      <alignment horizontal="center" vertical="center"/>
    </xf>
    <xf numFmtId="1" fontId="19" fillId="0" borderId="15" xfId="0" applyNumberFormat="1" applyFont="1" applyBorder="1" applyAlignment="1">
      <alignment horizontal="center" vertical="center" wrapText="1"/>
    </xf>
    <xf numFmtId="1" fontId="23" fillId="0" borderId="16" xfId="0" applyNumberFormat="1" applyFont="1" applyBorder="1" applyAlignment="1">
      <alignment horizontal="center" vertical="center"/>
    </xf>
    <xf numFmtId="0" fontId="23" fillId="0" borderId="0" xfId="0" applyFont="1"/>
    <xf numFmtId="1" fontId="24" fillId="0" borderId="4" xfId="0" applyNumberFormat="1" applyFont="1" applyBorder="1" applyAlignment="1">
      <alignment horizontal="left"/>
    </xf>
    <xf numFmtId="1" fontId="24" fillId="0" borderId="0" xfId="0" applyNumberFormat="1" applyFont="1" applyAlignment="1">
      <alignment horizontal="center"/>
    </xf>
    <xf numFmtId="1" fontId="24" fillId="0" borderId="12" xfId="0" applyNumberFormat="1" applyFont="1" applyBorder="1" applyAlignment="1">
      <alignment horizontal="center"/>
    </xf>
    <xf numFmtId="3" fontId="19" fillId="0" borderId="4" xfId="0" applyNumberFormat="1" applyFont="1" applyBorder="1" applyAlignment="1">
      <alignment horizontal="center"/>
    </xf>
    <xf numFmtId="3" fontId="19" fillId="0" borderId="5" xfId="0" applyNumberFormat="1" applyFont="1" applyBorder="1" applyAlignment="1">
      <alignment horizontal="center"/>
    </xf>
    <xf numFmtId="3" fontId="19" fillId="0" borderId="10" xfId="0" applyNumberFormat="1" applyFont="1" applyBorder="1" applyAlignment="1">
      <alignment horizontal="center"/>
    </xf>
    <xf numFmtId="1" fontId="19" fillId="0" borderId="4" xfId="0" applyNumberFormat="1" applyFont="1" applyBorder="1" applyAlignment="1">
      <alignment horizontal="center"/>
    </xf>
    <xf numFmtId="1" fontId="19" fillId="0" borderId="10" xfId="0" applyNumberFormat="1" applyFont="1" applyBorder="1" applyAlignment="1">
      <alignment horizontal="center"/>
    </xf>
    <xf numFmtId="49" fontId="24" fillId="0" borderId="11" xfId="0" applyNumberFormat="1" applyFont="1" applyBorder="1"/>
    <xf numFmtId="0" fontId="24" fillId="0" borderId="0" xfId="0" applyFont="1"/>
    <xf numFmtId="166" fontId="19" fillId="0" borderId="12" xfId="0" applyNumberFormat="1" applyFont="1" applyBorder="1" applyAlignment="1">
      <alignment horizontal="right"/>
    </xf>
    <xf numFmtId="167" fontId="19" fillId="0" borderId="0" xfId="0" applyNumberFormat="1" applyFont="1" applyAlignment="1">
      <alignment horizontal="right"/>
    </xf>
    <xf numFmtId="167" fontId="19" fillId="0" borderId="11" xfId="0" applyNumberFormat="1" applyFont="1" applyBorder="1" applyAlignment="1">
      <alignment horizontal="right"/>
    </xf>
    <xf numFmtId="168" fontId="19" fillId="0" borderId="17" xfId="0" applyNumberFormat="1" applyFont="1" applyBorder="1" applyAlignment="1">
      <alignment horizontal="right"/>
    </xf>
    <xf numFmtId="0" fontId="19" fillId="0" borderId="0" xfId="0" applyFont="1" applyAlignment="1">
      <alignment wrapText="1"/>
    </xf>
    <xf numFmtId="49" fontId="19" fillId="0" borderId="11" xfId="0" applyNumberFormat="1" applyFont="1" applyBorder="1"/>
    <xf numFmtId="49" fontId="19" fillId="0" borderId="0" xfId="0" applyNumberFormat="1" applyFont="1"/>
    <xf numFmtId="169" fontId="19" fillId="0" borderId="11" xfId="0" applyNumberFormat="1" applyFont="1" applyBorder="1"/>
    <xf numFmtId="0" fontId="19" fillId="0" borderId="0" xfId="0" applyFont="1" applyAlignment="1">
      <alignment horizontal="left"/>
    </xf>
    <xf numFmtId="170" fontId="19" fillId="0" borderId="0" xfId="0" applyNumberFormat="1" applyFont="1"/>
    <xf numFmtId="169" fontId="19" fillId="0" borderId="13" xfId="0" applyNumberFormat="1" applyFont="1" applyBorder="1"/>
    <xf numFmtId="49" fontId="19" fillId="0" borderId="3" xfId="0" applyNumberFormat="1" applyFont="1" applyBorder="1"/>
    <xf numFmtId="166" fontId="19" fillId="0" borderId="15" xfId="0" applyNumberFormat="1" applyFont="1" applyBorder="1" applyAlignment="1">
      <alignment horizontal="right"/>
    </xf>
    <xf numFmtId="1" fontId="24" fillId="0" borderId="11" xfId="0" applyNumberFormat="1" applyFont="1" applyBorder="1" applyAlignment="1">
      <alignment horizontal="left"/>
    </xf>
    <xf numFmtId="1" fontId="24" fillId="0" borderId="12" xfId="0" applyNumberFormat="1" applyFont="1" applyBorder="1" applyAlignment="1">
      <alignment horizontal="right"/>
    </xf>
    <xf numFmtId="3" fontId="19" fillId="0" borderId="4" xfId="0" applyNumberFormat="1" applyFont="1" applyBorder="1" applyAlignment="1">
      <alignment horizontal="right"/>
    </xf>
    <xf numFmtId="3" fontId="19" fillId="0" borderId="5" xfId="0" applyNumberFormat="1" applyFont="1" applyBorder="1" applyAlignment="1">
      <alignment horizontal="right"/>
    </xf>
    <xf numFmtId="3" fontId="19" fillId="0" borderId="10" xfId="0" applyNumberFormat="1" applyFont="1" applyBorder="1" applyAlignment="1">
      <alignment horizontal="right"/>
    </xf>
    <xf numFmtId="1" fontId="19" fillId="0" borderId="4" xfId="0" applyNumberFormat="1" applyFont="1" applyBorder="1" applyAlignment="1">
      <alignment horizontal="right"/>
    </xf>
    <xf numFmtId="1" fontId="19" fillId="0" borderId="10" xfId="0" applyNumberFormat="1" applyFont="1" applyBorder="1" applyAlignment="1">
      <alignment horizontal="right"/>
    </xf>
    <xf numFmtId="1" fontId="19" fillId="0" borderId="12" xfId="0" applyNumberFormat="1" applyFont="1" applyBorder="1" applyAlignment="1">
      <alignment horizontal="right"/>
    </xf>
    <xf numFmtId="3" fontId="19" fillId="0" borderId="11" xfId="0" applyNumberFormat="1" applyFont="1" applyBorder="1" applyAlignment="1">
      <alignment horizontal="right"/>
    </xf>
    <xf numFmtId="3" fontId="19" fillId="0" borderId="0" xfId="0" applyNumberFormat="1" applyFont="1" applyAlignment="1">
      <alignment horizontal="right"/>
    </xf>
    <xf numFmtId="3" fontId="19" fillId="0" borderId="17" xfId="0" applyNumberFormat="1" applyFont="1" applyBorder="1" applyAlignment="1">
      <alignment horizontal="right"/>
    </xf>
    <xf numFmtId="171" fontId="19" fillId="0" borderId="11" xfId="0" applyNumberFormat="1" applyFont="1" applyBorder="1" applyAlignment="1">
      <alignment horizontal="right"/>
    </xf>
    <xf numFmtId="172" fontId="19" fillId="0" borderId="17" xfId="0" applyNumberFormat="1" applyFont="1" applyBorder="1" applyAlignment="1">
      <alignment horizontal="right"/>
    </xf>
    <xf numFmtId="167" fontId="19" fillId="0" borderId="11" xfId="0" applyNumberFormat="1" applyFont="1" applyBorder="1" applyAlignment="1">
      <alignment horizontal="right" wrapText="1"/>
    </xf>
    <xf numFmtId="167" fontId="19" fillId="0" borderId="17" xfId="0" applyNumberFormat="1" applyFont="1" applyBorder="1" applyAlignment="1">
      <alignment horizontal="right"/>
    </xf>
    <xf numFmtId="165" fontId="24" fillId="0" borderId="12" xfId="0" applyNumberFormat="1" applyFont="1" applyBorder="1" applyAlignment="1">
      <alignment horizontal="right"/>
    </xf>
    <xf numFmtId="49" fontId="19" fillId="0" borderId="13" xfId="0" applyNumberFormat="1" applyFont="1" applyBorder="1"/>
    <xf numFmtId="167" fontId="19" fillId="0" borderId="13" xfId="0" applyNumberFormat="1" applyFont="1" applyBorder="1" applyAlignment="1">
      <alignment horizontal="right"/>
    </xf>
    <xf numFmtId="167" fontId="19" fillId="0" borderId="3" xfId="0" applyNumberFormat="1" applyFont="1" applyBorder="1" applyAlignment="1">
      <alignment horizontal="right"/>
    </xf>
    <xf numFmtId="167" fontId="19" fillId="0" borderId="14" xfId="0" applyNumberFormat="1" applyFont="1" applyBorder="1" applyAlignment="1">
      <alignment horizontal="right"/>
    </xf>
    <xf numFmtId="168" fontId="19" fillId="0" borderId="14" xfId="0" applyNumberFormat="1" applyFont="1" applyBorder="1" applyAlignment="1">
      <alignment horizontal="right"/>
    </xf>
    <xf numFmtId="0" fontId="23"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vertical="top"/>
    </xf>
    <xf numFmtId="0" fontId="23" fillId="0" borderId="0" xfId="0" applyFont="1" applyAlignment="1">
      <alignment horizontal="left" wrapText="1"/>
    </xf>
    <xf numFmtId="0" fontId="25" fillId="0" borderId="0" xfId="0" applyFont="1" applyAlignment="1">
      <alignment horizontal="left" wrapText="1"/>
    </xf>
    <xf numFmtId="0" fontId="25" fillId="0" borderId="0" xfId="0" applyFont="1" applyAlignment="1">
      <alignment horizontal="left"/>
    </xf>
    <xf numFmtId="0" fontId="25" fillId="0" borderId="0" xfId="0" applyFont="1" applyAlignment="1">
      <alignment horizontal="left" vertical="center" wrapText="1"/>
    </xf>
    <xf numFmtId="0" fontId="25" fillId="0" borderId="0" xfId="0" applyFont="1" applyAlignment="1">
      <alignment horizontal="left" vertical="center"/>
    </xf>
    <xf numFmtId="3" fontId="19" fillId="0" borderId="0" xfId="0" applyNumberFormat="1" applyFont="1"/>
    <xf numFmtId="165" fontId="19" fillId="0" borderId="0" xfId="0" applyNumberFormat="1" applyFont="1"/>
    <xf numFmtId="0" fontId="27" fillId="3" borderId="0" xfId="0" applyFont="1" applyFill="1"/>
    <xf numFmtId="0" fontId="27" fillId="0" borderId="0" xfId="0" applyFont="1"/>
    <xf numFmtId="0" fontId="20" fillId="3" borderId="0" xfId="0" applyFont="1" applyFill="1"/>
    <xf numFmtId="0" fontId="20" fillId="0" borderId="0" xfId="0" applyFont="1"/>
    <xf numFmtId="0" fontId="20" fillId="0" borderId="0" xfId="0" applyFont="1" applyAlignment="1">
      <alignment horizontal="centerContinuous"/>
    </xf>
    <xf numFmtId="0" fontId="19" fillId="0" borderId="0" xfId="0" applyFont="1" applyAlignment="1">
      <alignment horizontal="left" wrapText="1"/>
    </xf>
    <xf numFmtId="0" fontId="19" fillId="0" borderId="0" xfId="0" applyFont="1" applyAlignment="1">
      <alignment horizontal="left" wrapText="1"/>
    </xf>
    <xf numFmtId="0" fontId="19" fillId="0" borderId="0" xfId="0" applyFont="1" applyAlignment="1">
      <alignment horizontal="center"/>
    </xf>
    <xf numFmtId="0" fontId="18" fillId="0" borderId="3" xfId="0" applyFont="1" applyBorder="1"/>
    <xf numFmtId="0" fontId="19" fillId="0" borderId="3" xfId="0" applyFont="1" applyBorder="1"/>
    <xf numFmtId="0" fontId="19" fillId="0" borderId="3" xfId="0" applyFont="1" applyBorder="1" applyAlignment="1">
      <alignment vertical="center"/>
    </xf>
    <xf numFmtId="0" fontId="19" fillId="0" borderId="3" xfId="0" applyFont="1" applyBorder="1" applyAlignment="1">
      <alignment horizontal="center" vertical="top"/>
    </xf>
    <xf numFmtId="173" fontId="12" fillId="0" borderId="4" xfId="0" applyNumberFormat="1" applyFont="1" applyBorder="1" applyAlignment="1">
      <alignment horizontal="left" vertical="center"/>
    </xf>
    <xf numFmtId="173" fontId="12" fillId="0" borderId="5" xfId="0" applyNumberFormat="1" applyFont="1" applyBorder="1" applyAlignment="1">
      <alignment horizontal="left" vertical="center"/>
    </xf>
    <xf numFmtId="173" fontId="12" fillId="0" borderId="10" xfId="0" applyNumberFormat="1" applyFont="1" applyBorder="1" applyAlignment="1">
      <alignment horizontal="left" vertical="center"/>
    </xf>
    <xf numFmtId="173" fontId="19" fillId="0" borderId="11" xfId="0" applyNumberFormat="1" applyFont="1" applyBorder="1" applyAlignment="1">
      <alignment vertical="center"/>
    </xf>
    <xf numFmtId="173" fontId="19" fillId="0" borderId="0" xfId="0" applyNumberFormat="1" applyFont="1" applyAlignment="1">
      <alignment vertical="center"/>
    </xf>
    <xf numFmtId="173" fontId="19" fillId="0" borderId="17" xfId="0" applyNumberFormat="1" applyFont="1" applyBorder="1" applyAlignment="1">
      <alignment vertical="center"/>
    </xf>
    <xf numFmtId="0" fontId="18" fillId="0" borderId="0" xfId="0" applyFont="1" applyAlignment="1">
      <alignment vertical="center"/>
    </xf>
    <xf numFmtId="165" fontId="19" fillId="0" borderId="3" xfId="0" applyNumberFormat="1" applyFont="1" applyBorder="1"/>
    <xf numFmtId="171" fontId="19" fillId="0" borderId="3" xfId="0" applyNumberFormat="1" applyFont="1" applyBorder="1"/>
    <xf numFmtId="171" fontId="19" fillId="0" borderId="14" xfId="0" applyNumberFormat="1" applyFont="1" applyBorder="1"/>
    <xf numFmtId="172" fontId="19" fillId="0" borderId="0" xfId="0" applyNumberFormat="1" applyFont="1"/>
    <xf numFmtId="171" fontId="19" fillId="0" borderId="0" xfId="0" applyNumberFormat="1" applyFont="1"/>
    <xf numFmtId="171" fontId="19" fillId="0" borderId="17" xfId="0" applyNumberFormat="1" applyFont="1" applyBorder="1"/>
    <xf numFmtId="172" fontId="28" fillId="3" borderId="0" xfId="0" applyNumberFormat="1" applyFont="1" applyFill="1"/>
    <xf numFmtId="0" fontId="28" fillId="0" borderId="0" xfId="0" applyFont="1"/>
    <xf numFmtId="173" fontId="19" fillId="0" borderId="11" xfId="0" applyNumberFormat="1" applyFont="1" applyBorder="1" applyAlignment="1">
      <alignment horizontal="left" vertical="center"/>
    </xf>
    <xf numFmtId="173" fontId="19" fillId="0" borderId="0" xfId="0" applyNumberFormat="1" applyFont="1" applyAlignment="1">
      <alignment horizontal="left" vertical="center"/>
    </xf>
    <xf numFmtId="173" fontId="19" fillId="0" borderId="17" xfId="0" applyNumberFormat="1" applyFont="1" applyBorder="1" applyAlignment="1">
      <alignment horizontal="left" vertical="center"/>
    </xf>
    <xf numFmtId="0" fontId="24" fillId="0" borderId="11" xfId="0" applyFont="1" applyBorder="1" applyAlignment="1">
      <alignment horizontal="left" vertical="center" wrapText="1"/>
    </xf>
    <xf numFmtId="0" fontId="24" fillId="0" borderId="0" xfId="0" applyFont="1" applyAlignment="1">
      <alignment horizontal="left" vertical="center" wrapText="1"/>
    </xf>
    <xf numFmtId="1" fontId="19" fillId="0" borderId="0" xfId="0" applyNumberFormat="1" applyFont="1" applyAlignment="1">
      <alignment horizontal="right" vertical="center"/>
    </xf>
    <xf numFmtId="171" fontId="19" fillId="0" borderId="0" xfId="0" applyNumberFormat="1" applyFont="1" applyAlignment="1">
      <alignment vertical="center"/>
    </xf>
    <xf numFmtId="171" fontId="19" fillId="0" borderId="17" xfId="0" applyNumberFormat="1" applyFont="1" applyBorder="1" applyAlignment="1">
      <alignment vertical="center"/>
    </xf>
    <xf numFmtId="0" fontId="19" fillId="0" borderId="0" xfId="0" applyFont="1" applyAlignment="1">
      <alignment vertical="center"/>
    </xf>
    <xf numFmtId="0" fontId="19" fillId="0" borderId="11" xfId="0" applyFont="1" applyBorder="1" applyAlignment="1">
      <alignment horizontal="left" vertical="center" wrapText="1"/>
    </xf>
    <xf numFmtId="49" fontId="19" fillId="0" borderId="0" xfId="0" applyNumberFormat="1" applyFont="1" applyAlignment="1">
      <alignment horizontal="left" vertical="center" wrapText="1"/>
    </xf>
    <xf numFmtId="174" fontId="19" fillId="0" borderId="0" xfId="0" applyNumberFormat="1" applyFont="1" applyAlignment="1">
      <alignment horizontal="right" vertical="center" wrapText="1"/>
    </xf>
    <xf numFmtId="171" fontId="19" fillId="0" borderId="0" xfId="0" applyNumberFormat="1" applyFont="1" applyAlignment="1">
      <alignment vertical="center" wrapText="1"/>
    </xf>
    <xf numFmtId="171" fontId="19" fillId="0" borderId="17" xfId="0" applyNumberFormat="1" applyFont="1" applyBorder="1" applyAlignment="1">
      <alignment vertical="center" wrapText="1"/>
    </xf>
    <xf numFmtId="0" fontId="19" fillId="0" borderId="0" xfId="0" applyFont="1" applyAlignment="1">
      <alignment vertical="center" wrapText="1"/>
    </xf>
    <xf numFmtId="170" fontId="19" fillId="0" borderId="0" xfId="0" applyNumberFormat="1" applyFont="1" applyAlignment="1">
      <alignment horizontal="left" vertical="center" wrapText="1"/>
    </xf>
    <xf numFmtId="0" fontId="25" fillId="0" borderId="0" xfId="0" applyFont="1" applyAlignment="1">
      <alignment vertical="center" wrapText="1"/>
    </xf>
    <xf numFmtId="170" fontId="19" fillId="0" borderId="0" xfId="0" applyNumberFormat="1" applyFont="1" applyAlignment="1">
      <alignment horizontal="left" vertical="center" wrapText="1"/>
    </xf>
    <xf numFmtId="0" fontId="19" fillId="0" borderId="11" xfId="0" applyFont="1" applyBorder="1" applyAlignment="1">
      <alignment horizontal="left" vertical="center"/>
    </xf>
    <xf numFmtId="170"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167"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0" fontId="24" fillId="0" borderId="11" xfId="0" applyFont="1" applyBorder="1" applyAlignment="1">
      <alignment vertical="center"/>
    </xf>
    <xf numFmtId="49" fontId="19" fillId="0" borderId="0" xfId="0" applyNumberFormat="1" applyFont="1" applyAlignment="1">
      <alignment vertical="center"/>
    </xf>
    <xf numFmtId="170" fontId="19" fillId="0" borderId="11" xfId="0" applyNumberFormat="1" applyFont="1" applyBorder="1" applyAlignment="1">
      <alignment vertical="center" wrapText="1"/>
    </xf>
    <xf numFmtId="170" fontId="19" fillId="0" borderId="0" xfId="0" applyNumberFormat="1" applyFont="1" applyAlignment="1">
      <alignment vertical="center" wrapText="1"/>
    </xf>
    <xf numFmtId="0" fontId="19" fillId="0" borderId="13" xfId="0" applyFont="1" applyBorder="1"/>
    <xf numFmtId="170" fontId="19" fillId="0" borderId="3" xfId="0" applyNumberFormat="1" applyFont="1" applyBorder="1"/>
    <xf numFmtId="3" fontId="19" fillId="0" borderId="3" xfId="0" applyNumberFormat="1" applyFont="1" applyBorder="1"/>
    <xf numFmtId="3" fontId="19" fillId="0" borderId="14" xfId="0" applyNumberFormat="1" applyFont="1" applyBorder="1"/>
    <xf numFmtId="0" fontId="25" fillId="0" borderId="0" xfId="0" applyFont="1"/>
    <xf numFmtId="0" fontId="25" fillId="0" borderId="0" xfId="0" applyFont="1" applyAlignment="1">
      <alignment horizontal="right"/>
    </xf>
    <xf numFmtId="0" fontId="29" fillId="3" borderId="0" xfId="0" applyFont="1" applyFill="1"/>
    <xf numFmtId="0" fontId="29" fillId="0" borderId="0" xfId="0" applyFont="1"/>
    <xf numFmtId="0" fontId="25" fillId="0" borderId="0" xfId="0" applyFont="1" applyAlignment="1">
      <alignment horizontal="left" vertical="top" wrapText="1"/>
    </xf>
    <xf numFmtId="0" fontId="28" fillId="3" borderId="0" xfId="0" applyFont="1" applyFill="1"/>
    <xf numFmtId="0" fontId="21" fillId="0" borderId="3" xfId="0" applyFont="1" applyBorder="1" applyAlignment="1">
      <alignment wrapText="1"/>
    </xf>
    <xf numFmtId="0" fontId="21" fillId="0" borderId="3" xfId="0" applyFont="1" applyBorder="1"/>
    <xf numFmtId="1" fontId="24" fillId="0" borderId="5" xfId="0" applyNumberFormat="1" applyFont="1" applyBorder="1" applyAlignment="1">
      <alignment horizontal="center"/>
    </xf>
    <xf numFmtId="1" fontId="24" fillId="0" borderId="6" xfId="0" applyNumberFormat="1" applyFont="1" applyBorder="1" applyAlignment="1">
      <alignment horizontal="center"/>
    </xf>
    <xf numFmtId="171" fontId="19" fillId="0" borderId="4" xfId="0" applyNumberFormat="1" applyFont="1" applyBorder="1"/>
    <xf numFmtId="171" fontId="19" fillId="0" borderId="5" xfId="0" applyNumberFormat="1" applyFont="1" applyBorder="1"/>
    <xf numFmtId="171" fontId="19" fillId="0" borderId="10" xfId="0" applyNumberFormat="1" applyFont="1" applyBorder="1"/>
    <xf numFmtId="172" fontId="19" fillId="0" borderId="10" xfId="0" applyNumberFormat="1" applyFont="1" applyBorder="1"/>
    <xf numFmtId="167" fontId="19" fillId="0" borderId="11" xfId="0" applyNumberFormat="1" applyFont="1" applyBorder="1"/>
    <xf numFmtId="167" fontId="19" fillId="0" borderId="0" xfId="0" applyNumberFormat="1" applyFont="1"/>
    <xf numFmtId="167" fontId="19" fillId="0" borderId="4" xfId="0" applyNumberFormat="1" applyFont="1" applyBorder="1"/>
    <xf numFmtId="167" fontId="19" fillId="0" borderId="5" xfId="0" applyNumberFormat="1" applyFont="1" applyBorder="1"/>
    <xf numFmtId="167" fontId="19" fillId="0" borderId="10" xfId="0" applyNumberFormat="1" applyFont="1" applyBorder="1"/>
    <xf numFmtId="167" fontId="19" fillId="0" borderId="11" xfId="0" applyNumberFormat="1" applyFont="1" applyBorder="1" applyAlignment="1">
      <alignment wrapText="1"/>
    </xf>
    <xf numFmtId="167" fontId="19" fillId="0" borderId="17" xfId="0" applyNumberFormat="1" applyFont="1" applyBorder="1"/>
    <xf numFmtId="0" fontId="30" fillId="0" borderId="0" xfId="0" applyFont="1" applyAlignment="1">
      <alignment horizontal="left" wrapText="1"/>
    </xf>
    <xf numFmtId="0" fontId="19"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9" fillId="0" borderId="0" xfId="0" applyFont="1" applyAlignment="1">
      <alignment horizontal="centerContinuous" vertical="center"/>
    </xf>
    <xf numFmtId="0" fontId="0" fillId="0" borderId="0" xfId="0" applyAlignment="1">
      <alignment horizontal="right" vertical="center"/>
    </xf>
    <xf numFmtId="0" fontId="20" fillId="0" borderId="0" xfId="0" applyFont="1" applyAlignment="1">
      <alignment horizontal="centerContinuous" vertical="center"/>
    </xf>
    <xf numFmtId="0" fontId="20" fillId="0" borderId="0" xfId="0" applyFont="1" applyAlignment="1">
      <alignment horizontal="right" vertical="center"/>
    </xf>
    <xf numFmtId="0" fontId="18" fillId="0" borderId="0" xfId="0" applyFont="1" applyAlignment="1">
      <alignment horizontal="right"/>
    </xf>
    <xf numFmtId="49" fontId="24" fillId="0" borderId="4" xfId="0" applyNumberFormat="1" applyFont="1" applyBorder="1" applyAlignment="1">
      <alignment vertical="center"/>
    </xf>
    <xf numFmtId="49" fontId="24" fillId="0" borderId="0" xfId="0" applyNumberFormat="1" applyFont="1" applyAlignment="1">
      <alignment vertical="center"/>
    </xf>
    <xf numFmtId="0" fontId="24" fillId="0" borderId="0" xfId="0" applyFont="1" applyAlignment="1">
      <alignment vertical="center"/>
    </xf>
    <xf numFmtId="0" fontId="24" fillId="0" borderId="11" xfId="0" applyFont="1" applyBorder="1" applyAlignment="1">
      <alignment horizontal="left" wrapText="1"/>
    </xf>
    <xf numFmtId="0" fontId="24" fillId="0" borderId="0" xfId="0" applyFont="1" applyAlignment="1">
      <alignment horizontal="left" wrapText="1"/>
    </xf>
    <xf numFmtId="0" fontId="24" fillId="0" borderId="17" xfId="0" applyFont="1" applyBorder="1" applyAlignment="1">
      <alignment horizontal="left" wrapText="1"/>
    </xf>
    <xf numFmtId="49" fontId="19" fillId="0" borderId="0" xfId="0" applyNumberFormat="1" applyFont="1"/>
    <xf numFmtId="0" fontId="19" fillId="0" borderId="0" xfId="0" applyFont="1" applyAlignment="1">
      <alignment horizontal="left" indent="1"/>
    </xf>
    <xf numFmtId="0" fontId="19" fillId="0" borderId="17" xfId="0" applyFont="1" applyBorder="1" applyAlignment="1">
      <alignment horizontal="left" wrapText="1"/>
    </xf>
    <xf numFmtId="0" fontId="24" fillId="0" borderId="4" xfId="0" applyFont="1" applyBorder="1" applyAlignment="1">
      <alignment horizontal="left" wrapText="1"/>
    </xf>
    <xf numFmtId="0" fontId="24" fillId="0" borderId="5" xfId="0" applyFont="1" applyBorder="1" applyAlignment="1">
      <alignment horizontal="left" wrapText="1"/>
    </xf>
    <xf numFmtId="0" fontId="24" fillId="0" borderId="10" xfId="0" applyFont="1" applyBorder="1" applyAlignment="1">
      <alignment horizontal="left" wrapText="1"/>
    </xf>
    <xf numFmtId="166" fontId="19" fillId="0" borderId="6" xfId="0" applyNumberFormat="1" applyFont="1" applyBorder="1" applyAlignment="1">
      <alignment horizontal="right"/>
    </xf>
    <xf numFmtId="167" fontId="19" fillId="0" borderId="4" xfId="0" applyNumberFormat="1" applyFont="1" applyBorder="1" applyAlignment="1">
      <alignment horizontal="right"/>
    </xf>
    <xf numFmtId="167" fontId="19" fillId="0" borderId="5" xfId="0" applyNumberFormat="1" applyFont="1" applyBorder="1" applyAlignment="1">
      <alignment horizontal="right"/>
    </xf>
    <xf numFmtId="167" fontId="19" fillId="0" borderId="10" xfId="0" applyNumberFormat="1" applyFont="1" applyBorder="1" applyAlignment="1">
      <alignment horizontal="right"/>
    </xf>
    <xf numFmtId="168" fontId="19" fillId="0" borderId="10" xfId="0" applyNumberFormat="1" applyFont="1" applyBorder="1" applyAlignment="1">
      <alignment horizontal="right"/>
    </xf>
    <xf numFmtId="0" fontId="25" fillId="0" borderId="0" xfId="0" applyFont="1" applyAlignment="1">
      <alignment horizontal="left" wrapText="1"/>
    </xf>
    <xf numFmtId="0" fontId="19" fillId="0" borderId="0" xfId="0" applyFont="1" applyAlignment="1">
      <alignment horizontal="right"/>
    </xf>
    <xf numFmtId="3" fontId="19" fillId="0" borderId="0" xfId="0" applyNumberFormat="1" applyFont="1" applyAlignment="1">
      <alignment wrapText="1"/>
    </xf>
    <xf numFmtId="1" fontId="19" fillId="0" borderId="11"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 fontId="19" fillId="0" borderId="13" xfId="0" applyNumberFormat="1" applyFont="1" applyBorder="1" applyAlignment="1">
      <alignment vertical="center" wrapText="1"/>
    </xf>
    <xf numFmtId="1" fontId="19" fillId="0" borderId="14" xfId="0" applyNumberFormat="1" applyFont="1" applyBorder="1" applyAlignment="1">
      <alignment vertical="center" wrapText="1"/>
    </xf>
    <xf numFmtId="0" fontId="24" fillId="0" borderId="4" xfId="0" applyFont="1" applyBorder="1" applyAlignment="1">
      <alignment horizontal="left" vertical="center" wrapText="1"/>
    </xf>
    <xf numFmtId="0" fontId="24" fillId="0" borderId="10" xfId="0" applyFont="1" applyBorder="1" applyAlignment="1">
      <alignment horizontal="left" vertical="center" wrapText="1"/>
    </xf>
    <xf numFmtId="0" fontId="19" fillId="0" borderId="17" xfId="0" applyFont="1" applyBorder="1" applyAlignment="1">
      <alignment horizontal="left" vertical="center"/>
    </xf>
    <xf numFmtId="175" fontId="19" fillId="0" borderId="12" xfId="0" applyNumberFormat="1" applyFont="1" applyBorder="1" applyAlignment="1">
      <alignment horizontal="right"/>
    </xf>
    <xf numFmtId="0" fontId="19" fillId="0" borderId="11" xfId="0" applyFont="1" applyBorder="1" applyAlignment="1">
      <alignment vertical="center" wrapText="1"/>
    </xf>
    <xf numFmtId="49" fontId="19" fillId="0" borderId="17" xfId="0" applyNumberFormat="1" applyFont="1" applyBorder="1" applyAlignment="1">
      <alignment vertical="center" wrapText="1"/>
    </xf>
    <xf numFmtId="0" fontId="19" fillId="0" borderId="11" xfId="0" applyFont="1" applyBorder="1" applyAlignment="1">
      <alignment vertical="center"/>
    </xf>
    <xf numFmtId="0" fontId="19" fillId="0" borderId="17" xfId="0" applyFont="1" applyBorder="1" applyAlignment="1">
      <alignment vertical="center" wrapText="1"/>
    </xf>
    <xf numFmtId="0" fontId="19" fillId="0" borderId="13" xfId="0" applyFont="1" applyBorder="1" applyAlignment="1">
      <alignment vertical="center" wrapText="1"/>
    </xf>
    <xf numFmtId="0" fontId="19" fillId="0" borderId="14" xfId="0" applyFont="1" applyBorder="1" applyAlignment="1">
      <alignment vertical="center" wrapText="1"/>
    </xf>
    <xf numFmtId="49" fontId="24" fillId="0" borderId="4" xfId="0" applyNumberFormat="1" applyFont="1" applyBorder="1" applyAlignment="1">
      <alignment horizontal="left" vertical="center"/>
    </xf>
    <xf numFmtId="0" fontId="19" fillId="0" borderId="5" xfId="0" applyFont="1" applyBorder="1" applyAlignment="1">
      <alignment horizontal="left" vertical="center"/>
    </xf>
    <xf numFmtId="0" fontId="19" fillId="0" borderId="5" xfId="0" quotePrefix="1" applyFont="1" applyBorder="1" applyAlignment="1">
      <alignment horizontal="left" vertical="center"/>
    </xf>
    <xf numFmtId="166" fontId="19" fillId="0" borderId="6" xfId="0" applyNumberFormat="1" applyFont="1" applyBorder="1" applyAlignment="1">
      <alignment horizontal="right" vertical="center"/>
    </xf>
    <xf numFmtId="167" fontId="19" fillId="0" borderId="4" xfId="0" applyNumberFormat="1" applyFont="1" applyBorder="1" applyAlignment="1">
      <alignment vertical="center"/>
    </xf>
    <xf numFmtId="167" fontId="19" fillId="0" borderId="5" xfId="0" applyNumberFormat="1" applyFont="1" applyBorder="1" applyAlignment="1">
      <alignment vertical="center"/>
    </xf>
    <xf numFmtId="167" fontId="19" fillId="0" borderId="10" xfId="0" applyNumberFormat="1" applyFont="1" applyBorder="1" applyAlignment="1">
      <alignment horizontal="right" vertical="center"/>
    </xf>
    <xf numFmtId="167" fontId="19" fillId="0" borderId="4" xfId="0" applyNumberFormat="1" applyFont="1" applyBorder="1" applyAlignment="1">
      <alignment horizontal="right" vertical="center"/>
    </xf>
    <xf numFmtId="168" fontId="19" fillId="0" borderId="10" xfId="0" applyNumberFormat="1" applyFont="1" applyBorder="1" applyAlignment="1">
      <alignment horizontal="right" vertical="center"/>
    </xf>
    <xf numFmtId="0" fontId="24" fillId="4" borderId="11" xfId="0" applyFont="1" applyFill="1" applyBorder="1" applyAlignment="1">
      <alignment horizontal="left" vertical="center"/>
    </xf>
    <xf numFmtId="0" fontId="24" fillId="4" borderId="0" xfId="0" applyFont="1" applyFill="1" applyAlignment="1">
      <alignment horizontal="left" vertical="center"/>
    </xf>
    <xf numFmtId="0" fontId="24" fillId="4" borderId="0" xfId="0" applyFont="1" applyFill="1" applyAlignment="1">
      <alignment vertical="center"/>
    </xf>
    <xf numFmtId="0" fontId="24" fillId="4" borderId="17" xfId="0" applyFont="1" applyFill="1" applyBorder="1" applyAlignment="1">
      <alignment vertical="center"/>
    </xf>
    <xf numFmtId="49" fontId="19" fillId="0" borderId="11" xfId="0" applyNumberFormat="1" applyFont="1" applyBorder="1" applyAlignment="1">
      <alignment horizontal="left" vertical="center"/>
    </xf>
    <xf numFmtId="0" fontId="19" fillId="0" borderId="0" xfId="0" applyFont="1" applyAlignment="1">
      <alignment horizontal="left" vertical="center"/>
    </xf>
    <xf numFmtId="165" fontId="19" fillId="0" borderId="0" xfId="0" applyNumberFormat="1" applyFont="1" applyAlignment="1">
      <alignment horizontal="left" vertical="center"/>
    </xf>
    <xf numFmtId="166" fontId="19" fillId="0" borderId="12" xfId="0" applyNumberFormat="1" applyFont="1" applyBorder="1" applyAlignment="1">
      <alignment horizontal="right" vertical="center"/>
    </xf>
    <xf numFmtId="167" fontId="19" fillId="0" borderId="11" xfId="0" applyNumberFormat="1" applyFont="1" applyBorder="1" applyAlignment="1">
      <alignment horizontal="right" vertical="center"/>
    </xf>
    <xf numFmtId="167" fontId="19" fillId="0" borderId="0" xfId="0" applyNumberFormat="1" applyFont="1" applyAlignment="1">
      <alignment horizontal="right" vertical="center"/>
    </xf>
    <xf numFmtId="167" fontId="19" fillId="0" borderId="17" xfId="0" applyNumberFormat="1" applyFont="1" applyBorder="1" applyAlignment="1">
      <alignment horizontal="right" vertical="center"/>
    </xf>
    <xf numFmtId="168" fontId="19" fillId="0" borderId="17" xfId="0" applyNumberFormat="1" applyFont="1" applyBorder="1" applyAlignment="1">
      <alignment horizontal="right" vertical="center"/>
    </xf>
    <xf numFmtId="0" fontId="24" fillId="4" borderId="4" xfId="0" applyFont="1" applyFill="1" applyBorder="1" applyAlignment="1">
      <alignment horizontal="left" vertical="center"/>
    </xf>
    <xf numFmtId="0" fontId="24" fillId="4" borderId="5" xfId="0" applyFont="1" applyFill="1" applyBorder="1" applyAlignment="1">
      <alignment horizontal="left" vertical="center"/>
    </xf>
    <xf numFmtId="0" fontId="24" fillId="4" borderId="5" xfId="0" applyFont="1" applyFill="1" applyBorder="1" applyAlignment="1">
      <alignment vertical="center"/>
    </xf>
    <xf numFmtId="0" fontId="24" fillId="4" borderId="0" xfId="0" applyFont="1" applyFill="1" applyAlignment="1">
      <alignment horizontal="right" vertical="center"/>
    </xf>
    <xf numFmtId="165" fontId="19" fillId="5" borderId="0" xfId="0" applyNumberFormat="1" applyFont="1" applyFill="1" applyAlignment="1">
      <alignment horizontal="left" vertical="center"/>
    </xf>
    <xf numFmtId="0" fontId="19" fillId="5" borderId="0" xfId="0" applyFont="1" applyFill="1" applyAlignment="1">
      <alignment horizontal="left" vertical="center"/>
    </xf>
    <xf numFmtId="49" fontId="19" fillId="0" borderId="13" xfId="0" applyNumberFormat="1" applyFont="1" applyBorder="1" applyAlignment="1">
      <alignment horizontal="left" vertical="center"/>
    </xf>
    <xf numFmtId="0" fontId="19" fillId="0" borderId="3" xfId="0" applyFont="1" applyBorder="1" applyAlignment="1">
      <alignment horizontal="left" vertical="center"/>
    </xf>
    <xf numFmtId="165" fontId="19" fillId="0" borderId="3" xfId="0" applyNumberFormat="1" applyFont="1" applyBorder="1" applyAlignment="1">
      <alignment horizontal="left" vertical="center"/>
    </xf>
    <xf numFmtId="166" fontId="19" fillId="0" borderId="15" xfId="0" applyNumberFormat="1" applyFont="1" applyBorder="1" applyAlignment="1">
      <alignment horizontal="right" vertical="center"/>
    </xf>
    <xf numFmtId="167" fontId="19" fillId="0" borderId="13" xfId="0" applyNumberFormat="1" applyFont="1" applyBorder="1" applyAlignment="1">
      <alignment horizontal="right" vertical="center"/>
    </xf>
    <xf numFmtId="167" fontId="19" fillId="0" borderId="3" xfId="0" applyNumberFormat="1" applyFont="1" applyBorder="1" applyAlignment="1">
      <alignment horizontal="right" vertical="center"/>
    </xf>
    <xf numFmtId="167" fontId="19" fillId="0" borderId="14" xfId="0" applyNumberFormat="1" applyFont="1" applyBorder="1" applyAlignment="1">
      <alignment horizontal="right" vertical="center"/>
    </xf>
    <xf numFmtId="0" fontId="26" fillId="5" borderId="0" xfId="0" applyFont="1" applyFill="1" applyAlignment="1">
      <alignment horizontal="left"/>
    </xf>
    <xf numFmtId="0" fontId="25" fillId="5" borderId="0" xfId="0" applyFont="1" applyFill="1" applyAlignment="1">
      <alignment horizontal="left"/>
    </xf>
    <xf numFmtId="0" fontId="25" fillId="5" borderId="0" xfId="0" applyFont="1" applyFill="1" applyAlignment="1">
      <alignment horizontal="left" wrapText="1"/>
    </xf>
    <xf numFmtId="0" fontId="32" fillId="0" borderId="0" xfId="0" applyFont="1" applyAlignment="1">
      <alignment horizontal="left" wrapText="1"/>
    </xf>
    <xf numFmtId="3" fontId="19" fillId="0" borderId="11" xfId="0" applyNumberFormat="1" applyFont="1" applyBorder="1"/>
    <xf numFmtId="3" fontId="19" fillId="0" borderId="17" xfId="0" applyNumberFormat="1" applyFont="1" applyBorder="1"/>
    <xf numFmtId="171" fontId="19" fillId="0" borderId="11" xfId="0" applyNumberFormat="1" applyFont="1" applyBorder="1"/>
    <xf numFmtId="172" fontId="19" fillId="0" borderId="17" xfId="0" applyNumberFormat="1" applyFont="1" applyBorder="1"/>
    <xf numFmtId="167" fontId="19" fillId="0" borderId="18" xfId="0" applyNumberFormat="1" applyFont="1" applyBorder="1" applyAlignment="1">
      <alignment horizontal="right"/>
    </xf>
    <xf numFmtId="168" fontId="19" fillId="0" borderId="19" xfId="0" applyNumberFormat="1" applyFont="1" applyBorder="1" applyAlignment="1">
      <alignment horizontal="right"/>
    </xf>
    <xf numFmtId="0" fontId="19" fillId="0" borderId="5" xfId="0" applyFont="1" applyBorder="1" applyAlignment="1">
      <alignment horizontal="left" wrapText="1"/>
    </xf>
    <xf numFmtId="169" fontId="25" fillId="0" borderId="0" xfId="0" applyNumberFormat="1" applyFont="1" applyAlignment="1">
      <alignment horizontal="left"/>
    </xf>
    <xf numFmtId="3" fontId="25" fillId="0" borderId="0" xfId="0" applyNumberFormat="1" applyFont="1" applyAlignment="1">
      <alignment horizontal="left"/>
    </xf>
    <xf numFmtId="165" fontId="25" fillId="0" borderId="0" xfId="0" applyNumberFormat="1" applyFont="1" applyAlignment="1">
      <alignment horizontal="right" vertical="top"/>
    </xf>
    <xf numFmtId="49" fontId="25" fillId="0" borderId="0" xfId="0" applyNumberFormat="1" applyFont="1" applyAlignment="1">
      <alignment horizontal="left"/>
    </xf>
    <xf numFmtId="170" fontId="19" fillId="0" borderId="0" xfId="0" applyNumberFormat="1" applyFont="1" applyAlignment="1">
      <alignment horizontal="left"/>
    </xf>
    <xf numFmtId="3" fontId="19" fillId="0" borderId="0" xfId="0" applyNumberFormat="1" applyFont="1" applyAlignment="1">
      <alignment horizontal="left"/>
    </xf>
    <xf numFmtId="165" fontId="19" fillId="0" borderId="0" xfId="0" applyNumberFormat="1" applyFont="1" applyAlignment="1">
      <alignment horizontal="left"/>
    </xf>
    <xf numFmtId="167" fontId="19" fillId="0" borderId="5" xfId="0" applyNumberFormat="1" applyFont="1" applyBorder="1" applyAlignment="1">
      <alignment horizontal="right" vertical="center"/>
    </xf>
    <xf numFmtId="0" fontId="25" fillId="0" borderId="0" xfId="0" applyFont="1" applyAlignment="1">
      <alignment horizontal="left" vertical="center"/>
    </xf>
    <xf numFmtId="165" fontId="25" fillId="0" borderId="0" xfId="0" applyNumberFormat="1" applyFont="1" applyAlignment="1">
      <alignment horizontal="left"/>
    </xf>
    <xf numFmtId="0" fontId="33" fillId="0" borderId="1" xfId="0" applyFont="1" applyBorder="1" applyAlignment="1">
      <alignment horizontal="left" vertical="center"/>
    </xf>
    <xf numFmtId="0" fontId="33" fillId="0" borderId="1" xfId="0" applyFont="1" applyBorder="1" applyAlignment="1">
      <alignment horizontal="centerContinuous" vertical="center" shrinkToFit="1"/>
    </xf>
    <xf numFmtId="0" fontId="34" fillId="0" borderId="1" xfId="0" applyFont="1" applyBorder="1" applyAlignment="1">
      <alignment horizontal="centerContinuous" vertical="center" shrinkToFit="1"/>
    </xf>
    <xf numFmtId="0" fontId="33" fillId="0" borderId="1" xfId="0" applyFont="1" applyBorder="1" applyAlignment="1">
      <alignment vertical="center"/>
    </xf>
    <xf numFmtId="0" fontId="19" fillId="5" borderId="0" xfId="0" applyFont="1" applyFill="1" applyAlignment="1">
      <alignment horizontal="left"/>
    </xf>
    <xf numFmtId="1" fontId="19" fillId="5" borderId="16" xfId="0" applyNumberFormat="1" applyFont="1" applyFill="1" applyBorder="1" applyAlignment="1">
      <alignment horizontal="center" vertical="center"/>
    </xf>
    <xf numFmtId="0" fontId="19" fillId="5" borderId="4"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5" borderId="10" xfId="0" applyFont="1" applyFill="1" applyBorder="1" applyAlignment="1">
      <alignment horizontal="center" vertical="center" wrapText="1"/>
    </xf>
    <xf numFmtId="49" fontId="19" fillId="5" borderId="16" xfId="0" applyNumberFormat="1" applyFont="1" applyFill="1" applyBorder="1" applyAlignment="1">
      <alignment horizontal="center" vertical="center" wrapText="1"/>
    </xf>
    <xf numFmtId="49" fontId="19" fillId="5" borderId="7" xfId="0" applyNumberFormat="1" applyFont="1" applyFill="1" applyBorder="1" applyAlignment="1">
      <alignment horizontal="center" vertical="center" wrapText="1"/>
    </xf>
    <xf numFmtId="49" fontId="19" fillId="5" borderId="9" xfId="0" applyNumberFormat="1" applyFont="1" applyFill="1" applyBorder="1" applyAlignment="1">
      <alignment horizontal="center" vertical="center" wrapText="1"/>
    </xf>
    <xf numFmtId="49" fontId="19" fillId="5" borderId="6" xfId="0" applyNumberFormat="1" applyFont="1" applyFill="1" applyBorder="1" applyAlignment="1">
      <alignment horizontal="center" vertical="center"/>
    </xf>
    <xf numFmtId="3" fontId="19" fillId="5" borderId="6" xfId="0" applyNumberFormat="1" applyFont="1" applyFill="1" applyBorder="1" applyAlignment="1">
      <alignment horizontal="center" vertical="center"/>
    </xf>
    <xf numFmtId="165" fontId="19" fillId="5" borderId="6" xfId="0" applyNumberFormat="1" applyFont="1" applyFill="1" applyBorder="1" applyAlignment="1">
      <alignment horizontal="center" vertical="center"/>
    </xf>
    <xf numFmtId="1" fontId="19" fillId="5" borderId="6" xfId="0" applyNumberFormat="1" applyFont="1" applyFill="1" applyBorder="1" applyAlignment="1">
      <alignment horizontal="center" vertical="center"/>
    </xf>
    <xf numFmtId="1" fontId="19" fillId="5" borderId="4" xfId="0" applyNumberFormat="1" applyFont="1" applyFill="1" applyBorder="1" applyAlignment="1">
      <alignment horizontal="center" vertical="center"/>
    </xf>
    <xf numFmtId="3" fontId="23" fillId="5" borderId="20" xfId="0" applyNumberFormat="1" applyFont="1" applyFill="1" applyBorder="1" applyAlignment="1">
      <alignment horizontal="center" vertical="center"/>
    </xf>
    <xf numFmtId="3" fontId="23" fillId="5" borderId="21" xfId="0" applyNumberFormat="1" applyFont="1" applyFill="1" applyBorder="1" applyAlignment="1">
      <alignment horizontal="center" vertical="center"/>
    </xf>
    <xf numFmtId="0" fontId="24" fillId="0" borderId="22" xfId="0" applyFont="1" applyBorder="1" applyAlignment="1">
      <alignment horizontal="left" wrapText="1"/>
    </xf>
    <xf numFmtId="0" fontId="24" fillId="0" borderId="23" xfId="0" applyFont="1" applyBorder="1" applyAlignment="1">
      <alignment horizontal="left" wrapText="1"/>
    </xf>
    <xf numFmtId="0" fontId="24" fillId="0" borderId="24" xfId="0" applyFont="1" applyBorder="1" applyAlignment="1">
      <alignment horizontal="left" wrapText="1"/>
    </xf>
    <xf numFmtId="3" fontId="23" fillId="0" borderId="23" xfId="0" applyNumberFormat="1" applyFont="1" applyBorder="1" applyAlignment="1">
      <alignment horizontal="center" vertical="center"/>
    </xf>
    <xf numFmtId="3" fontId="23" fillId="0" borderId="25" xfId="0" applyNumberFormat="1" applyFont="1" applyBorder="1" applyAlignment="1">
      <alignment horizontal="center" vertical="center"/>
    </xf>
    <xf numFmtId="0" fontId="24" fillId="0" borderId="26" xfId="0" applyFont="1" applyBorder="1" applyAlignment="1">
      <alignment horizontal="left"/>
    </xf>
    <xf numFmtId="0" fontId="24" fillId="0" borderId="0" xfId="0" applyFont="1" applyAlignment="1">
      <alignment horizontal="left"/>
    </xf>
    <xf numFmtId="1" fontId="19" fillId="0" borderId="0" xfId="0" applyNumberFormat="1" applyFont="1" applyAlignment="1">
      <alignment horizontal="center" vertical="center"/>
    </xf>
    <xf numFmtId="1" fontId="19" fillId="0" borderId="17" xfId="0" applyNumberFormat="1" applyFont="1" applyBorder="1" applyAlignment="1">
      <alignment horizontal="center" vertical="center"/>
    </xf>
    <xf numFmtId="176" fontId="19" fillId="0" borderId="27" xfId="0" applyNumberFormat="1" applyFont="1" applyBorder="1" applyAlignment="1">
      <alignment horizontal="right"/>
    </xf>
    <xf numFmtId="0" fontId="19" fillId="0" borderId="26" xfId="0" applyFont="1" applyBorder="1" applyAlignment="1">
      <alignment horizontal="left"/>
    </xf>
    <xf numFmtId="0" fontId="19" fillId="0" borderId="28" xfId="0" applyFont="1" applyBorder="1" applyAlignment="1">
      <alignment horizontal="left" vertical="top"/>
    </xf>
    <xf numFmtId="0" fontId="19" fillId="0" borderId="29" xfId="0" applyFont="1" applyBorder="1" applyAlignment="1">
      <alignment vertical="top"/>
    </xf>
    <xf numFmtId="1" fontId="19" fillId="0" borderId="30" xfId="0" applyNumberFormat="1" applyFont="1" applyBorder="1" applyAlignment="1">
      <alignment horizontal="center" vertical="center"/>
    </xf>
    <xf numFmtId="1" fontId="19" fillId="0" borderId="31" xfId="0" applyNumberFormat="1" applyFont="1" applyBorder="1" applyAlignment="1">
      <alignment horizontal="center" vertical="center"/>
    </xf>
    <xf numFmtId="176" fontId="19" fillId="0" borderId="32" xfId="0" applyNumberFormat="1" applyFont="1" applyBorder="1" applyAlignment="1">
      <alignment horizontal="right"/>
    </xf>
    <xf numFmtId="0" fontId="24" fillId="5" borderId="22" xfId="0" applyFont="1" applyFill="1" applyBorder="1" applyAlignment="1">
      <alignment horizontal="left" wrapText="1"/>
    </xf>
    <xf numFmtId="0" fontId="24" fillId="5" borderId="23" xfId="0" applyFont="1" applyFill="1" applyBorder="1" applyAlignment="1">
      <alignment horizontal="left" wrapText="1"/>
    </xf>
    <xf numFmtId="0" fontId="24" fillId="5" borderId="24" xfId="0" applyFont="1" applyFill="1" applyBorder="1" applyAlignment="1">
      <alignment horizontal="left" wrapText="1"/>
    </xf>
    <xf numFmtId="165" fontId="19" fillId="5" borderId="23" xfId="0" applyNumberFormat="1" applyFont="1" applyFill="1" applyBorder="1" applyAlignment="1">
      <alignment horizontal="right"/>
    </xf>
    <xf numFmtId="171" fontId="19" fillId="5" borderId="22" xfId="0" applyNumberFormat="1" applyFont="1" applyFill="1" applyBorder="1" applyAlignment="1">
      <alignment horizontal="right"/>
    </xf>
    <xf numFmtId="176" fontId="19" fillId="5" borderId="24" xfId="0" applyNumberFormat="1" applyFont="1" applyFill="1" applyBorder="1" applyAlignment="1">
      <alignment horizontal="right"/>
    </xf>
    <xf numFmtId="0" fontId="24" fillId="5" borderId="26" xfId="0" applyFont="1" applyFill="1" applyBorder="1" applyAlignment="1">
      <alignment horizontal="left"/>
    </xf>
    <xf numFmtId="0" fontId="24" fillId="5" borderId="0" xfId="0" applyFont="1" applyFill="1" applyAlignment="1">
      <alignment horizontal="left"/>
    </xf>
    <xf numFmtId="1" fontId="19" fillId="5" borderId="0" xfId="0" applyNumberFormat="1" applyFont="1" applyFill="1" applyAlignment="1">
      <alignment horizontal="center" vertical="center"/>
    </xf>
    <xf numFmtId="1" fontId="19" fillId="5" borderId="17" xfId="0" applyNumberFormat="1" applyFont="1" applyFill="1" applyBorder="1" applyAlignment="1">
      <alignment horizontal="center" vertical="center"/>
    </xf>
    <xf numFmtId="167" fontId="19" fillId="5" borderId="26" xfId="0" applyNumberFormat="1" applyFont="1" applyFill="1" applyBorder="1" applyAlignment="1">
      <alignment horizontal="right"/>
    </xf>
    <xf numFmtId="168" fontId="19" fillId="5" borderId="27" xfId="0" applyNumberFormat="1" applyFont="1" applyFill="1" applyBorder="1" applyAlignment="1">
      <alignment horizontal="right"/>
    </xf>
    <xf numFmtId="0" fontId="19" fillId="5" borderId="26" xfId="0" applyFont="1" applyFill="1" applyBorder="1" applyAlignment="1">
      <alignment horizontal="left"/>
    </xf>
    <xf numFmtId="0" fontId="19" fillId="5" borderId="0" xfId="0" applyFont="1" applyFill="1" applyAlignment="1">
      <alignment horizontal="left"/>
    </xf>
    <xf numFmtId="49" fontId="19" fillId="5" borderId="11" xfId="0" applyNumberFormat="1" applyFont="1" applyFill="1" applyBorder="1"/>
    <xf numFmtId="49" fontId="19" fillId="5" borderId="0" xfId="0" applyNumberFormat="1" applyFont="1" applyFill="1"/>
    <xf numFmtId="0" fontId="19" fillId="5" borderId="0" xfId="0" applyFont="1" applyFill="1"/>
    <xf numFmtId="49" fontId="19" fillId="5" borderId="33" xfId="0" applyNumberFormat="1" applyFont="1" applyFill="1" applyBorder="1"/>
    <xf numFmtId="49" fontId="19" fillId="5" borderId="30" xfId="0" applyNumberFormat="1" applyFont="1" applyFill="1" applyBorder="1"/>
    <xf numFmtId="1" fontId="19" fillId="5" borderId="30" xfId="0" applyNumberFormat="1" applyFont="1" applyFill="1" applyBorder="1" applyAlignment="1">
      <alignment horizontal="center" vertical="center"/>
    </xf>
    <xf numFmtId="1" fontId="19" fillId="5" borderId="31" xfId="0" applyNumberFormat="1" applyFont="1" applyFill="1" applyBorder="1" applyAlignment="1">
      <alignment horizontal="center" vertical="center"/>
    </xf>
    <xf numFmtId="168" fontId="19" fillId="5" borderId="32" xfId="0" applyNumberFormat="1" applyFont="1" applyFill="1" applyBorder="1" applyAlignment="1">
      <alignment horizontal="right"/>
    </xf>
    <xf numFmtId="49" fontId="24" fillId="5" borderId="22" xfId="0" applyNumberFormat="1" applyFont="1" applyFill="1" applyBorder="1"/>
    <xf numFmtId="170" fontId="24" fillId="5" borderId="23" xfId="0" applyNumberFormat="1" applyFont="1" applyFill="1" applyBorder="1"/>
    <xf numFmtId="0" fontId="24" fillId="5" borderId="23" xfId="0" applyFont="1" applyFill="1" applyBorder="1"/>
    <xf numFmtId="170" fontId="24" fillId="5" borderId="24" xfId="0" applyNumberFormat="1" applyFont="1" applyFill="1" applyBorder="1"/>
    <xf numFmtId="176" fontId="19" fillId="5" borderId="17" xfId="0" applyNumberFormat="1" applyFont="1" applyFill="1" applyBorder="1" applyAlignment="1">
      <alignment horizontal="right"/>
    </xf>
    <xf numFmtId="0" fontId="19" fillId="5" borderId="26" xfId="0" applyFont="1" applyFill="1" applyBorder="1"/>
    <xf numFmtId="49" fontId="19" fillId="5" borderId="0" xfId="0" applyNumberFormat="1" applyFont="1" applyFill="1" applyAlignment="1">
      <alignment horizontal="left"/>
    </xf>
    <xf numFmtId="170" fontId="19" fillId="5" borderId="17" xfId="0" applyNumberFormat="1" applyFont="1" applyFill="1" applyBorder="1"/>
    <xf numFmtId="170" fontId="19" fillId="5" borderId="0" xfId="0" applyNumberFormat="1" applyFont="1" applyFill="1"/>
    <xf numFmtId="169" fontId="19" fillId="5" borderId="0" xfId="0" applyNumberFormat="1" applyFont="1" applyFill="1"/>
    <xf numFmtId="169" fontId="19" fillId="5" borderId="17" xfId="0" applyNumberFormat="1" applyFont="1" applyFill="1" applyBorder="1"/>
    <xf numFmtId="0" fontId="19" fillId="5" borderId="28" xfId="0" applyFont="1" applyFill="1" applyBorder="1"/>
    <xf numFmtId="170" fontId="19" fillId="5" borderId="30" xfId="0" applyNumberFormat="1" applyFont="1" applyFill="1" applyBorder="1"/>
    <xf numFmtId="49" fontId="19" fillId="5" borderId="30" xfId="0" applyNumberFormat="1" applyFont="1" applyFill="1" applyBorder="1" applyAlignment="1">
      <alignment horizontal="left"/>
    </xf>
    <xf numFmtId="170" fontId="19" fillId="5" borderId="31" xfId="0" applyNumberFormat="1" applyFont="1" applyFill="1" applyBorder="1"/>
    <xf numFmtId="176" fontId="19" fillId="5" borderId="14" xfId="0" applyNumberFormat="1" applyFont="1" applyFill="1" applyBorder="1" applyAlignment="1">
      <alignment horizontal="right"/>
    </xf>
    <xf numFmtId="0" fontId="26" fillId="0" borderId="0" xfId="0" applyFont="1" applyAlignment="1">
      <alignment horizontal="left" wrapText="1"/>
    </xf>
    <xf numFmtId="0" fontId="26" fillId="0" borderId="0" xfId="0" applyFont="1" applyAlignment="1">
      <alignment horizontal="left"/>
    </xf>
    <xf numFmtId="0" fontId="35" fillId="0" borderId="0" xfId="0" applyFont="1" applyAlignment="1">
      <alignment horizontal="left"/>
    </xf>
    <xf numFmtId="0" fontId="36" fillId="0" borderId="0" xfId="0" applyFont="1" applyAlignment="1">
      <alignment horizontal="left"/>
    </xf>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1" fontId="19" fillId="5" borderId="4" xfId="0" applyNumberFormat="1" applyFont="1" applyFill="1" applyBorder="1" applyAlignment="1">
      <alignment horizontal="center" vertical="center" wrapText="1"/>
    </xf>
    <xf numFmtId="1" fontId="19" fillId="5" borderId="10" xfId="0" applyNumberFormat="1" applyFont="1" applyFill="1" applyBorder="1" applyAlignment="1">
      <alignment horizontal="center" vertical="center" wrapText="1"/>
    </xf>
    <xf numFmtId="1" fontId="19" fillId="5" borderId="13" xfId="0" applyNumberFormat="1" applyFont="1" applyFill="1" applyBorder="1" applyAlignment="1">
      <alignment horizontal="center" vertical="center" wrapText="1"/>
    </xf>
    <xf numFmtId="1" fontId="19" fillId="5" borderId="14" xfId="0" applyNumberFormat="1" applyFont="1" applyFill="1" applyBorder="1" applyAlignment="1">
      <alignment horizontal="center" vertical="center" wrapText="1"/>
    </xf>
    <xf numFmtId="0" fontId="26" fillId="5" borderId="0" xfId="0" applyFont="1" applyFill="1" applyAlignment="1">
      <alignment horizontal="left"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2" fillId="0" borderId="0" xfId="0" applyFont="1"/>
    <xf numFmtId="0" fontId="0" fillId="0" borderId="0" xfId="0" applyAlignment="1">
      <alignment horizontal="center"/>
    </xf>
    <xf numFmtId="0" fontId="19" fillId="5" borderId="0" xfId="0" applyFont="1" applyFill="1" applyAlignment="1">
      <alignment horizontal="left" wrapText="1"/>
    </xf>
    <xf numFmtId="0" fontId="19" fillId="0" borderId="0" xfId="0" applyFont="1" applyAlignment="1">
      <alignment horizontal="left" vertical="center" wrapText="1"/>
    </xf>
    <xf numFmtId="0" fontId="20" fillId="0" borderId="0" xfId="0" applyFont="1" applyAlignment="1">
      <alignment horizontal="centerContinuous" vertical="top"/>
    </xf>
    <xf numFmtId="0" fontId="37" fillId="0" borderId="3" xfId="0" applyFont="1" applyBorder="1" applyAlignment="1">
      <alignment horizontal="left" wrapText="1"/>
    </xf>
    <xf numFmtId="1" fontId="19" fillId="0" borderId="16"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0" fontId="19" fillId="5" borderId="7" xfId="0" applyFont="1" applyFill="1" applyBorder="1" applyAlignment="1">
      <alignment horizontal="center" wrapText="1"/>
    </xf>
    <xf numFmtId="0" fontId="10" fillId="5" borderId="9" xfId="0" applyFont="1" applyFill="1" applyBorder="1" applyAlignment="1">
      <alignment horizontal="center"/>
    </xf>
    <xf numFmtId="1" fontId="19" fillId="0" borderId="16" xfId="0" applyNumberFormat="1" applyFont="1" applyBorder="1" applyAlignment="1">
      <alignment horizontal="center" vertical="center" wrapText="1"/>
    </xf>
    <xf numFmtId="164" fontId="19" fillId="0" borderId="16" xfId="0" applyNumberFormat="1" applyFont="1" applyBorder="1" applyAlignment="1">
      <alignment horizontal="center" vertical="center" wrapText="1"/>
    </xf>
    <xf numFmtId="164" fontId="19" fillId="0" borderId="7" xfId="0" applyNumberFormat="1" applyFont="1" applyBorder="1" applyAlignment="1">
      <alignment horizontal="center" vertical="center" wrapText="1"/>
    </xf>
    <xf numFmtId="0" fontId="19" fillId="0" borderId="7" xfId="0" applyFont="1" applyBorder="1" applyAlignment="1">
      <alignment horizontal="center" vertical="center"/>
    </xf>
    <xf numFmtId="1" fontId="19" fillId="5" borderId="16" xfId="0" applyNumberFormat="1" applyFont="1" applyFill="1" applyBorder="1" applyAlignment="1">
      <alignment horizontal="center" vertical="center" wrapText="1"/>
    </xf>
    <xf numFmtId="0" fontId="19" fillId="5" borderId="16" xfId="0" applyFont="1" applyFill="1" applyBorder="1" applyAlignment="1">
      <alignment horizontal="center" vertical="center"/>
    </xf>
    <xf numFmtId="1" fontId="23" fillId="0" borderId="7" xfId="0" applyNumberFormat="1" applyFont="1" applyBorder="1" applyAlignment="1">
      <alignment horizontal="center" vertical="center"/>
    </xf>
    <xf numFmtId="1" fontId="23" fillId="5" borderId="16" xfId="0" applyNumberFormat="1" applyFont="1" applyFill="1" applyBorder="1" applyAlignment="1">
      <alignment horizontal="center" vertical="center"/>
    </xf>
    <xf numFmtId="177" fontId="19" fillId="0" borderId="12" xfId="0" applyNumberFormat="1" applyFont="1" applyBorder="1" applyAlignment="1">
      <alignment horizontal="left"/>
    </xf>
    <xf numFmtId="167" fontId="19" fillId="5" borderId="11" xfId="0" applyNumberFormat="1" applyFont="1" applyFill="1" applyBorder="1" applyAlignment="1">
      <alignment horizontal="right"/>
    </xf>
    <xf numFmtId="167" fontId="19" fillId="5" borderId="17" xfId="0" applyNumberFormat="1" applyFont="1" applyFill="1" applyBorder="1" applyAlignment="1">
      <alignment horizontal="right"/>
    </xf>
    <xf numFmtId="177" fontId="19" fillId="0" borderId="12" xfId="0" quotePrefix="1" applyNumberFormat="1" applyFont="1" applyBorder="1" applyAlignment="1">
      <alignment horizontal="left"/>
    </xf>
    <xf numFmtId="167" fontId="19" fillId="5" borderId="13" xfId="0" applyNumberFormat="1" applyFont="1" applyFill="1" applyBorder="1" applyAlignment="1">
      <alignment horizontal="right"/>
    </xf>
    <xf numFmtId="167" fontId="19" fillId="5" borderId="14" xfId="0" applyNumberFormat="1" applyFont="1" applyFill="1" applyBorder="1" applyAlignment="1">
      <alignment horizontal="right"/>
    </xf>
    <xf numFmtId="0" fontId="19" fillId="0" borderId="5" xfId="0" applyFont="1" applyBorder="1" applyAlignment="1">
      <alignment horizontal="left"/>
    </xf>
    <xf numFmtId="0" fontId="38"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justify" wrapText="1"/>
    </xf>
    <xf numFmtId="0" fontId="12" fillId="0" borderId="0" xfId="0" applyFont="1"/>
    <xf numFmtId="0" fontId="0" fillId="0" borderId="1" xfId="0" applyBorder="1" applyAlignment="1">
      <alignment horizontal="right"/>
    </xf>
    <xf numFmtId="0" fontId="0" fillId="0" borderId="0" xfId="0" applyAlignment="1">
      <alignment horizontal="left" vertical="top"/>
    </xf>
    <xf numFmtId="0" fontId="13" fillId="0" borderId="0" xfId="0" applyFont="1" applyAlignment="1">
      <alignment horizontal="left" vertical="top"/>
    </xf>
    <xf numFmtId="0" fontId="0" fillId="0" borderId="0" xfId="0" applyAlignment="1">
      <alignment horizontal="justify" vertical="top"/>
    </xf>
    <xf numFmtId="0" fontId="10" fillId="0" borderId="0" xfId="0" applyFont="1" applyAlignment="1">
      <alignment horizontal="justify" vertical="top" wrapText="1"/>
    </xf>
    <xf numFmtId="0" fontId="0" fillId="0" borderId="0" xfId="0" applyAlignment="1">
      <alignment horizontal="justify"/>
    </xf>
    <xf numFmtId="0" fontId="39" fillId="0" borderId="0" xfId="0" applyFont="1" applyAlignment="1">
      <alignment horizontal="justify" vertical="top" wrapText="1"/>
    </xf>
    <xf numFmtId="0" fontId="3" fillId="0" borderId="0" xfId="0" applyFont="1" applyAlignment="1">
      <alignment horizontal="left" vertical="top"/>
    </xf>
    <xf numFmtId="0" fontId="10"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0" fillId="0" borderId="0" xfId="0" applyFont="1" applyAlignment="1">
      <alignment horizontal="left" vertical="top"/>
    </xf>
    <xf numFmtId="0" fontId="40" fillId="0" borderId="0" xfId="0" applyFont="1" applyAlignment="1">
      <alignment horizontal="left" vertical="top"/>
    </xf>
    <xf numFmtId="0" fontId="0" fillId="0" borderId="0" xfId="0" applyAlignment="1">
      <alignment horizontal="left" vertical="top" wrapText="1"/>
    </xf>
    <xf numFmtId="0" fontId="9" fillId="0" borderId="0" xfId="0" applyFont="1" applyAlignment="1">
      <alignment horizontal="left" vertical="top"/>
    </xf>
    <xf numFmtId="178" fontId="41" fillId="5" borderId="1" xfId="2" applyNumberFormat="1" applyFont="1" applyFill="1" applyBorder="1" applyAlignment="1">
      <alignment horizontal="right" vertical="center"/>
    </xf>
    <xf numFmtId="0" fontId="10" fillId="5" borderId="0" xfId="3" applyFont="1" applyFill="1"/>
    <xf numFmtId="0" fontId="43" fillId="5" borderId="0" xfId="4" applyFont="1" applyFill="1"/>
    <xf numFmtId="0" fontId="44" fillId="0" borderId="0" xfId="5" applyFont="1" applyAlignment="1">
      <alignment horizontal="right" readingOrder="1"/>
    </xf>
    <xf numFmtId="0" fontId="2"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7"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3" fillId="0" borderId="0" xfId="2" applyFont="1" applyAlignment="1">
      <alignment horizontal="left" vertical="top"/>
    </xf>
    <xf numFmtId="0" fontId="41" fillId="5" borderId="0" xfId="4" applyFont="1" applyFill="1" applyAlignment="1">
      <alignment horizontal="justify" vertical="top" wrapText="1"/>
    </xf>
    <xf numFmtId="0" fontId="4" fillId="5" borderId="0" xfId="6" applyFont="1" applyFill="1" applyAlignment="1">
      <alignment horizontal="left" wrapText="1"/>
    </xf>
    <xf numFmtId="0" fontId="48" fillId="0" borderId="0" xfId="8" applyFont="1" applyAlignment="1">
      <alignment horizontal="left" vertical="top"/>
    </xf>
    <xf numFmtId="0" fontId="9" fillId="0" borderId="0" xfId="8" applyFont="1" applyAlignment="1">
      <alignment horizontal="left" vertical="top"/>
    </xf>
    <xf numFmtId="0" fontId="4" fillId="0" borderId="0" xfId="9" applyFont="1" applyAlignment="1">
      <alignment horizontal="left" vertical="top" wrapText="1"/>
    </xf>
    <xf numFmtId="0" fontId="13" fillId="0" borderId="0" xfId="7" applyFont="1" applyAlignment="1">
      <alignment horizontal="left" vertical="top"/>
    </xf>
    <xf numFmtId="0" fontId="10"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7" fillId="0" borderId="0" xfId="10" applyFont="1" applyAlignment="1" applyProtection="1">
      <alignment horizontal="left" vertical="top" wrapText="1"/>
    </xf>
    <xf numFmtId="0" fontId="12" fillId="0" borderId="0" xfId="7" applyFont="1" applyAlignment="1">
      <alignment horizontal="justify" vertical="top" wrapText="1"/>
    </xf>
    <xf numFmtId="0" fontId="3" fillId="0" borderId="0" xfId="7" applyAlignment="1">
      <alignment horizontal="justify" vertical="top"/>
    </xf>
    <xf numFmtId="0" fontId="47"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10" fillId="0" borderId="0" xfId="7" applyFont="1" applyAlignment="1">
      <alignment horizontal="left" vertical="top" wrapText="1"/>
    </xf>
    <xf numFmtId="0" fontId="4" fillId="0" borderId="0" xfId="9" applyFont="1" applyAlignment="1">
      <alignment vertical="top" wrapText="1"/>
    </xf>
    <xf numFmtId="0" fontId="1" fillId="0" borderId="1" xfId="5" applyBorder="1" applyAlignment="1">
      <alignment horizontal="right"/>
    </xf>
    <xf numFmtId="0" fontId="1" fillId="0" borderId="1" xfId="5" applyBorder="1" applyAlignment="1">
      <alignment horizontal="right" vertical="center"/>
    </xf>
    <xf numFmtId="0" fontId="1" fillId="0" borderId="0" xfId="5"/>
    <xf numFmtId="0" fontId="9" fillId="0" borderId="0" xfId="5" applyFont="1" applyAlignment="1">
      <alignment horizontal="right" vertical="center"/>
    </xf>
    <xf numFmtId="0" fontId="1" fillId="0" borderId="0" xfId="5" applyAlignment="1">
      <alignment horizontal="left" vertical="top"/>
    </xf>
    <xf numFmtId="0" fontId="13"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48" fillId="0" borderId="0" xfId="5" applyFont="1" applyAlignment="1">
      <alignment horizontal="left" vertical="top"/>
    </xf>
    <xf numFmtId="0" fontId="9"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10" fillId="5" borderId="35" xfId="11" applyFont="1" applyFill="1" applyBorder="1"/>
    <xf numFmtId="0" fontId="10"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9" fillId="5" borderId="0" xfId="11" applyFont="1" applyFill="1" applyAlignment="1">
      <alignment horizontal="right"/>
    </xf>
    <xf numFmtId="0" fontId="3" fillId="0" borderId="0" xfId="11" applyAlignment="1">
      <alignment horizontal="left" vertical="top" wrapText="1"/>
    </xf>
    <xf numFmtId="0" fontId="11" fillId="0" borderId="0" xfId="11" applyFont="1"/>
    <xf numFmtId="0" fontId="17" fillId="0" borderId="0" xfId="11" applyFont="1"/>
    <xf numFmtId="0" fontId="34" fillId="0" borderId="0" xfId="11" applyFont="1" applyAlignment="1">
      <alignment horizontal="left"/>
    </xf>
    <xf numFmtId="0" fontId="3" fillId="5" borderId="0" xfId="11" applyFill="1" applyAlignment="1">
      <alignment horizontal="left" wrapText="1"/>
    </xf>
    <xf numFmtId="0" fontId="12" fillId="5" borderId="0" xfId="11" applyFont="1" applyFill="1" applyAlignment="1">
      <alignment horizontal="left" wrapText="1"/>
    </xf>
    <xf numFmtId="0" fontId="34" fillId="0" borderId="0" xfId="5" applyFont="1"/>
    <xf numFmtId="0" fontId="52" fillId="5" borderId="0" xfId="12" applyFont="1" applyFill="1" applyAlignment="1" applyProtection="1">
      <alignment vertical="top" wrapText="1"/>
    </xf>
    <xf numFmtId="0" fontId="33" fillId="0" borderId="0" xfId="5" applyFont="1" applyAlignment="1">
      <alignment horizontal="center"/>
    </xf>
    <xf numFmtId="0" fontId="33"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2"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1" fillId="0" borderId="0" xfId="5" applyAlignment="1">
      <alignment wrapText="1"/>
    </xf>
    <xf numFmtId="0" fontId="3" fillId="0" borderId="0" xfId="11" applyAlignment="1">
      <alignment wrapText="1"/>
    </xf>
    <xf numFmtId="0" fontId="10"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9" fillId="0" borderId="27" xfId="0" applyNumberFormat="1" applyFont="1" applyBorder="1" applyAlignment="1">
      <alignment horizontal="right"/>
    </xf>
    <xf numFmtId="167" fontId="19" fillId="0" borderId="26" xfId="0" applyNumberFormat="1" applyFont="1" applyBorder="1" applyAlignment="1">
      <alignment horizontal="right"/>
    </xf>
    <xf numFmtId="167" fontId="19" fillId="0" borderId="30" xfId="0" applyNumberFormat="1" applyFont="1" applyBorder="1" applyAlignment="1">
      <alignment horizontal="right"/>
    </xf>
    <xf numFmtId="167" fontId="19" fillId="0" borderId="32" xfId="0" applyNumberFormat="1" applyFont="1" applyBorder="1" applyAlignment="1">
      <alignment horizontal="right"/>
    </xf>
    <xf numFmtId="167" fontId="19" fillId="0" borderId="28" xfId="0" applyNumberFormat="1" applyFont="1" applyBorder="1" applyAlignment="1">
      <alignment horizontal="right"/>
    </xf>
    <xf numFmtId="168" fontId="19" fillId="5" borderId="0" xfId="0" applyNumberFormat="1" applyFont="1" applyFill="1" applyAlignment="1">
      <alignment horizontal="right"/>
    </xf>
    <xf numFmtId="168" fontId="19" fillId="5" borderId="26" xfId="0" applyNumberFormat="1" applyFont="1" applyFill="1" applyBorder="1" applyAlignment="1">
      <alignment horizontal="right"/>
    </xf>
    <xf numFmtId="168" fontId="19" fillId="0" borderId="30" xfId="0" applyNumberFormat="1" applyFont="1" applyBorder="1" applyAlignment="1">
      <alignment horizontal="right"/>
    </xf>
    <xf numFmtId="168" fontId="19" fillId="0" borderId="32" xfId="0" applyNumberFormat="1" applyFont="1" applyBorder="1" applyAlignment="1">
      <alignment horizontal="right"/>
    </xf>
    <xf numFmtId="168" fontId="19" fillId="5" borderId="28" xfId="0" applyNumberFormat="1" applyFont="1" applyFill="1" applyBorder="1" applyAlignment="1">
      <alignment horizontal="right"/>
    </xf>
    <xf numFmtId="167" fontId="19" fillId="5" borderId="0" xfId="0" applyNumberFormat="1" applyFont="1" applyFill="1" applyAlignment="1">
      <alignment horizontal="right"/>
    </xf>
    <xf numFmtId="167" fontId="19" fillId="5" borderId="27" xfId="0" applyNumberFormat="1" applyFont="1" applyFill="1" applyBorder="1" applyAlignment="1">
      <alignment horizontal="right"/>
    </xf>
    <xf numFmtId="167" fontId="19" fillId="5" borderId="3" xfId="0" applyNumberFormat="1" applyFont="1" applyFill="1" applyBorder="1" applyAlignment="1">
      <alignment horizontal="right"/>
    </xf>
    <xf numFmtId="167" fontId="19" fillId="5" borderId="34" xfId="0" applyNumberFormat="1" applyFont="1" applyFill="1" applyBorder="1" applyAlignment="1">
      <alignment horizontal="right"/>
    </xf>
    <xf numFmtId="168" fontId="19" fillId="0" borderId="14" xfId="0" applyNumberFormat="1" applyFont="1" applyBorder="1" applyAlignment="1">
      <alignment horizontal="right" vertical="center"/>
    </xf>
    <xf numFmtId="179" fontId="19" fillId="0" borderId="11" xfId="0" applyNumberFormat="1" applyFont="1" applyBorder="1" applyAlignment="1">
      <alignment horizontal="right" vertical="center"/>
    </xf>
    <xf numFmtId="179" fontId="19" fillId="0" borderId="0" xfId="0" applyNumberFormat="1" applyFont="1" applyAlignment="1">
      <alignment horizontal="right" vertical="center"/>
    </xf>
    <xf numFmtId="179" fontId="19" fillId="0" borderId="17" xfId="0" applyNumberFormat="1" applyFont="1" applyBorder="1" applyAlignment="1">
      <alignment horizontal="right" vertical="center"/>
    </xf>
    <xf numFmtId="179" fontId="19" fillId="0" borderId="13" xfId="0" applyNumberFormat="1" applyFont="1" applyBorder="1" applyAlignment="1">
      <alignment horizontal="right" vertical="center"/>
    </xf>
    <xf numFmtId="179" fontId="19" fillId="0" borderId="3" xfId="0" applyNumberFormat="1" applyFont="1" applyBorder="1" applyAlignment="1">
      <alignment horizontal="right" vertical="center"/>
    </xf>
    <xf numFmtId="179" fontId="19" fillId="0" borderId="14" xfId="0" applyNumberFormat="1" applyFont="1" applyBorder="1" applyAlignment="1">
      <alignment horizontal="right" vertical="center"/>
    </xf>
  </cellXfs>
  <cellStyles count="13">
    <cellStyle name="Hyperlink 3 3" xfId="9" xr:uid="{45D2992E-A55C-4832-B1D1-E56C80FF693D}"/>
    <cellStyle name="Link" xfId="1" builtinId="8"/>
    <cellStyle name="Link 2" xfId="6" xr:uid="{D024E17E-26BD-4038-9B33-B916F9A0CDF9}"/>
    <cellStyle name="Link 2 2" xfId="12" xr:uid="{83016E23-C80E-4A82-90FF-5F1733F01792}"/>
    <cellStyle name="Link 3" xfId="10" xr:uid="{D51BEE8B-823D-4336-ADB0-B008366FE453}"/>
    <cellStyle name="Standard" xfId="0" builtinId="0"/>
    <cellStyle name="Standard 2" xfId="7" xr:uid="{9A72157B-BFE7-495D-BB4B-D49C2E10FCA5}"/>
    <cellStyle name="Standard 2 2" xfId="11" xr:uid="{9856446A-168F-4FEE-B7CC-041CD3A8D3E0}"/>
    <cellStyle name="Standard 2 4" xfId="5" xr:uid="{77D21988-F771-47D0-948A-8C9FE0000334}"/>
    <cellStyle name="Standard 24" xfId="8" xr:uid="{7085D657-342C-469B-89B0-20DE48A61E6B}"/>
    <cellStyle name="Standard 3 4" xfId="2" xr:uid="{AD1B2817-5B18-4AED-9F4E-6617F36CD617}"/>
    <cellStyle name="Standard 8" xfId="4" xr:uid="{327F468C-D900-4465-BF8F-BA538CF9EBBC}"/>
    <cellStyle name="Standard_Vorlage Publikation" xfId="3" xr:uid="{C8309E92-05AD-41D2-AC73-026C42B4B5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{5FCD7805-87B4-425E-9B54-EC04824CB84C}</c15:txfldGUID>
                      <c15:f>Daten_Diagramme!$D$6</c15:f>
                      <c15:dlblFieldTableCache>
                        <c:ptCount val="1"/>
                        <c:pt idx="0">
                          <c:v>0.0</c:v>
                        </c:pt>
                      </c15:dlblFieldTableCache>
                    </c15:dlblFTEntry>
                  </c15:dlblFieldTable>
                  <c15:showDataLabelsRange val="0"/>
                </c:ext>
                <c:ext xmlns:c16="http://schemas.microsoft.com/office/drawing/2014/chart" uri="{C3380CC4-5D6E-409C-BE32-E72D297353CC}">
                  <c16:uniqueId val="{00000000-3115-4F58-972B-8E2C75EE67FF}"/>
                </c:ext>
              </c:extLst>
            </c:dLbl>
            <c:dLbl>
              <c:idx val="1"/>
              <c:tx>
                <c:strRef>
                  <c:f>Daten_Diagramme!$D$7</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{D3741CB4-5BA9-43B8-B2DC-FBAB374F861A}</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1-3115-4F58-972B-8E2C75EE67FF}"/>
                </c:ext>
              </c:extLst>
            </c:dLbl>
            <c:dLbl>
              <c:idx val="2"/>
              <c:tx>
                <c:strRef>
                  <c:f>Daten_Diagramme!$D$8</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{818E78C7-5C59-4928-A0AB-D21CEC07FFE3}</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2-3115-4F58-972B-8E2C75EE67FF}"/>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{5B120342-C3F3-4028-897C-3E293E6B3C54}</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3115-4F58-972B-8E2C75EE67FF}"/>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-1.1756970359371394E-2</c:v>
                </c:pt>
                <c:pt idx="1">
                  <c:v>5.0251487452146755E-2</c:v>
                </c:pt>
                <c:pt idx="2">
                  <c:v>2.0004637946786547E-2</c:v>
                </c:pt>
                <c:pt idx="3">
                  <c:v>-9.3722224403616675E-2</c:v>
                </c:pt>
              </c:numCache>
            </c:numRef>
          </c:val>
          <c:extLst>
            <c:ext xmlns:c16="http://schemas.microsoft.com/office/drawing/2014/chart" uri="{C3380CC4-5D6E-409C-BE32-E72D297353CC}">
              <c16:uniqueId val="{00000004-3115-4F58-972B-8E2C75EE67FF}"/>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{3408CBDA-9C42-4659-9B1A-EC1739CB127F}</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3115-4F58-972B-8E2C75EE67FF}"/>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{3BFD6487-BB6D-4322-A8E4-1FCC4DFC3E50}</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3115-4F58-972B-8E2C75EE67FF}"/>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{3E2C2C1A-C12C-4430-958C-E33C7253850E}</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3115-4F58-972B-8E2C75EE67FF}"/>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{973A0AF6-A889-4668-BBAE-FE069904A09B}</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3115-4F58-972B-8E2C75EE67F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3115-4F58-972B-8E2C75EE67FF}"/>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3115-4F58-972B-8E2C75EE67FF}"/>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{B1AE55AB-5CAB-47FB-820C-9B60BF46B460}</c15:txfldGUID>
                      <c15:f>Daten_Diagramme!$E$6</c15:f>
                      <c15:dlblFieldTableCache>
                        <c:ptCount val="1"/>
                        <c:pt idx="0">
                          <c:v>-3.2</c:v>
                        </c:pt>
                      </c15:dlblFieldTableCache>
                    </c15:dlblFTEntry>
                  </c15:dlblFieldTable>
                  <c15:showDataLabelsRange val="0"/>
                </c:ext>
                <c:ext xmlns:c16="http://schemas.microsoft.com/office/drawing/2014/chart" uri="{C3380CC4-5D6E-409C-BE32-E72D297353CC}">
                  <c16:uniqueId val="{00000000-4AE7-4822-9BDF-6E33400DAAC5}"/>
                </c:ext>
              </c:extLst>
            </c:dLbl>
            <c:dLbl>
              <c:idx val="1"/>
              <c:tx>
                <c:strRef>
                  <c:f>Daten_Diagramme!$E$7</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{EF726AC2-6816-4B7D-AE92-C1A1DFCAAC72}</c15:txfldGUID>
                      <c15:f>Daten_Diagramme!$E$7</c15:f>
                      <c15:dlblFieldTableCache>
                        <c:ptCount val="1"/>
                        <c:pt idx="0">
                          <c:v>-0.9</c:v>
                        </c:pt>
                      </c15:dlblFieldTableCache>
                    </c15:dlblFTEntry>
                  </c15:dlblFieldTable>
                  <c15:showDataLabelsRange val="0"/>
                </c:ext>
                <c:ext xmlns:c16="http://schemas.microsoft.com/office/drawing/2014/chart" uri="{C3380CC4-5D6E-409C-BE32-E72D297353CC}">
                  <c16:uniqueId val="{00000001-4AE7-4822-9BDF-6E33400DAAC5}"/>
                </c:ext>
              </c:extLst>
            </c:dLbl>
            <c:dLbl>
              <c:idx val="2"/>
              <c:tx>
                <c:strRef>
                  <c:f>Daten_Diagramme!$E$8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{EABA8824-1BEE-4E94-852F-A7839AC075B4}</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2-4AE7-4822-9BDF-6E33400DAAC5}"/>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{B5C9289C-1A88-45F8-9806-036315B2DF5D}</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4AE7-4822-9BDF-6E33400DAAC5}"/>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-3.193330187195218</c:v>
                </c:pt>
                <c:pt idx="1">
                  <c:v>-0.91605275851931345</c:v>
                </c:pt>
                <c:pt idx="2">
                  <c:v>-0.60483996951772001</c:v>
                </c:pt>
                <c:pt idx="3">
                  <c:v>-0.45400908070601026</c:v>
                </c:pt>
              </c:numCache>
            </c:numRef>
          </c:val>
          <c:extLst>
            <c:ext xmlns:c16="http://schemas.microsoft.com/office/drawing/2014/chart" uri="{C3380CC4-5D6E-409C-BE32-E72D297353CC}">
              <c16:uniqueId val="{00000004-4AE7-4822-9BDF-6E33400DAAC5}"/>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{1BAE9D56-720B-4B6A-867F-E1D2B4DE15CA}</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4AE7-4822-9BDF-6E33400DAAC5}"/>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{5CC6434F-D36D-463A-9933-696B7C33F452}</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4AE7-4822-9BDF-6E33400DAAC5}"/>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{F341A889-172C-4096-9CA7-1D9C76D6DE79}</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4AE7-4822-9BDF-6E33400DAAC5}"/>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{E27B7D67-E542-433F-9450-0F9429DEC53C}</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4AE7-4822-9BDF-6E33400DAAC5}"/>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4AE7-4822-9BDF-6E33400DAAC5}"/>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4AE7-4822-9BDF-6E33400DAAC5}"/>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{BE15FD8E-8F89-4AF2-A8AF-65398DEE63C0}</c15:txfldGUID>
                      <c15:f>Daten_Diagramme!$D$14</c15:f>
                      <c15:dlblFieldTableCache>
                        <c:ptCount val="1"/>
                        <c:pt idx="0">
                          <c:v>0.0</c:v>
                        </c:pt>
                      </c15:dlblFieldTableCache>
                    </c15:dlblFTEntry>
                  </c15:dlblFieldTable>
                  <c15:showDataLabelsRange val="0"/>
                </c:ext>
                <c:ext xmlns:c16="http://schemas.microsoft.com/office/drawing/2014/chart" uri="{C3380CC4-5D6E-409C-BE32-E72D297353CC}">
                  <c16:uniqueId val="{00000000-0D27-43BF-8238-ACE2197426D7}"/>
                </c:ext>
              </c:extLst>
            </c:dLbl>
            <c:dLbl>
              <c:idx val="1"/>
              <c:tx>
                <c:strRef>
                  <c:f>Daten_Diagramme!$D$15</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{4B00CF3D-347C-49E1-A684-EAAE93F9EEA3}</c15:txfldGUID>
                      <c15:f>Daten_Diagramme!$D$15</c15:f>
                      <c15:dlblFieldTableCache>
                        <c:ptCount val="1"/>
                        <c:pt idx="0">
                          <c:v>-3.2</c:v>
                        </c:pt>
                      </c15:dlblFieldTableCache>
                    </c15:dlblFTEntry>
                  </c15:dlblFieldTable>
                  <c15:showDataLabelsRange val="0"/>
                </c:ext>
                <c:ext xmlns:c16="http://schemas.microsoft.com/office/drawing/2014/chart" uri="{C3380CC4-5D6E-409C-BE32-E72D297353CC}">
                  <c16:uniqueId val="{00000001-0D27-43BF-8238-ACE2197426D7}"/>
                </c:ext>
              </c:extLst>
            </c:dLbl>
            <c:dLbl>
              <c:idx val="2"/>
              <c:tx>
                <c:strRef>
                  <c:f>Daten_Diagramme!$D$16</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{F98FF815-09AF-4C5D-9518-33C34696A679}</c15:txfldGUID>
                      <c15:f>Daten_Diagramme!$D$16</c15:f>
                      <c15:dlblFieldTableCache>
                        <c:ptCount val="1"/>
                        <c:pt idx="0">
                          <c:v>1.7</c:v>
                        </c:pt>
                      </c15:dlblFieldTableCache>
                    </c15:dlblFTEntry>
                  </c15:dlblFieldTable>
                  <c15:showDataLabelsRange val="0"/>
                </c:ext>
                <c:ext xmlns:c16="http://schemas.microsoft.com/office/drawing/2014/chart" uri="{C3380CC4-5D6E-409C-BE32-E72D297353CC}">
                  <c16:uniqueId val="{00000002-0D27-43BF-8238-ACE2197426D7}"/>
                </c:ext>
              </c:extLst>
            </c:dLbl>
            <c:dLbl>
              <c:idx val="3"/>
              <c:tx>
                <c:strRef>
                  <c:f>Daten_Diagramme!$D$17</c:f>
                  <c:strCache>
                    <c:ptCount val="1"/>
                    <c:pt idx="0">
                      <c:v>-3.6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{767EF55D-C419-4692-9483-03CFA70DD180}</c15:txfldGUID>
                      <c15:f>Daten_Diagramme!$D$17</c15:f>
                      <c15:dlblFieldTableCache>
                        <c:ptCount val="1"/>
                        <c:pt idx="0">
                          <c:v>-3.6</c:v>
                        </c:pt>
                      </c15:dlblFieldTableCache>
                    </c15:dlblFTEntry>
                  </c15:dlblFieldTable>
                  <c15:showDataLabelsRange val="0"/>
                </c:ext>
                <c:ext xmlns:c16="http://schemas.microsoft.com/office/drawing/2014/chart" uri="{C3380CC4-5D6E-409C-BE32-E72D297353CC}">
                  <c16:uniqueId val="{00000003-0D27-43BF-8238-ACE2197426D7}"/>
                </c:ext>
              </c:extLst>
            </c:dLbl>
            <c:dLbl>
              <c:idx val="4"/>
              <c:tx>
                <c:strRef>
                  <c:f>Daten_Diagramme!$D$18</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{AAF2E1D2-B0E6-4EE0-95E5-A01D3B6D75C9}</c15:txfldGUID>
                      <c15:f>Daten_Diagramme!$D$18</c15:f>
                      <c15:dlblFieldTableCache>
                        <c:ptCount val="1"/>
                        <c:pt idx="0">
                          <c:v>-1.2</c:v>
                        </c:pt>
                      </c15:dlblFieldTableCache>
                    </c15:dlblFTEntry>
                  </c15:dlblFieldTable>
                  <c15:showDataLabelsRange val="0"/>
                </c:ext>
                <c:ext xmlns:c16="http://schemas.microsoft.com/office/drawing/2014/chart" uri="{C3380CC4-5D6E-409C-BE32-E72D297353CC}">
                  <c16:uniqueId val="{00000004-0D27-43BF-8238-ACE2197426D7}"/>
                </c:ext>
              </c:extLst>
            </c:dLbl>
            <c:dLbl>
              <c:idx val="5"/>
              <c:tx>
                <c:strRef>
                  <c:f>Daten_Diagramme!$D$19</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{5D7CF85F-C1D3-4034-A33B-06FA11970FBA}</c15:txfldGUID>
                      <c15:f>Daten_Diagramme!$D$19</c15:f>
                      <c15:dlblFieldTableCache>
                        <c:ptCount val="1"/>
                        <c:pt idx="0">
                          <c:v>-1.7</c:v>
                        </c:pt>
                      </c15:dlblFieldTableCache>
                    </c15:dlblFTEntry>
                  </c15:dlblFieldTable>
                  <c15:showDataLabelsRange val="0"/>
                </c:ext>
                <c:ext xmlns:c16="http://schemas.microsoft.com/office/drawing/2014/chart" uri="{C3380CC4-5D6E-409C-BE32-E72D297353CC}">
                  <c16:uniqueId val="{00000005-0D27-43BF-8238-ACE2197426D7}"/>
                </c:ext>
              </c:extLst>
            </c:dLbl>
            <c:dLbl>
              <c:idx val="6"/>
              <c:tx>
                <c:strRef>
                  <c:f>Daten_Diagramme!$D$20</c:f>
                  <c:strCache>
                    <c:ptCount val="1"/>
                    <c:pt idx="0">
                      <c:v>-13.6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{65826D04-FF23-45AC-B2C8-7144401B1389}</c15:txfldGUID>
                      <c15:f>Daten_Diagramme!$D$20</c15:f>
                      <c15:dlblFieldTableCache>
                        <c:ptCount val="1"/>
                        <c:pt idx="0">
                          <c:v>-13.6</c:v>
                        </c:pt>
                      </c15:dlblFieldTableCache>
                    </c15:dlblFTEntry>
                  </c15:dlblFieldTable>
                  <c15:showDataLabelsRange val="0"/>
                </c:ext>
                <c:ext xmlns:c16="http://schemas.microsoft.com/office/drawing/2014/chart" uri="{C3380CC4-5D6E-409C-BE32-E72D297353CC}">
                  <c16:uniqueId val="{00000006-0D27-43BF-8238-ACE2197426D7}"/>
                </c:ext>
              </c:extLst>
            </c:dLbl>
            <c:dLbl>
              <c:idx val="7"/>
              <c:tx>
                <c:strRef>
                  <c:f>Daten_Diagramme!$D$21</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{0F6B1235-496B-4255-B00C-E5D817CA8685}</c15:txfldGUID>
                      <c15:f>Daten_Diagramme!$D$21</c15:f>
                      <c15:dlblFieldTableCache>
                        <c:ptCount val="1"/>
                        <c:pt idx="0">
                          <c:v>-0.6</c:v>
                        </c:pt>
                      </c15:dlblFieldTableCache>
                    </c15:dlblFTEntry>
                  </c15:dlblFieldTable>
                  <c15:showDataLabelsRange val="0"/>
                </c:ext>
                <c:ext xmlns:c16="http://schemas.microsoft.com/office/drawing/2014/chart" uri="{C3380CC4-5D6E-409C-BE32-E72D297353CC}">
                  <c16:uniqueId val="{00000007-0D27-43BF-8238-ACE2197426D7}"/>
                </c:ext>
              </c:extLst>
            </c:dLbl>
            <c:dLbl>
              <c:idx val="8"/>
              <c:tx>
                <c:strRef>
                  <c:f>Daten_Diagramme!$D$22</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{5BC7234C-4CD0-4A17-A37C-23D0F4E382C0}</c15:txfldGUID>
                      <c15:f>Daten_Diagramme!$D$22</c15:f>
                      <c15:dlblFieldTableCache>
                        <c:ptCount val="1"/>
                        <c:pt idx="0">
                          <c:v>-1.4</c:v>
                        </c:pt>
                      </c15:dlblFieldTableCache>
                    </c15:dlblFTEntry>
                  </c15:dlblFieldTable>
                  <c15:showDataLabelsRange val="0"/>
                </c:ext>
                <c:ext xmlns:c16="http://schemas.microsoft.com/office/drawing/2014/chart" uri="{C3380CC4-5D6E-409C-BE32-E72D297353CC}">
                  <c16:uniqueId val="{00000008-0D27-43BF-8238-ACE2197426D7}"/>
                </c:ext>
              </c:extLst>
            </c:dLbl>
            <c:dLbl>
              <c:idx val="9"/>
              <c:tx>
                <c:strRef>
                  <c:f>Daten_Diagramme!$D$23</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{82EA98D8-D3A6-40A6-A3BD-F6AD504E5671}</c15:txfldGUID>
                      <c15:f>Daten_Diagramme!$D$23</c15:f>
                      <c15:dlblFieldTableCache>
                        <c:ptCount val="1"/>
                        <c:pt idx="0">
                          <c:v>-2.2</c:v>
                        </c:pt>
                      </c15:dlblFieldTableCache>
                    </c15:dlblFTEntry>
                  </c15:dlblFieldTable>
                  <c15:showDataLabelsRange val="0"/>
                </c:ext>
                <c:ext xmlns:c16="http://schemas.microsoft.com/office/drawing/2014/chart" uri="{C3380CC4-5D6E-409C-BE32-E72D297353CC}">
                  <c16:uniqueId val="{00000009-0D27-43BF-8238-ACE2197426D7}"/>
                </c:ext>
              </c:extLst>
            </c:dLbl>
            <c:dLbl>
              <c:idx val="10"/>
              <c:tx>
                <c:strRef>
                  <c:f>Daten_Diagramme!$D$24</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{653566B0-85C5-4EF5-BD94-7BB78DDF37DE}</c15:txfldGUID>
                      <c15:f>Daten_Diagramme!$D$24</c15:f>
                      <c15:dlblFieldTableCache>
                        <c:ptCount val="1"/>
                        <c:pt idx="0">
                          <c:v>2.5</c:v>
                        </c:pt>
                      </c15:dlblFieldTableCache>
                    </c15:dlblFTEntry>
                  </c15:dlblFieldTable>
                  <c15:showDataLabelsRange val="0"/>
                </c:ext>
                <c:ext xmlns:c16="http://schemas.microsoft.com/office/drawing/2014/chart" uri="{C3380CC4-5D6E-409C-BE32-E72D297353CC}">
                  <c16:uniqueId val="{0000000A-0D27-43BF-8238-ACE2197426D7}"/>
                </c:ext>
              </c:extLst>
            </c:dLbl>
            <c:dLbl>
              <c:idx val="11"/>
              <c:tx>
                <c:strRef>
                  <c:f>Daten_Diagramme!$D$25</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{BEF33A2C-B4ED-4519-9F25-320F442F5F61}</c15:txfldGUID>
                      <c15:f>Daten_Diagramme!$D$25</c15:f>
                      <c15:dlblFieldTableCache>
                        <c:ptCount val="1"/>
                        <c:pt idx="0">
                          <c:v>0.2</c:v>
                        </c:pt>
                      </c15:dlblFieldTableCache>
                    </c15:dlblFTEntry>
                  </c15:dlblFieldTable>
                  <c15:showDataLabelsRange val="0"/>
                </c:ext>
                <c:ext xmlns:c16="http://schemas.microsoft.com/office/drawing/2014/chart" uri="{C3380CC4-5D6E-409C-BE32-E72D297353CC}">
                  <c16:uniqueId val="{0000000B-0D27-43BF-8238-ACE2197426D7}"/>
                </c:ext>
              </c:extLst>
            </c:dLbl>
            <c:dLbl>
              <c:idx val="12"/>
              <c:tx>
                <c:strRef>
                  <c:f>Daten_Diagramme!$D$26</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{0F621CDE-7743-4088-AB93-FC5F0132DA3F}</c15:txfldGUID>
                      <c15:f>Daten_Diagramme!$D$26</c15:f>
                      <c15:dlblFieldTableCache>
                        <c:ptCount val="1"/>
                        <c:pt idx="0">
                          <c:v>1.0</c:v>
                        </c:pt>
                      </c15:dlblFieldTableCache>
                    </c15:dlblFTEntry>
                  </c15:dlblFieldTable>
                  <c15:showDataLabelsRange val="0"/>
                </c:ext>
                <c:ext xmlns:c16="http://schemas.microsoft.com/office/drawing/2014/chart" uri="{C3380CC4-5D6E-409C-BE32-E72D297353CC}">
                  <c16:uniqueId val="{0000000C-0D27-43BF-8238-ACE2197426D7}"/>
                </c:ext>
              </c:extLst>
            </c:dLbl>
            <c:dLbl>
              <c:idx val="13"/>
              <c:tx>
                <c:strRef>
                  <c:f>Daten_Diagramme!$D$27</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{444CA59C-2B76-4DEE-8A02-2CD584AC85C1}</c15:txfldGUID>
                      <c15:f>Daten_Diagramme!$D$27</c15:f>
                      <c15:dlblFieldTableCache>
                        <c:ptCount val="1"/>
                        <c:pt idx="0">
                          <c:v>-0.5</c:v>
                        </c:pt>
                      </c15:dlblFieldTableCache>
                    </c15:dlblFTEntry>
                  </c15:dlblFieldTable>
                  <c15:showDataLabelsRange val="0"/>
                </c:ext>
                <c:ext xmlns:c16="http://schemas.microsoft.com/office/drawing/2014/chart" uri="{C3380CC4-5D6E-409C-BE32-E72D297353CC}">
                  <c16:uniqueId val="{0000000D-0D27-43BF-8238-ACE2197426D7}"/>
                </c:ext>
              </c:extLst>
            </c:dLbl>
            <c:dLbl>
              <c:idx val="14"/>
              <c:tx>
                <c:strRef>
                  <c:f>Daten_Diagramme!$D$28</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{3EB8CC39-2752-4BFE-B400-2B6A166393E8}</c15:txfldGUID>
                      <c15:f>Daten_Diagramme!$D$28</c15:f>
                      <c15:dlblFieldTableCache>
                        <c:ptCount val="1"/>
                        <c:pt idx="0">
                          <c:v>-2.3</c:v>
                        </c:pt>
                      </c15:dlblFieldTableCache>
                    </c15:dlblFTEntry>
                  </c15:dlblFieldTable>
                  <c15:showDataLabelsRange val="0"/>
                </c:ext>
                <c:ext xmlns:c16="http://schemas.microsoft.com/office/drawing/2014/chart" uri="{C3380CC4-5D6E-409C-BE32-E72D297353CC}">
                  <c16:uniqueId val="{0000000E-0D27-43BF-8238-ACE2197426D7}"/>
                </c:ext>
              </c:extLst>
            </c:dLbl>
            <c:dLbl>
              <c:idx val="15"/>
              <c:tx>
                <c:strRef>
                  <c:f>Daten_Diagramme!$D$29</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{C4A5EB08-CB6F-4727-81CE-05CAF2E8A8E4}</c15:txfldGUID>
                      <c15:f>Daten_Diagramme!$D$29</c15:f>
                      <c15:dlblFieldTableCache>
                        <c:ptCount val="1"/>
                        <c:pt idx="0">
                          <c:v>-0.6</c:v>
                        </c:pt>
                      </c15:dlblFieldTableCache>
                    </c15:dlblFTEntry>
                  </c15:dlblFieldTable>
                  <c15:showDataLabelsRange val="0"/>
                </c:ext>
                <c:ext xmlns:c16="http://schemas.microsoft.com/office/drawing/2014/chart" uri="{C3380CC4-5D6E-409C-BE32-E72D297353CC}">
                  <c16:uniqueId val="{0000000F-0D27-43BF-8238-ACE2197426D7}"/>
                </c:ext>
              </c:extLst>
            </c:dLbl>
            <c:dLbl>
              <c:idx val="16"/>
              <c:tx>
                <c:strRef>
                  <c:f>Daten_Diagramme!$D$30</c:f>
                  <c:strCache>
                    <c:ptCount val="1"/>
                    <c:pt idx="0">
                      <c:v>-6.2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{CD56B7D4-5581-4FD4-A6B5-81A0FEBC08B8}</c15:txfldGUID>
                      <c15:f>Daten_Diagramme!$D$30</c15:f>
                      <c15:dlblFieldTableCache>
                        <c:ptCount val="1"/>
                        <c:pt idx="0">
                          <c:v>-6.2</c:v>
                        </c:pt>
                      </c15:dlblFieldTableCache>
                    </c15:dlblFTEntry>
                  </c15:dlblFieldTable>
                  <c15:showDataLabelsRange val="0"/>
                </c:ext>
                <c:ext xmlns:c16="http://schemas.microsoft.com/office/drawing/2014/chart" uri="{C3380CC4-5D6E-409C-BE32-E72D297353CC}">
                  <c16:uniqueId val="{00000010-0D27-43BF-8238-ACE2197426D7}"/>
                </c:ext>
              </c:extLst>
            </c:dLbl>
            <c:dLbl>
              <c:idx val="17"/>
              <c:tx>
                <c:strRef>
                  <c:f>Daten_Diagramme!$D$31</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{EE7FE1A2-F07D-4419-A1CA-5813E6A0AE92}</c15:txfldGUID>
                      <c15:f>Daten_Diagramme!$D$31</c15:f>
                      <c15:dlblFieldTableCache>
                        <c:ptCount val="1"/>
                        <c:pt idx="0">
                          <c:v>2.1</c:v>
                        </c:pt>
                      </c15:dlblFieldTableCache>
                    </c15:dlblFTEntry>
                  </c15:dlblFieldTable>
                  <c15:showDataLabelsRange val="0"/>
                </c:ext>
                <c:ext xmlns:c16="http://schemas.microsoft.com/office/drawing/2014/chart" uri="{C3380CC4-5D6E-409C-BE32-E72D297353CC}">
                  <c16:uniqueId val="{00000011-0D27-43BF-8238-ACE2197426D7}"/>
                </c:ext>
              </c:extLst>
            </c:dLbl>
            <c:dLbl>
              <c:idx val="18"/>
              <c:tx>
                <c:strRef>
                  <c:f>Daten_Diagramme!$D$32</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{1EDFD34F-E31F-43DA-BFBF-CA51338991B4}</c15:txfldGUID>
                      <c15:f>Daten_Diagramme!$D$32</c15:f>
                      <c15:dlblFieldTableCache>
                        <c:ptCount val="1"/>
                        <c:pt idx="0">
                          <c:v>2.3</c:v>
                        </c:pt>
                      </c15:dlblFieldTableCache>
                    </c15:dlblFTEntry>
                  </c15:dlblFieldTable>
                  <c15:showDataLabelsRange val="0"/>
                </c:ext>
                <c:ext xmlns:c16="http://schemas.microsoft.com/office/drawing/2014/chart" uri="{C3380CC4-5D6E-409C-BE32-E72D297353CC}">
                  <c16:uniqueId val="{00000012-0D27-43BF-8238-ACE2197426D7}"/>
                </c:ext>
              </c:extLst>
            </c:dLbl>
            <c:dLbl>
              <c:idx val="19"/>
              <c:tx>
                <c:strRef>
                  <c:f>Daten_Diagramme!$D$33</c:f>
                  <c:strCache>
                    <c:ptCount val="1"/>
                    <c:pt idx="0">
                      <c:v>3.1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{0340C9B3-41E1-4C17-8930-488731E0C68F}</c15:txfldGUID>
                      <c15:f>Daten_Diagramme!$D$33</c15:f>
                      <c15:dlblFieldTableCache>
                        <c:ptCount val="1"/>
                        <c:pt idx="0">
                          <c:v>3.1</c:v>
                        </c:pt>
                      </c15:dlblFieldTableCache>
                    </c15:dlblFTEntry>
                  </c15:dlblFieldTable>
                  <c15:showDataLabelsRange val="0"/>
                </c:ext>
                <c:ext xmlns:c16="http://schemas.microsoft.com/office/drawing/2014/chart" uri="{C3380CC4-5D6E-409C-BE32-E72D297353CC}">
                  <c16:uniqueId val="{00000013-0D27-43BF-8238-ACE2197426D7}"/>
                </c:ext>
              </c:extLst>
            </c:dLbl>
            <c:dLbl>
              <c:idx val="20"/>
              <c:tx>
                <c:strRef>
                  <c:f>Daten_Diagramme!$D$34</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{315B92F8-4F8C-47F3-9ECC-0D0BC808CEE7}</c15:txfldGUID>
                      <c15:f>Daten_Diagramme!$D$34</c15:f>
                      <c15:dlblFieldTableCache>
                        <c:ptCount val="1"/>
                        <c:pt idx="0">
                          <c:v>3.2</c:v>
                        </c:pt>
                      </c15:dlblFieldTableCache>
                    </c15:dlblFTEntry>
                  </c15:dlblFieldTable>
                  <c15:showDataLabelsRange val="0"/>
                </c:ext>
                <c:ext xmlns:c16="http://schemas.microsoft.com/office/drawing/2014/chart" uri="{C3380CC4-5D6E-409C-BE32-E72D297353CC}">
                  <c16:uniqueId val="{00000014-0D27-43BF-8238-ACE2197426D7}"/>
                </c:ext>
              </c:extLst>
            </c:dLbl>
            <c:dLbl>
              <c:idx val="21"/>
              <c:tx>
                <c:strRef>
                  <c:f>Daten_Diagramme!$D$35</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{9FA4B216-56D0-4D6D-94A7-73284740D291}</c15:txfldGUID>
                      <c15:f>Daten_Diagramme!$D$35</c15:f>
                      <c15:dlblFieldTableCache>
                        <c:ptCount val="1"/>
                        <c:pt idx="0">
                          <c:v>-0.3</c:v>
                        </c:pt>
                      </c15:dlblFieldTableCache>
                    </c15:dlblFTEntry>
                  </c15:dlblFieldTable>
                  <c15:showDataLabelsRange val="0"/>
                </c:ext>
                <c:ext xmlns:c16="http://schemas.microsoft.com/office/drawing/2014/chart" uri="{C3380CC4-5D6E-409C-BE32-E72D297353CC}">
                  <c16:uniqueId val="{00000015-0D27-43BF-8238-ACE2197426D7}"/>
                </c:ext>
              </c:extLst>
            </c:dLbl>
            <c:dLbl>
              <c:idx val="22"/>
              <c:tx>
                <c:strRef>
                  <c:f>Daten_Diagramme!$D$36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{CA3433DE-4C71-407E-9804-3B817455A027}</c15:txfldGUID>
                      <c15:f>Daten_Diagramme!$D$36</c15:f>
                      <c15:dlblFieldTableCache>
                        <c:ptCount val="1"/>
                        <c:pt idx="0">
                          <c:v>*</c:v>
                        </c:pt>
                      </c15:dlblFieldTableCache>
                    </c15:dlblFTEntry>
                  </c15:dlblFieldTable>
                  <c15:showDataLabelsRange val="0"/>
                </c:ext>
                <c:ext xmlns:c16="http://schemas.microsoft.com/office/drawing/2014/chart" uri="{C3380CC4-5D6E-409C-BE32-E72D297353CC}">
                  <c16:uniqueId val="{00000016-0D27-43BF-8238-ACE2197426D7}"/>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{C9BD33A1-A08D-4CA1-BC70-1CFCF421272E}</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0D27-43BF-8238-ACE2197426D7}"/>
                </c:ext>
              </c:extLst>
            </c:dLbl>
            <c:dLbl>
              <c:idx val="24"/>
              <c:layout>
                <c:manualLayout>
                  <c:x val="4.7769028871392123E-3"/>
                  <c:y val="-4.6876052205785108E-5"/>
                </c:manualLayout>
              </c:layout>
              <c:tx>
                <c:strRef>
                  <c:f>Daten_Diagramme!$D$38</c:f>
                  <c:strCache>
                    <c:ptCount val="1"/>
                    <c:pt idx="0">
                      <c:v>-3.2</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{B58C038F-6E54-4757-91FA-8233DF830473}</c15:txfldGUID>
                      <c15:f>Daten_Diagramme!$D$38</c15:f>
                      <c15:dlblFieldTableCache>
                        <c:ptCount val="1"/>
                        <c:pt idx="0">
                          <c:v>-3.2</c:v>
                        </c:pt>
                      </c15:dlblFieldTableCache>
                    </c15:dlblFTEntry>
                  </c15:dlblFieldTable>
                  <c15:showDataLabelsRange val="0"/>
                </c:ext>
                <c:ext xmlns:c16="http://schemas.microsoft.com/office/drawing/2014/chart" uri="{C3380CC4-5D6E-409C-BE32-E72D297353CC}">
                  <c16:uniqueId val="{00000018-0D27-43BF-8238-ACE2197426D7}"/>
                </c:ext>
              </c:extLst>
            </c:dLbl>
            <c:dLbl>
              <c:idx val="25"/>
              <c:tx>
                <c:strRef>
                  <c:f>Daten_Diagramme!$D$39</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{C6558728-414C-4E8E-9895-6FA00C4790A4}</c15:txfldGUID>
                      <c15:f>Daten_Diagramme!$D$39</c15:f>
                      <c15:dlblFieldTableCache>
                        <c:ptCount val="1"/>
                        <c:pt idx="0">
                          <c:v>-2.6</c:v>
                        </c:pt>
                      </c15:dlblFieldTableCache>
                    </c15:dlblFTEntry>
                  </c15:dlblFieldTable>
                  <c15:showDataLabelsRange val="0"/>
                </c:ext>
                <c:ext xmlns:c16="http://schemas.microsoft.com/office/drawing/2014/chart" uri="{C3380CC4-5D6E-409C-BE32-E72D297353CC}">
                  <c16:uniqueId val="{00000019-0D27-43BF-8238-ACE2197426D7}"/>
                </c:ext>
              </c:extLst>
            </c:dLbl>
            <c:dLbl>
              <c:idx val="26"/>
              <c:tx>
                <c:strRef>
                  <c:f>Daten_Diagramme!$D$40</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{CA649BB6-B9A6-429A-A156-785D690EE98B}</c15:txfldGUID>
                      <c15:f>Daten_Diagramme!$D$40</c15:f>
                      <c15:dlblFieldTableCache>
                        <c:ptCount val="1"/>
                        <c:pt idx="0">
                          <c:v>0.7</c:v>
                        </c:pt>
                      </c15:dlblFieldTableCache>
                    </c15:dlblFTEntry>
                  </c15:dlblFieldTable>
                  <c15:showDataLabelsRange val="0"/>
                </c:ext>
                <c:ext xmlns:c16="http://schemas.microsoft.com/office/drawing/2014/chart" uri="{C3380CC4-5D6E-409C-BE32-E72D297353CC}">
                  <c16:uniqueId val="{0000001A-0D27-43BF-8238-ACE2197426D7}"/>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{189826B7-C566-43F0-BA1F-E2A3CBB67564}</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0D27-43BF-8238-ACE2197426D7}"/>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{F845A984-0956-416A-90CA-0B35A9B9FBFA}</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0D27-43BF-8238-ACE2197426D7}"/>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{8CB2F71F-B065-400A-8022-BBF891323439}</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0D27-43BF-8238-ACE2197426D7}"/>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{D165BD77-52F2-4223-8EFD-5B777308BC96}</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0D27-43BF-8238-ACE2197426D7}"/>
                </c:ext>
              </c:extLst>
            </c:dLbl>
            <c:dLbl>
              <c:idx val="31"/>
              <c:tx>
                <c:strRef>
                  <c:f>Daten_Diagramme!$D$46</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{DE961813-25D8-4A2D-BB3F-C7E4ECDA1ED5}</c15:txfldGUID>
                      <c15:f>Daten_Diagramme!$D$46</c15:f>
                      <c15:dlblFieldTableCache>
                        <c:ptCount val="1"/>
                        <c:pt idx="0">
                          <c:v>0.7</c:v>
                        </c:pt>
                      </c15:dlblFieldTableCache>
                    </c15:dlblFTEntry>
                  </c15:dlblFieldTable>
                  <c15:showDataLabelsRange val="0"/>
                </c:ext>
                <c:ext xmlns:c16="http://schemas.microsoft.com/office/drawing/2014/chart" uri="{C3380CC4-5D6E-409C-BE32-E72D297353CC}">
                  <c16:uniqueId val="{0000001F-0D27-43BF-8238-ACE2197426D7}"/>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-1.1756970359371394E-2</c:v>
                </c:pt>
                <c:pt idx="1">
                  <c:v>-3.1746031746031744</c:v>
                </c:pt>
                <c:pt idx="2">
                  <c:v>1.7076845806127574</c:v>
                </c:pt>
                <c:pt idx="3">
                  <c:v>-3.5771750373520286</c:v>
                </c:pt>
                <c:pt idx="4">
                  <c:v>-1.2153621779290229</c:v>
                </c:pt>
                <c:pt idx="5">
                  <c:v>-1.7482349550934153</c:v>
                </c:pt>
                <c:pt idx="6">
                  <c:v>-13.570807993049522</c:v>
                </c:pt>
                <c:pt idx="7">
                  <c:v>-0.63427219952698344</c:v>
                </c:pt>
                <c:pt idx="8">
                  <c:v>-1.3994050838290968</c:v>
                </c:pt>
                <c:pt idx="9">
                  <c:v>-2.2476340694006307</c:v>
                </c:pt>
                <c:pt idx="10">
                  <c:v>2.5236593059936907</c:v>
                </c:pt>
                <c:pt idx="11">
                  <c:v>0.17742293191394987</c:v>
                </c:pt>
                <c:pt idx="12">
                  <c:v>0.98011761411369369</c:v>
                </c:pt>
                <c:pt idx="13">
                  <c:v>-0.45093873303559817</c:v>
                </c:pt>
                <c:pt idx="14">
                  <c:v>-2.2524199553239019</c:v>
                </c:pt>
                <c:pt idx="15">
                  <c:v>-0.64052287581699341</c:v>
                </c:pt>
                <c:pt idx="16">
                  <c:v>-6.237879767291532</c:v>
                </c:pt>
                <c:pt idx="17">
                  <c:v>2.0629975770162687</c:v>
                </c:pt>
                <c:pt idx="18">
                  <c:v>2.2928348909657319</c:v>
                </c:pt>
                <c:pt idx="19">
                  <c:v>3.0834457506263249</c:v>
                </c:pt>
                <c:pt idx="20">
                  <c:v>3.1944756344037728</c:v>
                </c:pt>
                <c:pt idx="21">
                  <c:v>-0.26432549797035776</c:v>
                </c:pt>
                <c:pt idx="22">
                  <c:v>0</c:v>
                </c:pt>
                <c:pt idx="24">
                  <c:v>-3.1746031746031744</c:v>
                </c:pt>
                <c:pt idx="25">
                  <c:v>-2.5702878056895693</c:v>
                </c:pt>
                <c:pt idx="26">
                  <c:v>0.67445249028611798</c:v>
                </c:pt>
              </c:numCache>
            </c:numRef>
          </c:val>
          <c:extLst>
            <c:ext xmlns:c16="http://schemas.microsoft.com/office/drawing/2014/chart" uri="{C3380CC4-5D6E-409C-BE32-E72D297353CC}">
              <c16:uniqueId val="{00000020-0D27-43BF-8238-ACE2197426D7}"/>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{56B4DC4A-4955-4486-8165-840669E70871}</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0D27-43BF-8238-ACE2197426D7}"/>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{F8D4CA58-E794-4C5A-AE86-5E16BC47B389}</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0D27-43BF-8238-ACE2197426D7}"/>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{48D5A0FE-0028-4BA4-A07D-EA7BE1806C81}</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0D27-43BF-8238-ACE2197426D7}"/>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{EB53FC29-29EA-4E7A-82D0-D00A439EAF8F}</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0D27-43BF-8238-ACE2197426D7}"/>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{C77BFA0F-08D6-439B-A0DE-654520E15D3E}</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0D27-43BF-8238-ACE2197426D7}"/>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{7E6C0B28-FFA9-47B8-AE51-6C7006F3AF6C}</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0D27-43BF-8238-ACE2197426D7}"/>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{11E83A0A-4FB0-4B06-9E52-98EC7CA0C9AD}</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0D27-43BF-8238-ACE2197426D7}"/>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{D96BEC8D-402F-4A93-BA89-E9E0C8F25968}</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0D27-43BF-8238-ACE2197426D7}"/>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{27189695-0579-4D4F-98E8-0F5CA48B35D9}</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0D27-43BF-8238-ACE2197426D7}"/>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{17E29936-F844-4244-8ADE-88C85A407A39}</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0D27-43BF-8238-ACE2197426D7}"/>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{ECE62EC9-1C28-42B3-94D7-261985C2ED98}</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0D27-43BF-8238-ACE2197426D7}"/>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{BBC9383B-4A24-4B76-A110-8C91F1EC48D1}</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0D27-43BF-8238-ACE2197426D7}"/>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{B38B2597-6BEE-4EF4-92AE-B5F079241E5B}</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0D27-43BF-8238-ACE2197426D7}"/>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{BBA50B8D-5DCC-4608-B34B-D37B3AB781C6}</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0D27-43BF-8238-ACE2197426D7}"/>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{B3C49F53-32CC-4AB3-A397-9794C646EFC2}</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0D27-43BF-8238-ACE2197426D7}"/>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{F9813881-7D4D-4B08-8AA2-BD3809FD7D02}</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0D27-43BF-8238-ACE2197426D7}"/>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{D9FBD65F-5195-4C5C-A49F-3F6EFBE773BD}</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0D27-43BF-8238-ACE2197426D7}"/>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{9E59FEFA-FCE4-491D-B38E-7D595EBF6C7D}</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0D27-43BF-8238-ACE2197426D7}"/>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{B85F289C-1ED1-4365-A377-6CB8FD62AE02}</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0D27-43BF-8238-ACE2197426D7}"/>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{EB32057C-242F-4F26-97AC-64D81EAD1456}</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0D27-43BF-8238-ACE2197426D7}"/>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{E5B81AC6-E5BB-4E50-BE44-F836A7866BF7}</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0D27-43BF-8238-ACE2197426D7}"/>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{BD3ABDFB-0745-42F7-9E82-B1E1DEA3184D}</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0D27-43BF-8238-ACE2197426D7}"/>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{B4A72924-70E4-4C9E-AD56-76EEF5DF0034}</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0D27-43BF-8238-ACE2197426D7}"/>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{E7C4CD6F-D85A-470A-B83D-BAEEF694ED9A}</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0D27-43BF-8238-ACE2197426D7}"/>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{AEAACCCD-CD12-436E-9FA7-3560C2233120}</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0D27-43BF-8238-ACE2197426D7}"/>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{3389DCC7-D8BB-473D-91BE-BB501E18EAF8}</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0D27-43BF-8238-ACE2197426D7}"/>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{80518C6E-2AA1-40AE-BE3E-02B80C27FB1D}</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0D27-43BF-8238-ACE2197426D7}"/>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{4DE40EB5-F19F-4607-BAE4-4E0B121B969F}</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0D27-43BF-8238-ACE2197426D7}"/>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{C5F0BBC7-63C3-4DC7-90AB-8DBEF60905AD}</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0D27-43BF-8238-ACE2197426D7}"/>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{8FC0FD90-B547-45FB-AAF3-71D7BD90C03F}</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0D27-43BF-8238-ACE2197426D7}"/>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{83EE1352-79CB-4AC2-9380-852D9330350B}</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0D27-43BF-8238-ACE2197426D7}"/>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{A8683E07-5F8A-434D-BD34-9DC719048D64}</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0D27-43BF-8238-ACE2197426D7}"/>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-0.75</c:v>
                </c:pt>
                <c:pt idx="24">
                  <c:v>0</c:v>
                </c:pt>
                <c:pt idx="25">
                  <c:v>0</c:v>
                </c:pt>
                <c:pt idx="26">
                  <c:v>0</c:v>
                </c:pt>
              </c:numCache>
            </c:numRef>
          </c:val>
          <c:extLst>
            <c:ext xmlns:c16="http://schemas.microsoft.com/office/drawing/2014/chart" uri="{C3380CC4-5D6E-409C-BE32-E72D297353CC}">
              <c16:uniqueId val="{00000041-0D27-43BF-8238-ACE2197426D7}"/>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45</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232</c:v>
                </c:pt>
                <c:pt idx="24">
                  <c:v>#N/A</c:v>
                </c:pt>
                <c:pt idx="25">
                  <c:v>#N/A</c:v>
                </c:pt>
                <c:pt idx="26">
                  <c:v>#N/A</c:v>
                </c:pt>
              </c:numCache>
            </c:numRef>
          </c:yVal>
          <c:smooth val="0"/>
          <c:extLst>
            <c:ext xmlns:c16="http://schemas.microsoft.com/office/drawing/2014/chart" uri="{C3380CC4-5D6E-409C-BE32-E72D297353CC}">
              <c16:uniqueId val="{00000042-0D27-43BF-8238-ACE2197426D7}"/>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{B995D064-9285-45C1-8309-49B3CBFD4411}</c15:txfldGUID>
                      <c15:f>Daten_Diagramme!$E$14</c15:f>
                      <c15:dlblFieldTableCache>
                        <c:ptCount val="1"/>
                        <c:pt idx="0">
                          <c:v>-3.2</c:v>
                        </c:pt>
                      </c15:dlblFieldTableCache>
                    </c15:dlblFTEntry>
                  </c15:dlblFieldTable>
                  <c15:showDataLabelsRange val="0"/>
                </c:ext>
                <c:ext xmlns:c16="http://schemas.microsoft.com/office/drawing/2014/chart" uri="{C3380CC4-5D6E-409C-BE32-E72D297353CC}">
                  <c16:uniqueId val="{00000000-C5E9-4F83-9EEB-6C892956226B}"/>
                </c:ext>
              </c:extLst>
            </c:dLbl>
            <c:dLbl>
              <c:idx val="1"/>
              <c:tx>
                <c:strRef>
                  <c:f>Daten_Diagramme!$E$15</c:f>
                  <c:strCache>
                    <c:ptCount val="1"/>
                    <c:pt idx="0">
                      <c:v>4.1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{97DF6326-0F64-490C-9A79-294BFA1F8EFB}</c15:txfldGUID>
                      <c15:f>Daten_Diagramme!$E$15</c15:f>
                      <c15:dlblFieldTableCache>
                        <c:ptCount val="1"/>
                        <c:pt idx="0">
                          <c:v>4.1</c:v>
                        </c:pt>
                      </c15:dlblFieldTableCache>
                    </c15:dlblFTEntry>
                  </c15:dlblFieldTable>
                  <c15:showDataLabelsRange val="0"/>
                </c:ext>
                <c:ext xmlns:c16="http://schemas.microsoft.com/office/drawing/2014/chart" uri="{C3380CC4-5D6E-409C-BE32-E72D297353CC}">
                  <c16:uniqueId val="{00000001-C5E9-4F83-9EEB-6C892956226B}"/>
                </c:ext>
              </c:extLst>
            </c:dLbl>
            <c:dLbl>
              <c:idx val="2"/>
              <c:tx>
                <c:strRef>
                  <c:f>Daten_Diagramme!$E$16</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{139B0D29-C218-46F9-8D8E-B89158D98BFD}</c15:txfldGUID>
                      <c15:f>Daten_Diagramme!$E$16</c15:f>
                      <c15:dlblFieldTableCache>
                        <c:ptCount val="1"/>
                        <c:pt idx="0">
                          <c:v>-3.3</c:v>
                        </c:pt>
                      </c15:dlblFieldTableCache>
                    </c15:dlblFTEntry>
                  </c15:dlblFieldTable>
                  <c15:showDataLabelsRange val="0"/>
                </c:ext>
                <c:ext xmlns:c16="http://schemas.microsoft.com/office/drawing/2014/chart" uri="{C3380CC4-5D6E-409C-BE32-E72D297353CC}">
                  <c16:uniqueId val="{00000002-C5E9-4F83-9EEB-6C892956226B}"/>
                </c:ext>
              </c:extLst>
            </c:dLbl>
            <c:dLbl>
              <c:idx val="3"/>
              <c:tx>
                <c:strRef>
                  <c:f>Daten_Diagramme!$E$17</c:f>
                  <c:strCache>
                    <c:ptCount val="1"/>
                    <c:pt idx="0">
                      <c:v>-5.3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{FEA0674A-B530-4866-AB89-30B5CE9A0ED8}</c15:txfldGUID>
                      <c15:f>Daten_Diagramme!$E$17</c15:f>
                      <c15:dlblFieldTableCache>
                        <c:ptCount val="1"/>
                        <c:pt idx="0">
                          <c:v>-5.3</c:v>
                        </c:pt>
                      </c15:dlblFieldTableCache>
                    </c15:dlblFTEntry>
                  </c15:dlblFieldTable>
                  <c15:showDataLabelsRange val="0"/>
                </c:ext>
                <c:ext xmlns:c16="http://schemas.microsoft.com/office/drawing/2014/chart" uri="{C3380CC4-5D6E-409C-BE32-E72D297353CC}">
                  <c16:uniqueId val="{00000003-C5E9-4F83-9EEB-6C892956226B}"/>
                </c:ext>
              </c:extLst>
            </c:dLbl>
            <c:dLbl>
              <c:idx val="4"/>
              <c:tx>
                <c:strRef>
                  <c:f>Daten_Diagramme!$E$18</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{904D85EC-C15F-4DBB-885D-AB2D993E90D9}</c15:txfldGUID>
                      <c15:f>Daten_Diagramme!$E$18</c15:f>
                      <c15:dlblFieldTableCache>
                        <c:ptCount val="1"/>
                        <c:pt idx="0">
                          <c:v>-2.1</c:v>
                        </c:pt>
                      </c15:dlblFieldTableCache>
                    </c15:dlblFTEntry>
                  </c15:dlblFieldTable>
                  <c15:showDataLabelsRange val="0"/>
                </c:ext>
                <c:ext xmlns:c16="http://schemas.microsoft.com/office/drawing/2014/chart" uri="{C3380CC4-5D6E-409C-BE32-E72D297353CC}">
                  <c16:uniqueId val="{00000004-C5E9-4F83-9EEB-6C892956226B}"/>
                </c:ext>
              </c:extLst>
            </c:dLbl>
            <c:dLbl>
              <c:idx val="5"/>
              <c:tx>
                <c:strRef>
                  <c:f>Daten_Diagramme!$E$19</c:f>
                  <c:strCache>
                    <c:ptCount val="1"/>
                    <c:pt idx="0">
                      <c:v>-5.5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{58837B80-D574-4C65-B728-CBFEB98DBF2A}</c15:txfldGUID>
                      <c15:f>Daten_Diagramme!$E$19</c15:f>
                      <c15:dlblFieldTableCache>
                        <c:ptCount val="1"/>
                        <c:pt idx="0">
                          <c:v>-5.5</c:v>
                        </c:pt>
                      </c15:dlblFieldTableCache>
                    </c15:dlblFTEntry>
                  </c15:dlblFieldTable>
                  <c15:showDataLabelsRange val="0"/>
                </c:ext>
                <c:ext xmlns:c16="http://schemas.microsoft.com/office/drawing/2014/chart" uri="{C3380CC4-5D6E-409C-BE32-E72D297353CC}">
                  <c16:uniqueId val="{00000005-C5E9-4F83-9EEB-6C892956226B}"/>
                </c:ext>
              </c:extLst>
            </c:dLbl>
            <c:dLbl>
              <c:idx val="6"/>
              <c:tx>
                <c:strRef>
                  <c:f>Daten_Diagramme!$E$20</c:f>
                  <c:strCache>
                    <c:ptCount val="1"/>
                    <c:pt idx="0">
                      <c:v>-10.3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{C19B9E97-5613-46B3-881B-58A1834B649E}</c15:txfldGUID>
                      <c15:f>Daten_Diagramme!$E$20</c15:f>
                      <c15:dlblFieldTableCache>
                        <c:ptCount val="1"/>
                        <c:pt idx="0">
                          <c:v>-10.3</c:v>
                        </c:pt>
                      </c15:dlblFieldTableCache>
                    </c15:dlblFTEntry>
                  </c15:dlblFieldTable>
                  <c15:showDataLabelsRange val="0"/>
                </c:ext>
                <c:ext xmlns:c16="http://schemas.microsoft.com/office/drawing/2014/chart" uri="{C3380CC4-5D6E-409C-BE32-E72D297353CC}">
                  <c16:uniqueId val="{00000006-C5E9-4F83-9EEB-6C892956226B}"/>
                </c:ext>
              </c:extLst>
            </c:dLbl>
            <c:dLbl>
              <c:idx val="7"/>
              <c:tx>
                <c:strRef>
                  <c:f>Daten_Diagramme!$E$21</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{F7A9BE48-6CDC-45B1-A758-59065A54F28C}</c15:txfldGUID>
                      <c15:f>Daten_Diagramme!$E$21</c15:f>
                      <c15:dlblFieldTableCache>
                        <c:ptCount val="1"/>
                        <c:pt idx="0">
                          <c:v>-1.3</c:v>
                        </c:pt>
                      </c15:dlblFieldTableCache>
                    </c15:dlblFTEntry>
                  </c15:dlblFieldTable>
                  <c15:showDataLabelsRange val="0"/>
                </c:ext>
                <c:ext xmlns:c16="http://schemas.microsoft.com/office/drawing/2014/chart" uri="{C3380CC4-5D6E-409C-BE32-E72D297353CC}">
                  <c16:uniqueId val="{00000007-C5E9-4F83-9EEB-6C892956226B}"/>
                </c:ext>
              </c:extLst>
            </c:dLbl>
            <c:dLbl>
              <c:idx val="8"/>
              <c:tx>
                <c:strRef>
                  <c:f>Daten_Diagramme!$E$22</c:f>
                  <c:strCache>
                    <c:ptCount val="1"/>
                    <c:pt idx="0">
                      <c:v>-3.8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{257D0F1F-9104-4085-A34D-77D289B9E28C}</c15:txfldGUID>
                      <c15:f>Daten_Diagramme!$E$22</c15:f>
                      <c15:dlblFieldTableCache>
                        <c:ptCount val="1"/>
                        <c:pt idx="0">
                          <c:v>-3.8</c:v>
                        </c:pt>
                      </c15:dlblFieldTableCache>
                    </c15:dlblFTEntry>
                  </c15:dlblFieldTable>
                  <c15:showDataLabelsRange val="0"/>
                </c:ext>
                <c:ext xmlns:c16="http://schemas.microsoft.com/office/drawing/2014/chart" uri="{C3380CC4-5D6E-409C-BE32-E72D297353CC}">
                  <c16:uniqueId val="{00000008-C5E9-4F83-9EEB-6C892956226B}"/>
                </c:ext>
              </c:extLst>
            </c:dLbl>
            <c:dLbl>
              <c:idx val="9"/>
              <c:tx>
                <c:strRef>
                  <c:f>Daten_Diagramme!$E$23</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{BBC7B93F-7A75-4D70-B8ED-D482CD34918E}</c15:txfldGUID>
                      <c15:f>Daten_Diagramme!$E$23</c15:f>
                      <c15:dlblFieldTableCache>
                        <c:ptCount val="1"/>
                        <c:pt idx="0">
                          <c:v>0.7</c:v>
                        </c:pt>
                      </c15:dlblFieldTableCache>
                    </c15:dlblFTEntry>
                  </c15:dlblFieldTable>
                  <c15:showDataLabelsRange val="0"/>
                </c:ext>
                <c:ext xmlns:c16="http://schemas.microsoft.com/office/drawing/2014/chart" uri="{C3380CC4-5D6E-409C-BE32-E72D297353CC}">
                  <c16:uniqueId val="{00000009-C5E9-4F83-9EEB-6C892956226B}"/>
                </c:ext>
              </c:extLst>
            </c:dLbl>
            <c:dLbl>
              <c:idx val="10"/>
              <c:tx>
                <c:strRef>
                  <c:f>Daten_Diagramme!$E$24</c:f>
                  <c:strCache>
                    <c:ptCount val="1"/>
                    <c:pt idx="0">
                      <c:v>-2.8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{54399AA0-25A1-47D9-960B-44E12AC522B3}</c15:txfldGUID>
                      <c15:f>Daten_Diagramme!$E$24</c15:f>
                      <c15:dlblFieldTableCache>
                        <c:ptCount val="1"/>
                        <c:pt idx="0">
                          <c:v>-2.8</c:v>
                        </c:pt>
                      </c15:dlblFieldTableCache>
                    </c15:dlblFTEntry>
                  </c15:dlblFieldTable>
                  <c15:showDataLabelsRange val="0"/>
                </c:ext>
                <c:ext xmlns:c16="http://schemas.microsoft.com/office/drawing/2014/chart" uri="{C3380CC4-5D6E-409C-BE32-E72D297353CC}">
                  <c16:uniqueId val="{0000000A-C5E9-4F83-9EEB-6C892956226B}"/>
                </c:ext>
              </c:extLst>
            </c:dLbl>
            <c:dLbl>
              <c:idx val="11"/>
              <c:tx>
                <c:strRef>
                  <c:f>Daten_Diagramme!$E$25</c:f>
                  <c:strCache>
                    <c:ptCount val="1"/>
                    <c:pt idx="0">
                      <c:v>-0.2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{B085623B-16B8-47B8-8EB5-2617551AAD97}</c15:txfldGUID>
                      <c15:f>Daten_Diagramme!$E$25</c15:f>
                      <c15:dlblFieldTableCache>
                        <c:ptCount val="1"/>
                        <c:pt idx="0">
                          <c:v>-0.2</c:v>
                        </c:pt>
                      </c15:dlblFieldTableCache>
                    </c15:dlblFTEntry>
                  </c15:dlblFieldTable>
                  <c15:showDataLabelsRange val="0"/>
                </c:ext>
                <c:ext xmlns:c16="http://schemas.microsoft.com/office/drawing/2014/chart" uri="{C3380CC4-5D6E-409C-BE32-E72D297353CC}">
                  <c16:uniqueId val="{0000000B-C5E9-4F83-9EEB-6C892956226B}"/>
                </c:ext>
              </c:extLst>
            </c:dLbl>
            <c:dLbl>
              <c:idx val="12"/>
              <c:tx>
                <c:strRef>
                  <c:f>Daten_Diagramme!$E$26</c:f>
                  <c:strCache>
                    <c:ptCount val="1"/>
                    <c:pt idx="0">
                      <c:v>4.6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{AA9103C7-D55D-4B05-B73B-71884CD127A8}</c15:txfldGUID>
                      <c15:f>Daten_Diagramme!$E$26</c15:f>
                      <c15:dlblFieldTableCache>
                        <c:ptCount val="1"/>
                        <c:pt idx="0">
                          <c:v>4.6</c:v>
                        </c:pt>
                      </c15:dlblFieldTableCache>
                    </c15:dlblFTEntry>
                  </c15:dlblFieldTable>
                  <c15:showDataLabelsRange val="0"/>
                </c:ext>
                <c:ext xmlns:c16="http://schemas.microsoft.com/office/drawing/2014/chart" uri="{C3380CC4-5D6E-409C-BE32-E72D297353CC}">
                  <c16:uniqueId val="{0000000C-C5E9-4F83-9EEB-6C892956226B}"/>
                </c:ext>
              </c:extLst>
            </c:dLbl>
            <c:dLbl>
              <c:idx val="13"/>
              <c:tx>
                <c:strRef>
                  <c:f>Daten_Diagramme!$E$27</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{6662146B-5552-4146-A9B2-5E19E7FF86C1}</c15:txfldGUID>
                      <c15:f>Daten_Diagramme!$E$27</c15:f>
                      <c15:dlblFieldTableCache>
                        <c:ptCount val="1"/>
                        <c:pt idx="0">
                          <c:v>-1.9</c:v>
                        </c:pt>
                      </c15:dlblFieldTableCache>
                    </c15:dlblFTEntry>
                  </c15:dlblFieldTable>
                  <c15:showDataLabelsRange val="0"/>
                </c:ext>
                <c:ext xmlns:c16="http://schemas.microsoft.com/office/drawing/2014/chart" uri="{C3380CC4-5D6E-409C-BE32-E72D297353CC}">
                  <c16:uniqueId val="{0000000D-C5E9-4F83-9EEB-6C892956226B}"/>
                </c:ext>
              </c:extLst>
            </c:dLbl>
            <c:dLbl>
              <c:idx val="14"/>
              <c:tx>
                <c:strRef>
                  <c:f>Daten_Diagramme!$E$28</c:f>
                  <c:strCache>
                    <c:ptCount val="1"/>
                    <c:pt idx="0">
                      <c:v>-3.7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{909A5091-2C9A-44AF-8C6E-371F3D698516}</c15:txfldGUID>
                      <c15:f>Daten_Diagramme!$E$28</c15:f>
                      <c15:dlblFieldTableCache>
                        <c:ptCount val="1"/>
                        <c:pt idx="0">
                          <c:v>-3.7</c:v>
                        </c:pt>
                      </c15:dlblFieldTableCache>
                    </c15:dlblFTEntry>
                  </c15:dlblFieldTable>
                  <c15:showDataLabelsRange val="0"/>
                </c:ext>
                <c:ext xmlns:c16="http://schemas.microsoft.com/office/drawing/2014/chart" uri="{C3380CC4-5D6E-409C-BE32-E72D297353CC}">
                  <c16:uniqueId val="{0000000E-C5E9-4F83-9EEB-6C892956226B}"/>
                </c:ext>
              </c:extLst>
            </c:dLbl>
            <c:dLbl>
              <c:idx val="15"/>
              <c:tx>
                <c:strRef>
                  <c:f>Daten_Diagramme!$E$29</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{CD29C815-B72F-4ABE-B7E4-15AC7D443FC2}</c15:txfldGUID>
                      <c15:f>Daten_Diagramme!$E$29</c15:f>
                      <c15:dlblFieldTableCache>
                        <c:ptCount val="1"/>
                        <c:pt idx="0">
                          <c:v>-2.5</c:v>
                        </c:pt>
                      </c15:dlblFieldTableCache>
                    </c15:dlblFTEntry>
                  </c15:dlblFieldTable>
                  <c15:showDataLabelsRange val="0"/>
                </c:ext>
                <c:ext xmlns:c16="http://schemas.microsoft.com/office/drawing/2014/chart" uri="{C3380CC4-5D6E-409C-BE32-E72D297353CC}">
                  <c16:uniqueId val="{0000000F-C5E9-4F83-9EEB-6C892956226B}"/>
                </c:ext>
              </c:extLst>
            </c:dLbl>
            <c:dLbl>
              <c:idx val="16"/>
              <c:tx>
                <c:strRef>
                  <c:f>Daten_Diagramme!$E$30</c:f>
                  <c:strCache>
                    <c:ptCount val="1"/>
                    <c:pt idx="0">
                      <c:v>-13.3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{040A9054-1C50-435C-B2EA-909D00DF190A}</c15:txfldGUID>
                      <c15:f>Daten_Diagramme!$E$30</c15:f>
                      <c15:dlblFieldTableCache>
                        <c:ptCount val="1"/>
                        <c:pt idx="0">
                          <c:v>-13.3</c:v>
                        </c:pt>
                      </c15:dlblFieldTableCache>
                    </c15:dlblFTEntry>
                  </c15:dlblFieldTable>
                  <c15:showDataLabelsRange val="0"/>
                </c:ext>
                <c:ext xmlns:c16="http://schemas.microsoft.com/office/drawing/2014/chart" uri="{C3380CC4-5D6E-409C-BE32-E72D297353CC}">
                  <c16:uniqueId val="{00000010-C5E9-4F83-9EEB-6C892956226B}"/>
                </c:ext>
              </c:extLst>
            </c:dLbl>
            <c:dLbl>
              <c:idx val="17"/>
              <c:tx>
                <c:strRef>
                  <c:f>Daten_Diagramme!$E$31</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{0D2B1E91-27C6-461A-BF8A-6AD837B2D983}</c15:txfldGUID>
                      <c15:f>Daten_Diagramme!$E$31</c15:f>
                      <c15:dlblFieldTableCache>
                        <c:ptCount val="1"/>
                        <c:pt idx="0">
                          <c:v>1.6</c:v>
                        </c:pt>
                      </c15:dlblFieldTableCache>
                    </c15:dlblFTEntry>
                  </c15:dlblFieldTable>
                  <c15:showDataLabelsRange val="0"/>
                </c:ext>
                <c:ext xmlns:c16="http://schemas.microsoft.com/office/drawing/2014/chart" uri="{C3380CC4-5D6E-409C-BE32-E72D297353CC}">
                  <c16:uniqueId val="{00000011-C5E9-4F83-9EEB-6C892956226B}"/>
                </c:ext>
              </c:extLst>
            </c:dLbl>
            <c:dLbl>
              <c:idx val="18"/>
              <c:tx>
                <c:strRef>
                  <c:f>Daten_Diagramme!$E$32</c:f>
                  <c:strCache>
                    <c:ptCount val="1"/>
                    <c:pt idx="0">
                      <c:v>-16.4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{665525E2-841F-485C-9068-4EBE452AE497}</c15:txfldGUID>
                      <c15:f>Daten_Diagramme!$E$32</c15:f>
                      <c15:dlblFieldTableCache>
                        <c:ptCount val="1"/>
                        <c:pt idx="0">
                          <c:v>-16.4</c:v>
                        </c:pt>
                      </c15:dlblFieldTableCache>
                    </c15:dlblFTEntry>
                  </c15:dlblFieldTable>
                  <c15:showDataLabelsRange val="0"/>
                </c:ext>
                <c:ext xmlns:c16="http://schemas.microsoft.com/office/drawing/2014/chart" uri="{C3380CC4-5D6E-409C-BE32-E72D297353CC}">
                  <c16:uniqueId val="{00000012-C5E9-4F83-9EEB-6C892956226B}"/>
                </c:ext>
              </c:extLst>
            </c:dLbl>
            <c:dLbl>
              <c:idx val="19"/>
              <c:tx>
                <c:strRef>
                  <c:f>Daten_Diagramme!$E$33</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{E6B6BC32-87B1-4A33-B7BF-82D6CFB9B1CA}</c15:txfldGUID>
                      <c15:f>Daten_Diagramme!$E$33</c15:f>
                      <c15:dlblFieldTableCache>
                        <c:ptCount val="1"/>
                        <c:pt idx="0">
                          <c:v>0.9</c:v>
                        </c:pt>
                      </c15:dlblFieldTableCache>
                    </c15:dlblFTEntry>
                  </c15:dlblFieldTable>
                  <c15:showDataLabelsRange val="0"/>
                </c:ext>
                <c:ext xmlns:c16="http://schemas.microsoft.com/office/drawing/2014/chart" uri="{C3380CC4-5D6E-409C-BE32-E72D297353CC}">
                  <c16:uniqueId val="{00000013-C5E9-4F83-9EEB-6C892956226B}"/>
                </c:ext>
              </c:extLst>
            </c:dLbl>
            <c:dLbl>
              <c:idx val="20"/>
              <c:tx>
                <c:strRef>
                  <c:f>Daten_Diagramme!$E$34</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{D182ED65-4C61-4B43-8E8C-C6EF9357C3AE}</c15:txfldGUID>
                      <c15:f>Daten_Diagramme!$E$34</c15:f>
                      <c15:dlblFieldTableCache>
                        <c:ptCount val="1"/>
                        <c:pt idx="0">
                          <c:v>1.3</c:v>
                        </c:pt>
                      </c15:dlblFieldTableCache>
                    </c15:dlblFTEntry>
                  </c15:dlblFieldTable>
                  <c15:showDataLabelsRange val="0"/>
                </c:ext>
                <c:ext xmlns:c16="http://schemas.microsoft.com/office/drawing/2014/chart" uri="{C3380CC4-5D6E-409C-BE32-E72D297353CC}">
                  <c16:uniqueId val="{00000014-C5E9-4F83-9EEB-6C892956226B}"/>
                </c:ext>
              </c:extLst>
            </c:dLbl>
            <c:dLbl>
              <c:idx val="21"/>
              <c:tx>
                <c:strRef>
                  <c:f>Daten_Diagramme!$E$35</c:f>
                  <c:strCache>
                    <c:ptCount val="1"/>
                    <c:pt idx="0">
                      <c:v>-3.0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{B157978A-A031-490F-8CCD-D67AD474BB8E}</c15:txfldGUID>
                      <c15:f>Daten_Diagramme!$E$35</c15:f>
                      <c15:dlblFieldTableCache>
                        <c:ptCount val="1"/>
                        <c:pt idx="0">
                          <c:v>-3.0</c:v>
                        </c:pt>
                      </c15:dlblFieldTableCache>
                    </c15:dlblFTEntry>
                  </c15:dlblFieldTable>
                  <c15:showDataLabelsRange val="0"/>
                </c:ext>
                <c:ext xmlns:c16="http://schemas.microsoft.com/office/drawing/2014/chart" uri="{C3380CC4-5D6E-409C-BE32-E72D297353CC}">
                  <c16:uniqueId val="{00000015-C5E9-4F83-9EEB-6C892956226B}"/>
                </c:ext>
              </c:extLst>
            </c:dLbl>
            <c:dLbl>
              <c:idx val="22"/>
              <c:tx>
                <c:strRef>
                  <c:f>Daten_Diagramme!$E$36</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{F87885D8-D3CE-4AC1-AEF7-BCD4632B30DF}</c15:txfldGUID>
                      <c15:f>Daten_Diagramme!$E$36</c15:f>
                      <c15:dlblFieldTableCache>
                        <c:ptCount val="1"/>
                        <c:pt idx="0">
                          <c:v>*</c:v>
                        </c:pt>
                      </c15:dlblFieldTableCache>
                    </c15:dlblFTEntry>
                  </c15:dlblFieldTable>
                  <c15:showDataLabelsRange val="0"/>
                </c:ext>
                <c:ext xmlns:c16="http://schemas.microsoft.com/office/drawing/2014/chart" uri="{C3380CC4-5D6E-409C-BE32-E72D297353CC}">
                  <c16:uniqueId val="{00000016-C5E9-4F83-9EEB-6C892956226B}"/>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{C7154573-27BC-42A9-913E-5E74627323CB}</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C5E9-4F83-9EEB-6C892956226B}"/>
                </c:ext>
              </c:extLst>
            </c:dLbl>
            <c:dLbl>
              <c:idx val="24"/>
              <c:tx>
                <c:strRef>
                  <c:f>Daten_Diagramme!$E$38</c:f>
                  <c:strCache>
                    <c:ptCount val="1"/>
                    <c:pt idx="0">
                      <c:v>4.1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{AD280B4A-F706-4D31-BC8E-F3477BA3443E}</c15:txfldGUID>
                      <c15:f>Daten_Diagramme!$E$38</c15:f>
                      <c15:dlblFieldTableCache>
                        <c:ptCount val="1"/>
                        <c:pt idx="0">
                          <c:v>4.1</c:v>
                        </c:pt>
                      </c15:dlblFieldTableCache>
                    </c15:dlblFTEntry>
                  </c15:dlblFieldTable>
                  <c15:showDataLabelsRange val="0"/>
                </c:ext>
                <c:ext xmlns:c16="http://schemas.microsoft.com/office/drawing/2014/chart" uri="{C3380CC4-5D6E-409C-BE32-E72D297353CC}">
                  <c16:uniqueId val="{00000018-C5E9-4F83-9EEB-6C892956226B}"/>
                </c:ext>
              </c:extLst>
            </c:dLbl>
            <c:dLbl>
              <c:idx val="25"/>
              <c:tx>
                <c:strRef>
                  <c:f>Daten_Diagramme!$E$39</c:f>
                  <c:strCache>
                    <c:ptCount val="1"/>
                    <c:pt idx="0">
                      <c:v>-3.5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{E32778C4-7F40-4773-8257-C2533852BA19}</c15:txfldGUID>
                      <c15:f>Daten_Diagramme!$E$39</c15:f>
                      <c15:dlblFieldTableCache>
                        <c:ptCount val="1"/>
                        <c:pt idx="0">
                          <c:v>-3.5</c:v>
                        </c:pt>
                      </c15:dlblFieldTableCache>
                    </c15:dlblFTEntry>
                  </c15:dlblFieldTable>
                  <c15:showDataLabelsRange val="0"/>
                </c:ext>
                <c:ext xmlns:c16="http://schemas.microsoft.com/office/drawing/2014/chart" uri="{C3380CC4-5D6E-409C-BE32-E72D297353CC}">
                  <c16:uniqueId val="{00000019-C5E9-4F83-9EEB-6C892956226B}"/>
                </c:ext>
              </c:extLst>
            </c:dLbl>
            <c:dLbl>
              <c:idx val="26"/>
              <c:tx>
                <c:strRef>
                  <c:f>Daten_Diagramme!$E$40</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{8EF4A1BD-27BE-4261-9CFB-4A47E6D7E8DF}</c15:txfldGUID>
                      <c15:f>Daten_Diagramme!$E$40</c15:f>
                      <c15:dlblFieldTableCache>
                        <c:ptCount val="1"/>
                        <c:pt idx="0">
                          <c:v>-3.2</c:v>
                        </c:pt>
                      </c15:dlblFieldTableCache>
                    </c15:dlblFTEntry>
                  </c15:dlblFieldTable>
                  <c15:showDataLabelsRange val="0"/>
                </c:ext>
                <c:ext xmlns:c16="http://schemas.microsoft.com/office/drawing/2014/chart" uri="{C3380CC4-5D6E-409C-BE32-E72D297353CC}">
                  <c16:uniqueId val="{0000001A-C5E9-4F83-9EEB-6C892956226B}"/>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{2C2466F5-2B12-4C79-BFEE-6B42D999D37C}</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C5E9-4F83-9EEB-6C892956226B}"/>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{1DC36FA0-163A-4AB5-AA76-0EB0B100EA52}</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C5E9-4F83-9EEB-6C892956226B}"/>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{E9E33109-BAEC-4986-96A3-261E62F1160A}</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C5E9-4F83-9EEB-6C892956226B}"/>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{41D38E5D-D4F5-47B1-9D2D-DDCEC4F6320D}</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C5E9-4F83-9EEB-6C892956226B}"/>
                </c:ext>
              </c:extLst>
            </c:dLbl>
            <c:dLbl>
              <c:idx val="31"/>
              <c:tx>
                <c:strRef>
                  <c:f>Daten_Diagramme!$E$46</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{481872D3-FD81-4515-A96B-73385FBB0F06}</c15:txfldGUID>
                      <c15:f>Daten_Diagramme!$E$46</c15:f>
                      <c15:dlblFieldTableCache>
                        <c:ptCount val="1"/>
                        <c:pt idx="0">
                          <c:v>-3.2</c:v>
                        </c:pt>
                      </c15:dlblFieldTableCache>
                    </c15:dlblFTEntry>
                  </c15:dlblFieldTable>
                  <c15:showDataLabelsRange val="0"/>
                </c:ext>
                <c:ext xmlns:c16="http://schemas.microsoft.com/office/drawing/2014/chart" uri="{C3380CC4-5D6E-409C-BE32-E72D297353CC}">
                  <c16:uniqueId val="{0000001F-C5E9-4F83-9EEB-6C892956226B}"/>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-3.193330187195218</c:v>
                </c:pt>
                <c:pt idx="1">
                  <c:v>4.1322314049586772</c:v>
                </c:pt>
                <c:pt idx="2">
                  <c:v>-3.2520325203252032</c:v>
                </c:pt>
                <c:pt idx="3">
                  <c:v>-5.3027453930048889</c:v>
                </c:pt>
                <c:pt idx="4">
                  <c:v>-2.0979020979020979</c:v>
                </c:pt>
                <c:pt idx="5">
                  <c:v>-5.4945054945054945</c:v>
                </c:pt>
                <c:pt idx="6">
                  <c:v>-10.327455919395465</c:v>
                </c:pt>
                <c:pt idx="7">
                  <c:v>-1.2750455373406193</c:v>
                </c:pt>
                <c:pt idx="8">
                  <c:v>-3.7670905440290658</c:v>
                </c:pt>
                <c:pt idx="9">
                  <c:v>0.7432432432432432</c:v>
                </c:pt>
                <c:pt idx="10">
                  <c:v>-2.7733869808880587</c:v>
                </c:pt>
                <c:pt idx="11">
                  <c:v>-0.2032520325203252</c:v>
                </c:pt>
                <c:pt idx="12">
                  <c:v>4.6017699115044248</c:v>
                </c:pt>
                <c:pt idx="13">
                  <c:v>-1.9035351366824103</c:v>
                </c:pt>
                <c:pt idx="14">
                  <c:v>-3.6965811965811968</c:v>
                </c:pt>
                <c:pt idx="15">
                  <c:v>-2.4607961399276235</c:v>
                </c:pt>
                <c:pt idx="16">
                  <c:v>-13.271028037383177</c:v>
                </c:pt>
                <c:pt idx="17">
                  <c:v>1.5748031496062993</c:v>
                </c:pt>
                <c:pt idx="18">
                  <c:v>-16.376470588235293</c:v>
                </c:pt>
                <c:pt idx="19">
                  <c:v>0.88278567925453655</c:v>
                </c:pt>
                <c:pt idx="20">
                  <c:v>1.3339070567986231</c:v>
                </c:pt>
                <c:pt idx="21">
                  <c:v>-3.048683160415004</c:v>
                </c:pt>
                <c:pt idx="22">
                  <c:v>0</c:v>
                </c:pt>
                <c:pt idx="24">
                  <c:v>4.1322314049586772</c:v>
                </c:pt>
                <c:pt idx="25">
                  <c:v>-3.4699078612036858</c:v>
                </c:pt>
                <c:pt idx="26">
                  <c:v>-3.2174534773618815</c:v>
                </c:pt>
              </c:numCache>
            </c:numRef>
          </c:val>
          <c:extLst>
            <c:ext xmlns:c16="http://schemas.microsoft.com/office/drawing/2014/chart" uri="{C3380CC4-5D6E-409C-BE32-E72D297353CC}">
              <c16:uniqueId val="{00000020-C5E9-4F83-9EEB-6C892956226B}"/>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{BB9124D7-A37F-4864-BA50-B78DC16BED3C}</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C5E9-4F83-9EEB-6C892956226B}"/>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{1A1A89DB-58AD-4A1B-9449-C2031112E9B8}</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C5E9-4F83-9EEB-6C892956226B}"/>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{612517CE-5ADE-40E0-A183-6B5DBEA1D5BF}</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C5E9-4F83-9EEB-6C892956226B}"/>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{8AA49355-3E09-47D8-B8B0-22A182FD5D79}</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C5E9-4F83-9EEB-6C892956226B}"/>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{A265337E-5779-4926-B851-A56229B8F339}</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C5E9-4F83-9EEB-6C892956226B}"/>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{1B17DF2E-4B9C-4A85-8CCF-12CD454B31CC}</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C5E9-4F83-9EEB-6C892956226B}"/>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{9047E8F8-5EAD-415F-8DBE-110057BFFE1B}</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C5E9-4F83-9EEB-6C892956226B}"/>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{D57890D8-F409-458B-B921-0EB7460F6895}</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C5E9-4F83-9EEB-6C892956226B}"/>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{45FAC48B-078F-489E-B779-007ECC9FE449}</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C5E9-4F83-9EEB-6C892956226B}"/>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{334DED1D-A249-4F06-8E3D-E0D4B8368AF0}</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C5E9-4F83-9EEB-6C892956226B}"/>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{B134C496-7093-4F56-BD3D-28C42CAB77CE}</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C5E9-4F83-9EEB-6C892956226B}"/>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{52C9E5D6-658D-4564-BDED-B48C51FE15A4}</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C5E9-4F83-9EEB-6C892956226B}"/>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{0686E9E5-4312-474B-8091-681336D74214}</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C5E9-4F83-9EEB-6C892956226B}"/>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{851724D4-E155-4B2E-B460-8FA577C1D4F2}</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C5E9-4F83-9EEB-6C892956226B}"/>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{7D72A4D6-325F-4E32-865F-9682A4A95783}</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C5E9-4F83-9EEB-6C892956226B}"/>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{E325D3B6-6BC9-4811-8D99-AC029F27499F}</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C5E9-4F83-9EEB-6C892956226B}"/>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{32FEEEAB-049F-42FA-B2B8-0AA1EF7BCC5F}</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C5E9-4F83-9EEB-6C892956226B}"/>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{48DF23E4-989F-4272-8102-56385F97C104}</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C5E9-4F83-9EEB-6C892956226B}"/>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{A39F0B09-CF1A-4659-B374-F1431433262A}</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C5E9-4F83-9EEB-6C892956226B}"/>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{567E2AE0-C2FE-41B8-9F1C-B2F7288A5BFB}</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C5E9-4F83-9EEB-6C892956226B}"/>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{2A847DBC-202B-4311-B863-40565A7F8E4E}</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C5E9-4F83-9EEB-6C892956226B}"/>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{349A0935-BD08-4D11-8AEE-A6427301FD2E}</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C5E9-4F83-9EEB-6C892956226B}"/>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{5C544AE7-53DD-41DF-8956-BE468D73B1B6}</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C5E9-4F83-9EEB-6C892956226B}"/>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{A7DFB581-7DA1-4EDD-97F4-19DA66730F77}</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C5E9-4F83-9EEB-6C892956226B}"/>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{F1E8F6A1-CA71-416D-8869-5870641817A8}</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C5E9-4F83-9EEB-6C892956226B}"/>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{2856D70E-A77C-45F6-A982-4B1287B39B36}</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C5E9-4F83-9EEB-6C892956226B}"/>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{9133785E-0EEB-4B38-A64F-FF922D14E8FD}</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C5E9-4F83-9EEB-6C892956226B}"/>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{E1B30B20-B7E9-4F25-90DB-DD18D6FF1FA5}</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C5E9-4F83-9EEB-6C892956226B}"/>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{28D68DFA-7584-44C6-8D4C-B574DC739092}</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C5E9-4F83-9EEB-6C892956226B}"/>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{A89B7AAD-791E-4DE8-998B-F1A47AE30F44}</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C5E9-4F83-9EEB-6C892956226B}"/>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{392659B4-2D71-4ADC-8C30-0757192B222B}</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C5E9-4F83-9EEB-6C892956226B}"/>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{2D7D4A34-6281-4BC0-AF13-B4700558A9E6}</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C5E9-4F83-9EEB-6C892956226B}"/>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-0.75</c:v>
                </c:pt>
                <c:pt idx="24">
                  <c:v>0</c:v>
                </c:pt>
                <c:pt idx="25">
                  <c:v>0</c:v>
                </c:pt>
                <c:pt idx="26">
                  <c:v>0</c:v>
                </c:pt>
              </c:numCache>
            </c:numRef>
          </c:val>
          <c:extLst>
            <c:ext xmlns:c16="http://schemas.microsoft.com/office/drawing/2014/chart" uri="{C3380CC4-5D6E-409C-BE32-E72D297353CC}">
              <c16:uniqueId val="{00000041-C5E9-4F83-9EEB-6C892956226B}"/>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45</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232</c:v>
                </c:pt>
                <c:pt idx="24">
                  <c:v>#N/A</c:v>
                </c:pt>
                <c:pt idx="25">
                  <c:v>#N/A</c:v>
                </c:pt>
                <c:pt idx="26">
                  <c:v>#N/A</c:v>
                </c:pt>
              </c:numCache>
            </c:numRef>
          </c:yVal>
          <c:smooth val="0"/>
          <c:extLst>
            <c:ext xmlns:c16="http://schemas.microsoft.com/office/drawing/2014/chart" uri="{C3380CC4-5D6E-409C-BE32-E72D297353CC}">
              <c16:uniqueId val="{00000042-C5E9-4F83-9EEB-6C892956226B}"/>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07-4B9E-8A85-62E831AB888F}"/>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07-4B9E-8A85-62E831AB888F}"/>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07-4B9E-8A85-62E831AB888F}"/>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07-4B9E-8A85-62E831AB888F}"/>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07-4B9E-8A85-62E831AB888F}"/>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07-4B9E-8A85-62E831AB888F}"/>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07-4B9E-8A85-62E831AB888F}"/>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07-4B9E-8A85-62E831AB888F}"/>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D07-4B9E-8A85-62E831AB888F}"/>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D07-4B9E-8A85-62E831AB888F}"/>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D07-4B9E-8A85-62E831AB888F}"/>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D07-4B9E-8A85-62E831AB888F}"/>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D07-4B9E-8A85-62E831AB888F}"/>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D07-4B9E-8A85-62E831AB888F}"/>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D07-4B9E-8A85-62E831AB888F}"/>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D07-4B9E-8A85-62E831AB888F}"/>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D07-4B9E-8A85-62E831AB888F}"/>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D07-4B9E-8A85-62E831AB888F}"/>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D07-4B9E-8A85-62E831AB888F}"/>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D07-4B9E-8A85-62E831AB888F}"/>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D07-4B9E-8A85-62E831AB888F}"/>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D07-4B9E-8A85-62E831AB888F}"/>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4D07-4B9E-8A85-62E831AB888F}"/>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D07-4B9E-8A85-62E831AB888F}"/>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D07-4B9E-8A85-62E831AB888F}"/>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D07-4B9E-8A85-62E831AB888F}"/>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D07-4B9E-8A85-62E831AB888F}"/>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D07-4B9E-8A85-62E831AB888F}"/>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D07-4B9E-8A85-62E831AB888F}"/>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D07-4B9E-8A85-62E831AB888F}"/>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4D07-4B9E-8A85-62E831AB888F}"/>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4D07-4B9E-8A85-62E831AB888F}"/>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4D07-4B9E-8A85-62E831AB888F}"/>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4D07-4B9E-8A85-62E831AB888F}"/>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4D07-4B9E-8A85-62E831AB888F}"/>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4D07-4B9E-8A85-62E831AB888F}"/>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4D07-4B9E-8A85-62E831AB888F}"/>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4D07-4B9E-8A85-62E831AB888F}"/>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4D07-4B9E-8A85-62E831AB888F}"/>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4D07-4B9E-8A85-62E831AB888F}"/>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4D07-4B9E-8A85-62E831AB888F}"/>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4D07-4B9E-8A85-62E831AB888F}"/>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4D07-4B9E-8A85-62E831AB888F}"/>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4D07-4B9E-8A85-62E831AB888F}"/>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4D07-4B9E-8A85-62E831AB888F}"/>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4D07-4B9E-8A85-62E831AB888F}"/>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4D07-4B9E-8A85-62E831AB888F}"/>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4D07-4B9E-8A85-62E831AB888F}"/>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4D07-4B9E-8A85-62E831AB888F}"/>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4D07-4B9E-8A85-62E831AB888F}"/>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4D07-4B9E-8A85-62E831AB888F}"/>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4D07-4B9E-8A85-62E831AB888F}"/>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4D07-4B9E-8A85-62E831AB888F}"/>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4D07-4B9E-8A85-62E831AB888F}"/>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4D07-4B9E-8A85-62E831AB888F}"/>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4D07-4B9E-8A85-62E831AB888F}"/>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4D07-4B9E-8A85-62E831AB888F}"/>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4D07-4B9E-8A85-62E831AB888F}"/>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4D07-4B9E-8A85-62E831AB888F}"/>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4D07-4B9E-8A85-62E831AB888F}"/>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4D07-4B9E-8A85-62E831AB888F}"/>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4D07-4B9E-8A85-62E831AB888F}"/>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4D07-4B9E-8A85-62E831AB888F}"/>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4D07-4B9E-8A85-62E831AB888F}"/>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4D07-4B9E-8A85-62E831AB888F}"/>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4D07-4B9E-8A85-62E831AB888F}"/>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4D07-4B9E-8A85-62E831AB888F}"/>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4D07-4B9E-8A85-62E831AB888F}"/>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4D07-4B9E-8A85-62E831AB888F}"/>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E9-40A2-91B5-18599B9BC68D}"/>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E9-40A2-91B5-18599B9BC68D}"/>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E9-40A2-91B5-18599B9BC68D}"/>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E9-40A2-91B5-18599B9BC68D}"/>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E9-40A2-91B5-18599B9BC68D}"/>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E9-40A2-91B5-18599B9BC68D}"/>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E9-40A2-91B5-18599B9BC68D}"/>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E9-40A2-91B5-18599B9BC68D}"/>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DE9-40A2-91B5-18599B9BC68D}"/>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DE9-40A2-91B5-18599B9BC68D}"/>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DE9-40A2-91B5-18599B9BC68D}"/>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DE9-40A2-91B5-18599B9BC68D}"/>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DE9-40A2-91B5-18599B9BC68D}"/>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DE9-40A2-91B5-18599B9BC68D}"/>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DE9-40A2-91B5-18599B9BC68D}"/>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DE9-40A2-91B5-18599B9BC68D}"/>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DE9-40A2-91B5-18599B9BC68D}"/>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DE9-40A2-91B5-18599B9BC68D}"/>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DE9-40A2-91B5-18599B9BC68D}"/>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DE9-40A2-91B5-18599B9BC68D}"/>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DE9-40A2-91B5-18599B9BC68D}"/>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DE9-40A2-91B5-18599B9BC68D}"/>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1DE9-40A2-91B5-18599B9BC68D}"/>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DE9-40A2-91B5-18599B9BC68D}"/>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DE9-40A2-91B5-18599B9BC68D}"/>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DE9-40A2-91B5-18599B9BC68D}"/>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DE9-40A2-91B5-18599B9BC68D}"/>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DE9-40A2-91B5-18599B9BC68D}"/>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DE9-40A2-91B5-18599B9BC68D}"/>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DE9-40A2-91B5-18599B9BC68D}"/>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DE9-40A2-91B5-18599B9BC68D}"/>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1DE9-40A2-91B5-18599B9BC68D}"/>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1DE9-40A2-91B5-18599B9BC68D}"/>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1DE9-40A2-91B5-18599B9BC68D}"/>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1DE9-40A2-91B5-18599B9BC68D}"/>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1DE9-40A2-91B5-18599B9BC68D}"/>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1DE9-40A2-91B5-18599B9BC68D}"/>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1DE9-40A2-91B5-18599B9BC68D}"/>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1DE9-40A2-91B5-18599B9BC68D}"/>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1DE9-40A2-91B5-18599B9BC68D}"/>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1DE9-40A2-91B5-18599B9BC68D}"/>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1DE9-40A2-91B5-18599B9BC68D}"/>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1DE9-40A2-91B5-18599B9BC68D}"/>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1DE9-40A2-91B5-18599B9BC68D}"/>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1DE9-40A2-91B5-18599B9BC68D}"/>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1DE9-40A2-91B5-18599B9BC68D}"/>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1DE9-40A2-91B5-18599B9BC68D}"/>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1DE9-40A2-91B5-18599B9BC68D}"/>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1DE9-40A2-91B5-18599B9BC68D}"/>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1DE9-40A2-91B5-18599B9BC68D}"/>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1DE9-40A2-91B5-18599B9BC68D}"/>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1DE9-40A2-91B5-18599B9BC68D}"/>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1DE9-40A2-91B5-18599B9BC68D}"/>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1DE9-40A2-91B5-18599B9BC68D}"/>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1DE9-40A2-91B5-18599B9BC68D}"/>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1DE9-40A2-91B5-18599B9BC68D}"/>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1DE9-40A2-91B5-18599B9BC68D}"/>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1DE9-40A2-91B5-18599B9BC68D}"/>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1DE9-40A2-91B5-18599B9BC68D}"/>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1DE9-40A2-91B5-18599B9BC68D}"/>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1DE9-40A2-91B5-18599B9BC68D}"/>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1DE9-40A2-91B5-18599B9BC68D}"/>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1DE9-40A2-91B5-18599B9BC68D}"/>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1DE9-40A2-91B5-18599B9BC68D}"/>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1DE9-40A2-91B5-18599B9BC68D}"/>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1DE9-40A2-91B5-18599B9BC68D}"/>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1DE9-40A2-91B5-18599B9BC68D}"/>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1DE9-40A2-91B5-18599B9BC68D}"/>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1DE9-40A2-91B5-18599B9BC68D}"/>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99.150873849252022</c:v>
                </c:pt>
                <c:pt idx="2">
                  <c:v>97.892692750287694</c:v>
                </c:pt>
                <c:pt idx="3">
                  <c:v>99.277186421173752</c:v>
                </c:pt>
                <c:pt idx="4">
                  <c:v>99.141434119677797</c:v>
                </c:pt>
                <c:pt idx="5">
                  <c:v>98.501330552359036</c:v>
                </c:pt>
                <c:pt idx="6">
                  <c:v>98.950841484464902</c:v>
                </c:pt>
                <c:pt idx="7">
                  <c:v>100.60639024741083</c:v>
                </c:pt>
                <c:pt idx="8">
                  <c:v>100.95116513233602</c:v>
                </c:pt>
                <c:pt idx="9">
                  <c:v>100.65179085155351</c:v>
                </c:pt>
                <c:pt idx="10">
                  <c:v>100.9192498561565</c:v>
                </c:pt>
                <c:pt idx="11">
                  <c:v>102.56805595512081</c:v>
                </c:pt>
                <c:pt idx="12">
                  <c:v>102.29924841772151</c:v>
                </c:pt>
                <c:pt idx="13">
                  <c:v>101.80343785960875</c:v>
                </c:pt>
                <c:pt idx="14">
                  <c:v>101.64745756616801</c:v>
                </c:pt>
                <c:pt idx="15">
                  <c:v>102.87642045454545</c:v>
                </c:pt>
                <c:pt idx="16">
                  <c:v>102.63773014959723</c:v>
                </c:pt>
                <c:pt idx="17">
                  <c:v>102.00481875719218</c:v>
                </c:pt>
                <c:pt idx="18">
                  <c:v>102.50197784810126</c:v>
                </c:pt>
                <c:pt idx="19">
                  <c:v>103.43561205408515</c:v>
                </c:pt>
                <c:pt idx="20">
                  <c:v>103.23063506904488</c:v>
                </c:pt>
                <c:pt idx="21">
                  <c:v>102.15900100690449</c:v>
                </c:pt>
                <c:pt idx="22">
                  <c:v>102.65256401035674</c:v>
                </c:pt>
                <c:pt idx="23">
                  <c:v>103.59653696777906</c:v>
                </c:pt>
                <c:pt idx="24">
                  <c:v>103.21849827387801</c:v>
                </c:pt>
              </c:numCache>
            </c:numRef>
          </c:val>
          <c:smooth val="0"/>
          <c:extLst>
            <c:ext xmlns:c16="http://schemas.microsoft.com/office/drawing/2014/chart" uri="{C3380CC4-5D6E-409C-BE32-E72D297353CC}">
              <c16:uniqueId val="{00000000-9B06-420C-9A27-03D67B5E4C93}"/>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94.380705951276667</c:v>
                </c:pt>
                <c:pt idx="2">
                  <c:v>92.828198994287945</c:v>
                </c:pt>
                <c:pt idx="3">
                  <c:v>90.567787921691149</c:v>
                </c:pt>
                <c:pt idx="4">
                  <c:v>90.228482155934188</c:v>
                </c:pt>
                <c:pt idx="5">
                  <c:v>87.238197529658748</c:v>
                </c:pt>
                <c:pt idx="6">
                  <c:v>88.343992579212028</c:v>
                </c:pt>
                <c:pt idx="7">
                  <c:v>87.211345994239124</c:v>
                </c:pt>
                <c:pt idx="8">
                  <c:v>88.632036322804282</c:v>
                </c:pt>
                <c:pt idx="9">
                  <c:v>86.764634086803696</c:v>
                </c:pt>
                <c:pt idx="10">
                  <c:v>88.810232876043543</c:v>
                </c:pt>
                <c:pt idx="11">
                  <c:v>87.372455206756825</c:v>
                </c:pt>
                <c:pt idx="12">
                  <c:v>90.370062979055803</c:v>
                </c:pt>
                <c:pt idx="13">
                  <c:v>88.507542840404241</c:v>
                </c:pt>
                <c:pt idx="14">
                  <c:v>90.570228970365676</c:v>
                </c:pt>
                <c:pt idx="15">
                  <c:v>87.616560074207882</c:v>
                </c:pt>
                <c:pt idx="16">
                  <c:v>89.483962310208469</c:v>
                </c:pt>
                <c:pt idx="17">
                  <c:v>86.837865547039002</c:v>
                </c:pt>
                <c:pt idx="18">
                  <c:v>87.601913782160807</c:v>
                </c:pt>
                <c:pt idx="19">
                  <c:v>84.328467509642152</c:v>
                </c:pt>
                <c:pt idx="20">
                  <c:v>85.241419713909096</c:v>
                </c:pt>
                <c:pt idx="21">
                  <c:v>83.054240101547634</c:v>
                </c:pt>
                <c:pt idx="22">
                  <c:v>82.61973343748474</c:v>
                </c:pt>
                <c:pt idx="23">
                  <c:v>80.464287457891913</c:v>
                </c:pt>
                <c:pt idx="24">
                  <c:v>80.986671874237175</c:v>
                </c:pt>
              </c:numCache>
            </c:numRef>
          </c:val>
          <c:smooth val="0"/>
          <c:extLst>
            <c:ext xmlns:c16="http://schemas.microsoft.com/office/drawing/2014/chart" uri="{C3380CC4-5D6E-409C-BE32-E72D297353CC}">
              <c16:uniqueId val="{00000001-9B06-420C-9A27-03D67B5E4C93}"/>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95.941517519536163</c:v>
                </c:pt>
                <c:pt idx="2">
                  <c:v>92.462818250567182</c:v>
                </c:pt>
                <c:pt idx="3">
                  <c:v>95.754978573229138</c:v>
                </c:pt>
                <c:pt idx="4">
                  <c:v>94.766826317116198</c:v>
                </c:pt>
                <c:pt idx="5">
                  <c:v>93.481220065540711</c:v>
                </c:pt>
                <c:pt idx="6">
                  <c:v>97.413662717418703</c:v>
                </c:pt>
                <c:pt idx="7">
                  <c:v>101.4368540458785</c:v>
                </c:pt>
                <c:pt idx="8">
                  <c:v>102.90899924376103</c:v>
                </c:pt>
                <c:pt idx="9">
                  <c:v>102.33929921855307</c:v>
                </c:pt>
                <c:pt idx="10">
                  <c:v>103.87698512730023</c:v>
                </c:pt>
                <c:pt idx="11">
                  <c:v>107.12377111167129</c:v>
                </c:pt>
                <c:pt idx="12">
                  <c:v>108.59087471641038</c:v>
                </c:pt>
                <c:pt idx="13">
                  <c:v>106.79606755734812</c:v>
                </c:pt>
                <c:pt idx="14">
                  <c:v>107.97075875976809</c:v>
                </c:pt>
                <c:pt idx="15">
                  <c:v>111.29821023443409</c:v>
                </c:pt>
                <c:pt idx="16">
                  <c:v>111.85782707335518</c:v>
                </c:pt>
                <c:pt idx="17">
                  <c:v>109.3622384673557</c:v>
                </c:pt>
                <c:pt idx="18">
                  <c:v>110.75875976808672</c:v>
                </c:pt>
                <c:pt idx="19">
                  <c:v>112.7098563145954</c:v>
                </c:pt>
                <c:pt idx="20">
                  <c:v>112.39223594655911</c:v>
                </c:pt>
                <c:pt idx="21">
                  <c:v>109.55381900680614</c:v>
                </c:pt>
                <c:pt idx="22">
                  <c:v>110.67305268464835</c:v>
                </c:pt>
                <c:pt idx="23">
                  <c:v>112.43761028485002</c:v>
                </c:pt>
                <c:pt idx="24">
                  <c:v>111.96874212251072</c:v>
                </c:pt>
              </c:numCache>
            </c:numRef>
          </c:val>
          <c:smooth val="0"/>
          <c:extLst>
            <c:ext xmlns:c16="http://schemas.microsoft.com/office/drawing/2014/chart" uri="{C3380CC4-5D6E-409C-BE32-E72D297353CC}">
              <c16:uniqueId val="{00000002-9B06-420C-9A27-03D67B5E4C93}"/>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9B06-420C-9A27-03D67B5E4C93}"/>
                </c:ext>
              </c:extLst>
            </c:dLbl>
            <c:dLbl>
              <c:idx val="1"/>
              <c:delete val="1"/>
              <c:extLst>
                <c:ext xmlns:c15="http://schemas.microsoft.com/office/drawing/2012/chart" uri="{CE6537A1-D6FC-4f65-9D91-7224C49458BB}"/>
                <c:ext xmlns:c16="http://schemas.microsoft.com/office/drawing/2014/chart" uri="{C3380CC4-5D6E-409C-BE32-E72D297353CC}">
                  <c16:uniqueId val="{00000004-9B06-420C-9A27-03D67B5E4C93}"/>
                </c:ext>
              </c:extLst>
            </c:dLbl>
            <c:dLbl>
              <c:idx val="2"/>
              <c:delete val="1"/>
              <c:extLst>
                <c:ext xmlns:c15="http://schemas.microsoft.com/office/drawing/2012/chart" uri="{CE6537A1-D6FC-4f65-9D91-7224C49458BB}"/>
                <c:ext xmlns:c16="http://schemas.microsoft.com/office/drawing/2014/chart" uri="{C3380CC4-5D6E-409C-BE32-E72D297353CC}">
                  <c16:uniqueId val="{00000005-9B06-420C-9A27-03D67B5E4C93}"/>
                </c:ext>
              </c:extLst>
            </c:dLbl>
            <c:dLbl>
              <c:idx val="3"/>
              <c:delete val="1"/>
              <c:extLst>
                <c:ext xmlns:c15="http://schemas.microsoft.com/office/drawing/2012/chart" uri="{CE6537A1-D6FC-4f65-9D91-7224C49458BB}"/>
                <c:ext xmlns:c16="http://schemas.microsoft.com/office/drawing/2014/chart" uri="{C3380CC4-5D6E-409C-BE32-E72D297353CC}">
                  <c16:uniqueId val="{00000006-9B06-420C-9A27-03D67B5E4C93}"/>
                </c:ext>
              </c:extLst>
            </c:dLbl>
            <c:dLbl>
              <c:idx val="4"/>
              <c:delete val="1"/>
              <c:extLst>
                <c:ext xmlns:c15="http://schemas.microsoft.com/office/drawing/2012/chart" uri="{CE6537A1-D6FC-4f65-9D91-7224C49458BB}"/>
                <c:ext xmlns:c16="http://schemas.microsoft.com/office/drawing/2014/chart" uri="{C3380CC4-5D6E-409C-BE32-E72D297353CC}">
                  <c16:uniqueId val="{00000007-9B06-420C-9A27-03D67B5E4C93}"/>
                </c:ext>
              </c:extLst>
            </c:dLbl>
            <c:dLbl>
              <c:idx val="5"/>
              <c:delete val="1"/>
              <c:extLst>
                <c:ext xmlns:c15="http://schemas.microsoft.com/office/drawing/2012/chart" uri="{CE6537A1-D6FC-4f65-9D91-7224C49458BB}"/>
                <c:ext xmlns:c16="http://schemas.microsoft.com/office/drawing/2014/chart" uri="{C3380CC4-5D6E-409C-BE32-E72D297353CC}">
                  <c16:uniqueId val="{00000008-9B06-420C-9A27-03D67B5E4C93}"/>
                </c:ext>
              </c:extLst>
            </c:dLbl>
            <c:dLbl>
              <c:idx val="6"/>
              <c:delete val="1"/>
              <c:extLst>
                <c:ext xmlns:c15="http://schemas.microsoft.com/office/drawing/2012/chart" uri="{CE6537A1-D6FC-4f65-9D91-7224C49458BB}"/>
                <c:ext xmlns:c16="http://schemas.microsoft.com/office/drawing/2014/chart" uri="{C3380CC4-5D6E-409C-BE32-E72D297353CC}">
                  <c16:uniqueId val="{00000009-9B06-420C-9A27-03D67B5E4C93}"/>
                </c:ext>
              </c:extLst>
            </c:dLbl>
            <c:dLbl>
              <c:idx val="7"/>
              <c:delete val="1"/>
              <c:extLst>
                <c:ext xmlns:c15="http://schemas.microsoft.com/office/drawing/2012/chart" uri="{CE6537A1-D6FC-4f65-9D91-7224C49458BB}"/>
                <c:ext xmlns:c16="http://schemas.microsoft.com/office/drawing/2014/chart" uri="{C3380CC4-5D6E-409C-BE32-E72D297353CC}">
                  <c16:uniqueId val="{0000000A-9B06-420C-9A27-03D67B5E4C93}"/>
                </c:ext>
              </c:extLst>
            </c:dLbl>
            <c:dLbl>
              <c:idx val="8"/>
              <c:delete val="1"/>
              <c:extLst>
                <c:ext xmlns:c15="http://schemas.microsoft.com/office/drawing/2012/chart" uri="{CE6537A1-D6FC-4f65-9D91-7224C49458BB}"/>
                <c:ext xmlns:c16="http://schemas.microsoft.com/office/drawing/2014/chart" uri="{C3380CC4-5D6E-409C-BE32-E72D297353CC}">
                  <c16:uniqueId val="{0000000B-9B06-420C-9A27-03D67B5E4C93}"/>
                </c:ext>
              </c:extLst>
            </c:dLbl>
            <c:dLbl>
              <c:idx val="9"/>
              <c:delete val="1"/>
              <c:extLst>
                <c:ext xmlns:c15="http://schemas.microsoft.com/office/drawing/2012/chart" uri="{CE6537A1-D6FC-4f65-9D91-7224C49458BB}"/>
                <c:ext xmlns:c16="http://schemas.microsoft.com/office/drawing/2014/chart" uri="{C3380CC4-5D6E-409C-BE32-E72D297353CC}">
                  <c16:uniqueId val="{0000000C-9B06-420C-9A27-03D67B5E4C93}"/>
                </c:ext>
              </c:extLst>
            </c:dLbl>
            <c:dLbl>
              <c:idx val="10"/>
              <c:delete val="1"/>
              <c:extLst>
                <c:ext xmlns:c15="http://schemas.microsoft.com/office/drawing/2012/chart" uri="{CE6537A1-D6FC-4f65-9D91-7224C49458BB}"/>
                <c:ext xmlns:c16="http://schemas.microsoft.com/office/drawing/2014/chart" uri="{C3380CC4-5D6E-409C-BE32-E72D297353CC}">
                  <c16:uniqueId val="{0000000D-9B06-420C-9A27-03D67B5E4C93}"/>
                </c:ext>
              </c:extLst>
            </c:dLbl>
            <c:dLbl>
              <c:idx val="11"/>
              <c:delete val="1"/>
              <c:extLst>
                <c:ext xmlns:c15="http://schemas.microsoft.com/office/drawing/2012/chart" uri="{CE6537A1-D6FC-4f65-9D91-7224C49458BB}"/>
                <c:ext xmlns:c16="http://schemas.microsoft.com/office/drawing/2014/chart" uri="{C3380CC4-5D6E-409C-BE32-E72D297353CC}">
                  <c16:uniqueId val="{0000000E-9B06-420C-9A27-03D67B5E4C93}"/>
                </c:ext>
              </c:extLst>
            </c:dLbl>
            <c:dLbl>
              <c:idx val="12"/>
              <c:delete val="1"/>
              <c:extLst>
                <c:ext xmlns:c15="http://schemas.microsoft.com/office/drawing/2012/chart" uri="{CE6537A1-D6FC-4f65-9D91-7224C49458BB}"/>
                <c:ext xmlns:c16="http://schemas.microsoft.com/office/drawing/2014/chart" uri="{C3380CC4-5D6E-409C-BE32-E72D297353CC}">
                  <c16:uniqueId val="{0000000F-9B06-420C-9A27-03D67B5E4C93}"/>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B06-420C-9A27-03D67B5E4C93}"/>
                </c:ext>
              </c:extLst>
            </c:dLbl>
            <c:dLbl>
              <c:idx val="14"/>
              <c:delete val="1"/>
              <c:extLst>
                <c:ext xmlns:c15="http://schemas.microsoft.com/office/drawing/2012/chart" uri="{CE6537A1-D6FC-4f65-9D91-7224C49458BB}"/>
                <c:ext xmlns:c16="http://schemas.microsoft.com/office/drawing/2014/chart" uri="{C3380CC4-5D6E-409C-BE32-E72D297353CC}">
                  <c16:uniqueId val="{00000011-9B06-420C-9A27-03D67B5E4C93}"/>
                </c:ext>
              </c:extLst>
            </c:dLbl>
            <c:dLbl>
              <c:idx val="15"/>
              <c:delete val="1"/>
              <c:extLst>
                <c:ext xmlns:c15="http://schemas.microsoft.com/office/drawing/2012/chart" uri="{CE6537A1-D6FC-4f65-9D91-7224C49458BB}"/>
                <c:ext xmlns:c16="http://schemas.microsoft.com/office/drawing/2014/chart" uri="{C3380CC4-5D6E-409C-BE32-E72D297353CC}">
                  <c16:uniqueId val="{00000012-9B06-420C-9A27-03D67B5E4C93}"/>
                </c:ext>
              </c:extLst>
            </c:dLbl>
            <c:dLbl>
              <c:idx val="16"/>
              <c:delete val="1"/>
              <c:extLst>
                <c:ext xmlns:c15="http://schemas.microsoft.com/office/drawing/2012/chart" uri="{CE6537A1-D6FC-4f65-9D91-7224C49458BB}"/>
                <c:ext xmlns:c16="http://schemas.microsoft.com/office/drawing/2014/chart" uri="{C3380CC4-5D6E-409C-BE32-E72D297353CC}">
                  <c16:uniqueId val="{00000013-9B06-420C-9A27-03D67B5E4C93}"/>
                </c:ext>
              </c:extLst>
            </c:dLbl>
            <c:dLbl>
              <c:idx val="17"/>
              <c:delete val="1"/>
              <c:extLst>
                <c:ext xmlns:c15="http://schemas.microsoft.com/office/drawing/2012/chart" uri="{CE6537A1-D6FC-4f65-9D91-7224C49458BB}"/>
                <c:ext xmlns:c16="http://schemas.microsoft.com/office/drawing/2014/chart" uri="{C3380CC4-5D6E-409C-BE32-E72D297353CC}">
                  <c16:uniqueId val="{00000014-9B06-420C-9A27-03D67B5E4C93}"/>
                </c:ext>
              </c:extLst>
            </c:dLbl>
            <c:dLbl>
              <c:idx val="18"/>
              <c:delete val="1"/>
              <c:extLst>
                <c:ext xmlns:c15="http://schemas.microsoft.com/office/drawing/2012/chart" uri="{CE6537A1-D6FC-4f65-9D91-7224C49458BB}"/>
                <c:ext xmlns:c16="http://schemas.microsoft.com/office/drawing/2014/chart" uri="{C3380CC4-5D6E-409C-BE32-E72D297353CC}">
                  <c16:uniqueId val="{00000015-9B06-420C-9A27-03D67B5E4C93}"/>
                </c:ext>
              </c:extLst>
            </c:dLbl>
            <c:dLbl>
              <c:idx val="19"/>
              <c:delete val="1"/>
              <c:extLst>
                <c:ext xmlns:c15="http://schemas.microsoft.com/office/drawing/2012/chart" uri="{CE6537A1-D6FC-4f65-9D91-7224C49458BB}"/>
                <c:ext xmlns:c16="http://schemas.microsoft.com/office/drawing/2014/chart" uri="{C3380CC4-5D6E-409C-BE32-E72D297353CC}">
                  <c16:uniqueId val="{00000016-9B06-420C-9A27-03D67B5E4C93}"/>
                </c:ext>
              </c:extLst>
            </c:dLbl>
            <c:dLbl>
              <c:idx val="20"/>
              <c:delete val="1"/>
              <c:extLst>
                <c:ext xmlns:c15="http://schemas.microsoft.com/office/drawing/2012/chart" uri="{CE6537A1-D6FC-4f65-9D91-7224C49458BB}"/>
                <c:ext xmlns:c16="http://schemas.microsoft.com/office/drawing/2014/chart" uri="{C3380CC4-5D6E-409C-BE32-E72D297353CC}">
                  <c16:uniqueId val="{00000017-9B06-420C-9A27-03D67B5E4C93}"/>
                </c:ext>
              </c:extLst>
            </c:dLbl>
            <c:dLbl>
              <c:idx val="21"/>
              <c:delete val="1"/>
              <c:extLst>
                <c:ext xmlns:c15="http://schemas.microsoft.com/office/drawing/2012/chart" uri="{CE6537A1-D6FC-4f65-9D91-7224C49458BB}"/>
                <c:ext xmlns:c16="http://schemas.microsoft.com/office/drawing/2014/chart" uri="{C3380CC4-5D6E-409C-BE32-E72D297353CC}">
                  <c16:uniqueId val="{00000018-9B06-420C-9A27-03D67B5E4C93}"/>
                </c:ext>
              </c:extLst>
            </c:dLbl>
            <c:dLbl>
              <c:idx val="22"/>
              <c:delete val="1"/>
              <c:extLst>
                <c:ext xmlns:c15="http://schemas.microsoft.com/office/drawing/2012/chart" uri="{CE6537A1-D6FC-4f65-9D91-7224C49458BB}"/>
                <c:ext xmlns:c16="http://schemas.microsoft.com/office/drawing/2014/chart" uri="{C3380CC4-5D6E-409C-BE32-E72D297353CC}">
                  <c16:uniqueId val="{00000019-9B06-420C-9A27-03D67B5E4C93}"/>
                </c:ext>
              </c:extLst>
            </c:dLbl>
            <c:dLbl>
              <c:idx val="23"/>
              <c:delete val="1"/>
              <c:extLst>
                <c:ext xmlns:c15="http://schemas.microsoft.com/office/drawing/2012/chart" uri="{CE6537A1-D6FC-4f65-9D91-7224C49458BB}"/>
                <c:ext xmlns:c16="http://schemas.microsoft.com/office/drawing/2014/chart" uri="{C3380CC4-5D6E-409C-BE32-E72D297353CC}">
                  <c16:uniqueId val="{0000001A-9B06-420C-9A27-03D67B5E4C93}"/>
                </c:ext>
              </c:extLst>
            </c:dLbl>
            <c:dLbl>
              <c:idx val="24"/>
              <c:delete val="1"/>
              <c:extLst>
                <c:ext xmlns:c15="http://schemas.microsoft.com/office/drawing/2012/chart" uri="{CE6537A1-D6FC-4f65-9D91-7224C49458BB}"/>
                <c:ext xmlns:c16="http://schemas.microsoft.com/office/drawing/2014/chart" uri="{C3380CC4-5D6E-409C-BE32-E72D297353CC}">
                  <c16:uniqueId val="{0000001B-9B06-420C-9A27-03D67B5E4C93}"/>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222464</c:v>
                </c:pt>
                <c:pt idx="1">
                  <c:v>220575</c:v>
                </c:pt>
                <c:pt idx="2">
                  <c:v>217776</c:v>
                </c:pt>
                <c:pt idx="3">
                  <c:v>220856</c:v>
                </c:pt>
                <c:pt idx="4">
                  <c:v>220554</c:v>
                </c:pt>
                <c:pt idx="5">
                  <c:v>219130</c:v>
                </c:pt>
                <c:pt idx="6">
                  <c:v>220130</c:v>
                </c:pt>
                <c:pt idx="7">
                  <c:v>223813</c:v>
                </c:pt>
                <c:pt idx="8">
                  <c:v>224580</c:v>
                </c:pt>
                <c:pt idx="9">
                  <c:v>223914</c:v>
                </c:pt>
                <c:pt idx="10">
                  <c:v>224509</c:v>
                </c:pt>
                <c:pt idx="11">
                  <c:v>228177</c:v>
                </c:pt>
                <c:pt idx="12">
                  <c:v>227579</c:v>
                </c:pt>
                <c:pt idx="13">
                  <c:v>226476</c:v>
                </c:pt>
                <c:pt idx="14">
                  <c:v>226129</c:v>
                </c:pt>
                <c:pt idx="15">
                  <c:v>228863</c:v>
                </c:pt>
                <c:pt idx="16">
                  <c:v>228332</c:v>
                </c:pt>
                <c:pt idx="17">
                  <c:v>226924</c:v>
                </c:pt>
                <c:pt idx="18">
                  <c:v>228030</c:v>
                </c:pt>
                <c:pt idx="19">
                  <c:v>230107</c:v>
                </c:pt>
                <c:pt idx="20">
                  <c:v>229651</c:v>
                </c:pt>
                <c:pt idx="21">
                  <c:v>227267</c:v>
                </c:pt>
                <c:pt idx="22">
                  <c:v>228365</c:v>
                </c:pt>
                <c:pt idx="23">
                  <c:v>230465</c:v>
                </c:pt>
                <c:pt idx="24">
                  <c:v>229624</c:v>
                </c:pt>
              </c:numCache>
            </c:numRef>
          </c:val>
          <c:smooth val="0"/>
          <c:extLst>
            <c:ext xmlns:c16="http://schemas.microsoft.com/office/drawing/2014/chart" uri="{C3380CC4-5D6E-409C-BE32-E72D297353CC}">
              <c16:uniqueId val="{0000001C-9B06-420C-9A27-03D67B5E4C93}"/>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8</xdr:col>
      <xdr:colOff>561975</xdr:colOff>
      <xdr:row>58</xdr:row>
      <xdr:rowOff>152400</xdr:rowOff>
    </xdr:to>
    <xdr:pic>
      <xdr:nvPicPr>
        <xdr:cNvPr id="2" name="Grafik 18">
          <a:extLst>
            <a:ext uri="{FF2B5EF4-FFF2-40B4-BE49-F238E27FC236}">
              <a16:creationId xmlns:a16="http://schemas.microsoft.com/office/drawing/2014/main" id="{4CF47CEC-5873-45E7-8E62-7E20D2E407A6}"/>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8</xdr:col>
      <xdr:colOff>555625</xdr:colOff>
      <xdr:row>14</xdr:row>
      <xdr:rowOff>88900</xdr:rowOff>
    </xdr:to>
    <xdr:pic>
      <xdr:nvPicPr>
        <xdr:cNvPr id="3" name="Bild 14">
          <a:extLst>
            <a:ext uri="{FF2B5EF4-FFF2-40B4-BE49-F238E27FC236}">
              <a16:creationId xmlns:a16="http://schemas.microsoft.com/office/drawing/2014/main" id="{26003E11-3DAC-4522-8D9C-98F062503DAB}"/>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3</xdr:col>
      <xdr:colOff>253676</xdr:colOff>
      <xdr:row>58</xdr:row>
      <xdr:rowOff>99604</xdr:rowOff>
    </xdr:to>
    <xdr:pic>
      <xdr:nvPicPr>
        <xdr:cNvPr id="4" name="Bild 2">
          <a:extLst>
            <a:ext uri="{FF2B5EF4-FFF2-40B4-BE49-F238E27FC236}">
              <a16:creationId xmlns:a16="http://schemas.microsoft.com/office/drawing/2014/main" id="{F86F6EDD-43DF-468A-B247-E13B8CBDC332}"/>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F417D648-E582-48B7-9EBC-9834B153C8D3}"/>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B5D3855B-4A72-4817-82D6-EC3CD21A4DF2}"/>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76E98865-5688-4277-90A6-E09465B3949B}"/>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Städteregion Aachen (05334)</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A0A1F0DA-C6CE-4A07-8B54-4891AEE40C17}"/>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60DAEC84-CEA2-46E4-9F97-B5A42836B9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3A6E31D2-35A5-4649-B3B0-B91494F4EE3B}"/>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6F37A0A0-EDBE-4155-97E1-4FA8F7B9B99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4795E9CC-32FD-4BFF-B65F-A2A8DB7435E9}"/>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CD5EE17E-688A-4E1D-BB59-1D025FF05F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8B4DC3CC-E75E-4E67-88E7-60BDA60F5396}"/>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D2775902-8F83-4BA7-B900-8021EA3DF0B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9B6112DB-88D3-4F8B-AB56-923387B5A90A}"/>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E9FFF6E3-0037-485F-9256-714C1BFFD2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4BA07F25-4AB9-4F7D-A331-200762B631CC}"/>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A9250774-C612-41DF-BEB0-8EDF8FB9C5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02FAAA44-7FDB-4324-BE03-C77643065652}"/>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948F30E4-CF78-4EEB-BA13-E1C3E620B9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B0745BFB-9C51-4D98-B912-5A164378B9A1}"/>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6286C9C1-BC56-407C-807E-0CE7B2C18C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1AA07B68-8D86-446B-9024-9C463F9F1228}"/>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1150FF55-5231-4C58-8B5C-707E722C4F0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E5908B74-1605-443D-BEA4-4DCE4F2DCD30}"/>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283BBECD-2D9B-4FDE-AB27-6F9A69D44F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F07985E8-E42B-42F1-9963-BF296F0B8E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AE370B66-ABCB-46C5-8796-23FEC9F3F69E}"/>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B576FD76-3E94-4837-B5A3-3BD6C456DD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169D8729-D08D-4207-9605-1DF55383E0F1}"/>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5AF56C04-8B60-4FF7-8436-512A8173A19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B6B6B911-37C7-45DC-97A7-025553AFBFC3}"/>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BFA78592-2F1B-4A5C-B883-5304AAB7F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899F310C-14B1-4A22-9C8E-D9B23B46C9B9}"/>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37183C9E-13DD-47ED-BC3D-82C891E95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B29AEA62-33CD-4029-895C-5CAFACA17609}"/>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031BB19E-04FF-4AD0-8288-DD4B1E92A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C03F9090-05B4-400E-B416-225BAD6B37C0}"/>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89035004-2AB7-4A1A-9AFE-90BFDE271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670CFB62-64DA-4251-916B-8686A3BB1A39}"/>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B66B2BF7-3830-4694-8337-05F8F4129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593D2320-DB69-4E67-8448-B6F10C22E0F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DAAAFD15-A9D9-4C25-8D73-C22BB0480B2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086FB8E5-7986-425B-8B78-0B263514B567}"/>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4C05D436-6E72-4526-A0BD-FE006CCCF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485DA737-7C47-4C23-B467-652A17C2FAC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F77E5188-74B5-4FE1-9D85-9B0650BF36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39C85B44-795F-4A53-9F10-9696A8E068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84F39A88-7539-490C-B599-3252A0E39DED}"/>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32C140F3-006C-4658-BDFA-9549254BE4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24B6917B-873A-4C67-A97C-3D90D439A1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A784EAC1-2582-4EA7-88B7-27B6F0B099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7A389CB9-54E7-4A8E-AB81-26E5D54EC8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4A12B004-911A-433E-85EC-809FFDDE56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A5D80993-4AB5-46A2-99EE-5C18FDAF0BDC}"/>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044BAAB6-DF88-4F64-AF23-64B45A4B2589}"/>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4EAB7378-BA2D-48C8-BC4A-D33E8BDBCA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B5A6A1C4-BBC5-45E6-ABA0-BF2D6672CB34}"/>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A9077140-26E7-4E66-9054-E1CE0D4084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5CA33919-B913-4CB9-A684-7987A78D4A12}"/>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C0751F1D-B2BF-47C5-A94F-F66D819067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4C537068-FAEC-4AAC-8A04-BDB9490E8E84}"/>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80CB3B9F-9FE6-430E-A48E-62FD795EE42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109165F9-D7DD-44AF-8B64-C16E3FDA9C5A}"/>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We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BA4F0-0294-4B52-930B-709E715D129A}">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E2552-D2AD-48E8-B91F-78F20C128EAF}">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3" customWidth="1"/>
    <col min="2" max="2" width="24"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6" customFormat="1" ht="36.75" customHeight="1" x14ac:dyDescent="0.2">
      <c r="A1" s="32"/>
      <c r="B1" s="33"/>
      <c r="C1" s="33"/>
      <c r="D1" s="33"/>
      <c r="E1" s="33"/>
      <c r="F1" s="33"/>
      <c r="G1" s="33"/>
      <c r="H1" s="33"/>
      <c r="I1" s="33"/>
      <c r="J1" s="34" t="s">
        <v>38</v>
      </c>
    </row>
    <row r="2" spans="1:16" customFormat="1" ht="11.25" customHeight="1" x14ac:dyDescent="0.2">
      <c r="A2" s="35"/>
      <c r="B2" s="36"/>
      <c r="C2" s="36"/>
      <c r="D2" s="36"/>
      <c r="E2" s="36"/>
      <c r="F2" s="36"/>
      <c r="G2" s="36"/>
      <c r="H2" s="36"/>
      <c r="I2" s="36"/>
      <c r="J2" s="36"/>
    </row>
    <row r="3" spans="1:16" s="39" customFormat="1" ht="20.100000000000001" customHeight="1" x14ac:dyDescent="0.2">
      <c r="A3" s="38" t="s">
        <v>323</v>
      </c>
      <c r="B3" s="38"/>
      <c r="C3" s="38"/>
      <c r="D3" s="38"/>
      <c r="E3" s="38"/>
      <c r="F3" s="38"/>
      <c r="G3" s="38"/>
      <c r="H3" s="38"/>
      <c r="I3" s="38"/>
      <c r="J3" s="38"/>
      <c r="K3"/>
      <c r="L3"/>
      <c r="M3"/>
      <c r="N3"/>
      <c r="O3"/>
      <c r="P3"/>
    </row>
    <row r="4" spans="1:16" s="39" customFormat="1" ht="12" customHeight="1" x14ac:dyDescent="0.2">
      <c r="A4" s="41" t="s">
        <v>118</v>
      </c>
      <c r="B4" s="41"/>
      <c r="C4" s="41"/>
      <c r="D4" s="41"/>
      <c r="E4" s="41"/>
      <c r="F4" s="41"/>
      <c r="G4" s="41"/>
      <c r="H4" s="41"/>
      <c r="I4" s="41"/>
      <c r="J4" s="41"/>
      <c r="K4"/>
      <c r="L4"/>
      <c r="M4"/>
      <c r="N4"/>
      <c r="O4"/>
      <c r="P4"/>
    </row>
    <row r="5" spans="1:16" s="39" customFormat="1" ht="12" customHeight="1" x14ac:dyDescent="0.2">
      <c r="A5" s="41" t="s">
        <v>40</v>
      </c>
      <c r="B5" s="41"/>
      <c r="C5" s="41"/>
      <c r="D5" s="41"/>
      <c r="E5" s="206"/>
      <c r="F5" s="206"/>
      <c r="G5" s="206"/>
      <c r="H5" s="206"/>
      <c r="I5" s="206"/>
      <c r="J5" s="206"/>
      <c r="K5"/>
      <c r="L5"/>
      <c r="M5"/>
      <c r="N5"/>
      <c r="O5"/>
      <c r="P5"/>
    </row>
    <row r="6" spans="1:16" s="39" customFormat="1" ht="11.25" customHeight="1" x14ac:dyDescent="0.2">
      <c r="A6" s="186"/>
      <c r="B6" s="187"/>
      <c r="C6" s="187"/>
      <c r="D6" s="187"/>
      <c r="E6" s="187"/>
      <c r="F6" s="187"/>
      <c r="G6" s="187"/>
      <c r="H6" s="187"/>
      <c r="I6" s="187"/>
      <c r="J6" s="187"/>
      <c r="K6"/>
      <c r="L6"/>
      <c r="M6"/>
      <c r="N6"/>
      <c r="O6"/>
      <c r="P6"/>
    </row>
    <row r="7" spans="1:16" customFormat="1" ht="12" customHeight="1" x14ac:dyDescent="0.2">
      <c r="A7" s="45" t="s">
        <v>324</v>
      </c>
      <c r="B7" s="46"/>
      <c r="C7" s="47" t="s">
        <v>172</v>
      </c>
      <c r="D7" s="48" t="s">
        <v>325</v>
      </c>
      <c r="E7" s="49"/>
      <c r="F7" s="49"/>
      <c r="G7" s="49"/>
      <c r="H7" s="50"/>
      <c r="I7" s="51" t="s">
        <v>174</v>
      </c>
      <c r="J7" s="52"/>
    </row>
    <row r="8" spans="1:16" ht="21.75" customHeight="1" x14ac:dyDescent="0.2">
      <c r="A8" s="54"/>
      <c r="B8" s="55"/>
      <c r="C8" s="56"/>
      <c r="D8" s="57" t="s">
        <v>89</v>
      </c>
      <c r="E8" s="57" t="s">
        <v>90</v>
      </c>
      <c r="F8" s="57" t="s">
        <v>91</v>
      </c>
      <c r="G8" s="57" t="s">
        <v>92</v>
      </c>
      <c r="H8" s="57" t="s">
        <v>93</v>
      </c>
      <c r="I8" s="58"/>
      <c r="J8" s="59"/>
      <c r="K8"/>
      <c r="L8"/>
      <c r="M8"/>
      <c r="N8"/>
      <c r="O8"/>
      <c r="P8"/>
    </row>
    <row r="9" spans="1:16" ht="12" customHeight="1" x14ac:dyDescent="0.2">
      <c r="A9" s="54"/>
      <c r="B9" s="55"/>
      <c r="C9" s="56"/>
      <c r="D9" s="60"/>
      <c r="E9" s="60"/>
      <c r="F9" s="60"/>
      <c r="G9" s="60"/>
      <c r="H9" s="60"/>
      <c r="I9" s="61" t="s">
        <v>94</v>
      </c>
      <c r="J9" s="62" t="s">
        <v>95</v>
      </c>
      <c r="K9"/>
      <c r="L9"/>
      <c r="M9"/>
      <c r="N9"/>
      <c r="O9"/>
      <c r="P9"/>
    </row>
    <row r="10" spans="1:16" ht="12" customHeight="1" x14ac:dyDescent="0.2">
      <c r="A10" s="63"/>
      <c r="B10" s="64"/>
      <c r="C10" s="65"/>
      <c r="D10" s="66">
        <v>1</v>
      </c>
      <c r="E10" s="66">
        <v>2</v>
      </c>
      <c r="F10" s="66">
        <v>3</v>
      </c>
      <c r="G10" s="66">
        <v>4</v>
      </c>
      <c r="H10" s="66">
        <v>5</v>
      </c>
      <c r="I10" s="66">
        <v>6</v>
      </c>
      <c r="J10" s="66">
        <v>7</v>
      </c>
      <c r="K10"/>
      <c r="L10"/>
      <c r="M10"/>
      <c r="N10"/>
      <c r="O10"/>
      <c r="P10"/>
    </row>
    <row r="11" spans="1:16" ht="18" customHeight="1" x14ac:dyDescent="0.2">
      <c r="A11" s="68" t="s">
        <v>7</v>
      </c>
      <c r="B11" s="69"/>
      <c r="C11" s="70"/>
      <c r="D11" s="281"/>
      <c r="H11" s="282"/>
      <c r="I11" s="283"/>
      <c r="J11" s="284"/>
      <c r="K11"/>
      <c r="L11"/>
      <c r="M11"/>
      <c r="N11"/>
      <c r="O11"/>
      <c r="P11"/>
    </row>
    <row r="12" spans="1:16" ht="17.100000000000001" customHeight="1" x14ac:dyDescent="0.2">
      <c r="A12" s="76" t="s">
        <v>96</v>
      </c>
      <c r="B12" s="77"/>
      <c r="C12" s="78">
        <v>100</v>
      </c>
      <c r="D12" s="80">
        <v>55386</v>
      </c>
      <c r="E12" s="79">
        <v>55265</v>
      </c>
      <c r="F12" s="79">
        <v>55798</v>
      </c>
      <c r="G12" s="79">
        <v>55754</v>
      </c>
      <c r="H12" s="105">
        <v>57213</v>
      </c>
      <c r="I12" s="80">
        <v>-1827</v>
      </c>
      <c r="J12" s="81">
        <v>-3.193330187195218</v>
      </c>
      <c r="K12"/>
      <c r="L12"/>
      <c r="M12"/>
      <c r="N12"/>
      <c r="O12"/>
      <c r="P12"/>
    </row>
    <row r="13" spans="1:16" ht="14.45" customHeight="1" x14ac:dyDescent="0.2">
      <c r="A13" s="85" t="s">
        <v>97</v>
      </c>
      <c r="B13" s="84" t="s">
        <v>98</v>
      </c>
      <c r="C13" s="78">
        <v>47.282706821218362</v>
      </c>
      <c r="D13" s="80">
        <v>26188</v>
      </c>
      <c r="E13" s="79">
        <v>26041</v>
      </c>
      <c r="F13" s="79">
        <v>26260</v>
      </c>
      <c r="G13" s="79">
        <v>26259</v>
      </c>
      <c r="H13" s="105">
        <v>26984</v>
      </c>
      <c r="I13" s="80">
        <v>-796</v>
      </c>
      <c r="J13" s="81">
        <v>-2.9498962348058106</v>
      </c>
      <c r="K13"/>
      <c r="L13"/>
      <c r="M13"/>
      <c r="N13"/>
      <c r="O13"/>
      <c r="P13"/>
    </row>
    <row r="14" spans="1:16" ht="14.45" customHeight="1" x14ac:dyDescent="0.2">
      <c r="A14" s="85"/>
      <c r="B14" s="84" t="s">
        <v>99</v>
      </c>
      <c r="C14" s="78">
        <v>52.717293178781638</v>
      </c>
      <c r="D14" s="80">
        <v>29198</v>
      </c>
      <c r="E14" s="79">
        <v>29224</v>
      </c>
      <c r="F14" s="79">
        <v>29538</v>
      </c>
      <c r="G14" s="79">
        <v>29495</v>
      </c>
      <c r="H14" s="105">
        <v>30229</v>
      </c>
      <c r="I14" s="80">
        <v>-1031</v>
      </c>
      <c r="J14" s="81">
        <v>-3.4106321744020645</v>
      </c>
      <c r="K14"/>
      <c r="L14"/>
      <c r="M14"/>
      <c r="N14"/>
      <c r="O14"/>
      <c r="P14"/>
    </row>
    <row r="15" spans="1:16" ht="14.45" customHeight="1" x14ac:dyDescent="0.2">
      <c r="A15" s="83" t="s">
        <v>97</v>
      </c>
      <c r="B15" s="86" t="s">
        <v>100</v>
      </c>
      <c r="C15" s="78">
        <v>22.568880222438885</v>
      </c>
      <c r="D15" s="80">
        <v>12500</v>
      </c>
      <c r="E15" s="79">
        <v>12282</v>
      </c>
      <c r="F15" s="79">
        <v>12879</v>
      </c>
      <c r="G15" s="79">
        <v>12580</v>
      </c>
      <c r="H15" s="105">
        <v>13443</v>
      </c>
      <c r="I15" s="80">
        <v>-943</v>
      </c>
      <c r="J15" s="81">
        <v>-7.0148032433236631</v>
      </c>
      <c r="K15"/>
      <c r="L15"/>
      <c r="M15"/>
      <c r="N15"/>
      <c r="O15"/>
      <c r="P15"/>
    </row>
    <row r="16" spans="1:16" ht="14.45" customHeight="1" x14ac:dyDescent="0.2">
      <c r="A16" s="83"/>
      <c r="B16" s="86" t="s">
        <v>101</v>
      </c>
      <c r="C16" s="78">
        <v>44.975264507276208</v>
      </c>
      <c r="D16" s="80">
        <v>24910</v>
      </c>
      <c r="E16" s="79">
        <v>24974</v>
      </c>
      <c r="F16" s="79">
        <v>24993</v>
      </c>
      <c r="G16" s="79">
        <v>25277</v>
      </c>
      <c r="H16" s="105">
        <v>25610</v>
      </c>
      <c r="I16" s="80">
        <v>-700</v>
      </c>
      <c r="J16" s="81">
        <v>-2.7333073018352207</v>
      </c>
      <c r="K16"/>
      <c r="L16"/>
      <c r="M16"/>
      <c r="N16"/>
      <c r="O16"/>
      <c r="P16"/>
    </row>
    <row r="17" spans="1:16" ht="14.45" customHeight="1" x14ac:dyDescent="0.2">
      <c r="A17" s="83"/>
      <c r="B17" s="86" t="s">
        <v>102</v>
      </c>
      <c r="C17" s="78">
        <v>16.231538655978046</v>
      </c>
      <c r="D17" s="80">
        <v>8990</v>
      </c>
      <c r="E17" s="79">
        <v>9050</v>
      </c>
      <c r="F17" s="79">
        <v>9063</v>
      </c>
      <c r="G17" s="79">
        <v>9112</v>
      </c>
      <c r="H17" s="105">
        <v>9292</v>
      </c>
      <c r="I17" s="80">
        <v>-302</v>
      </c>
      <c r="J17" s="81">
        <v>-3.250107619457598</v>
      </c>
      <c r="K17"/>
      <c r="L17"/>
      <c r="M17"/>
      <c r="N17"/>
      <c r="O17"/>
      <c r="P17"/>
    </row>
    <row r="18" spans="1:16" ht="14.45" customHeight="1" x14ac:dyDescent="0.2">
      <c r="A18" s="85"/>
      <c r="B18" s="86" t="s">
        <v>103</v>
      </c>
      <c r="C18" s="78">
        <v>16.224316614306865</v>
      </c>
      <c r="D18" s="80">
        <v>8986</v>
      </c>
      <c r="E18" s="79">
        <v>8959</v>
      </c>
      <c r="F18" s="79">
        <v>8862</v>
      </c>
      <c r="G18" s="79">
        <v>8785</v>
      </c>
      <c r="H18" s="105">
        <v>8868</v>
      </c>
      <c r="I18" s="80">
        <v>118</v>
      </c>
      <c r="J18" s="81">
        <v>1.3306269733874605</v>
      </c>
      <c r="K18"/>
      <c r="L18"/>
      <c r="M18"/>
      <c r="N18"/>
      <c r="O18"/>
      <c r="P18"/>
    </row>
    <row r="19" spans="1:16" ht="14.45" customHeight="1" x14ac:dyDescent="0.2">
      <c r="A19" s="85"/>
      <c r="B19" s="86" t="s">
        <v>104</v>
      </c>
      <c r="C19" s="78">
        <v>2.0871700429711479</v>
      </c>
      <c r="D19" s="80">
        <v>1156</v>
      </c>
      <c r="E19" s="79">
        <v>1192</v>
      </c>
      <c r="F19" s="79">
        <v>1193</v>
      </c>
      <c r="G19" s="79">
        <v>1188</v>
      </c>
      <c r="H19" s="105">
        <v>1018</v>
      </c>
      <c r="I19" s="80">
        <v>138</v>
      </c>
      <c r="J19" s="81">
        <v>13.555992141453832</v>
      </c>
      <c r="K19"/>
      <c r="L19"/>
      <c r="M19"/>
      <c r="N19"/>
      <c r="O19"/>
      <c r="P19"/>
    </row>
    <row r="20" spans="1:16" ht="14.45" customHeight="1" x14ac:dyDescent="0.2">
      <c r="A20" s="85" t="s">
        <v>105</v>
      </c>
      <c r="B20" s="84" t="s">
        <v>108</v>
      </c>
      <c r="C20" s="78">
        <v>82.649044884988982</v>
      </c>
      <c r="D20" s="80">
        <v>45776</v>
      </c>
      <c r="E20" s="79">
        <v>45724</v>
      </c>
      <c r="F20" s="79">
        <v>46234</v>
      </c>
      <c r="G20" s="79">
        <v>46326</v>
      </c>
      <c r="H20" s="105">
        <v>47656</v>
      </c>
      <c r="I20" s="80">
        <v>-1880</v>
      </c>
      <c r="J20" s="81">
        <v>-3.9449387275474233</v>
      </c>
      <c r="K20"/>
      <c r="L20"/>
      <c r="M20"/>
      <c r="N20"/>
      <c r="O20"/>
      <c r="P20"/>
    </row>
    <row r="21" spans="1:16" ht="14.45" customHeight="1" x14ac:dyDescent="0.2">
      <c r="A21" s="88"/>
      <c r="B21" s="89" t="s">
        <v>109</v>
      </c>
      <c r="C21" s="90">
        <v>17.350955115011015</v>
      </c>
      <c r="D21" s="108">
        <v>9610</v>
      </c>
      <c r="E21" s="109">
        <v>9541</v>
      </c>
      <c r="F21" s="109">
        <v>9564</v>
      </c>
      <c r="G21" s="109">
        <v>9428</v>
      </c>
      <c r="H21" s="110">
        <v>9557</v>
      </c>
      <c r="I21" s="108">
        <v>53</v>
      </c>
      <c r="J21" s="111">
        <v>0.55456733284503501</v>
      </c>
      <c r="K21"/>
      <c r="L21"/>
      <c r="M21"/>
      <c r="N21"/>
      <c r="O21"/>
      <c r="P21"/>
    </row>
    <row r="22" spans="1:16" ht="18" customHeight="1" x14ac:dyDescent="0.2">
      <c r="A22" s="91" t="s">
        <v>121</v>
      </c>
      <c r="B22" s="69"/>
      <c r="C22" s="70"/>
      <c r="D22" s="194"/>
      <c r="E22" s="195"/>
      <c r="F22" s="195"/>
      <c r="G22" s="195"/>
      <c r="H22" s="200"/>
      <c r="I22" s="283"/>
      <c r="J22" s="284"/>
      <c r="K22"/>
      <c r="L22"/>
      <c r="M22"/>
      <c r="N22"/>
      <c r="O22"/>
      <c r="P22"/>
    </row>
    <row r="23" spans="1:16" ht="17.100000000000001" customHeight="1" x14ac:dyDescent="0.2">
      <c r="A23" s="76" t="s">
        <v>96</v>
      </c>
      <c r="B23" s="77"/>
      <c r="C23" s="78">
        <v>100</v>
      </c>
      <c r="D23" s="80">
        <v>1735708</v>
      </c>
      <c r="E23" s="79">
        <v>1743992</v>
      </c>
      <c r="F23" s="79">
        <v>1752366</v>
      </c>
      <c r="G23" s="79">
        <v>1735038</v>
      </c>
      <c r="H23" s="105">
        <v>1751755</v>
      </c>
      <c r="I23" s="80">
        <v>-16047</v>
      </c>
      <c r="J23" s="81">
        <v>-0.91605275851931345</v>
      </c>
      <c r="K23"/>
      <c r="L23"/>
      <c r="M23"/>
      <c r="N23"/>
      <c r="O23"/>
      <c r="P23"/>
    </row>
    <row r="24" spans="1:16" ht="14.45" customHeight="1" x14ac:dyDescent="0.2">
      <c r="A24" s="85" t="s">
        <v>97</v>
      </c>
      <c r="B24" s="84" t="s">
        <v>98</v>
      </c>
      <c r="C24" s="78">
        <v>44.190497479990874</v>
      </c>
      <c r="D24" s="80">
        <v>767018</v>
      </c>
      <c r="E24" s="79">
        <v>771892</v>
      </c>
      <c r="F24" s="79">
        <v>771678</v>
      </c>
      <c r="G24" s="79">
        <v>763641</v>
      </c>
      <c r="H24" s="105">
        <v>770107</v>
      </c>
      <c r="I24" s="80">
        <v>-3089</v>
      </c>
      <c r="J24" s="81">
        <v>-0.40111309207681528</v>
      </c>
      <c r="K24"/>
      <c r="L24"/>
      <c r="M24"/>
      <c r="N24"/>
      <c r="O24"/>
      <c r="P24"/>
    </row>
    <row r="25" spans="1:16" ht="14.45" customHeight="1" x14ac:dyDescent="0.2">
      <c r="A25" s="85"/>
      <c r="B25" s="84" t="s">
        <v>99</v>
      </c>
      <c r="C25" s="78">
        <v>55.809502520009126</v>
      </c>
      <c r="D25" s="80">
        <v>968690</v>
      </c>
      <c r="E25" s="79">
        <v>972100</v>
      </c>
      <c r="F25" s="79">
        <v>980688</v>
      </c>
      <c r="G25" s="79">
        <v>971397</v>
      </c>
      <c r="H25" s="105">
        <v>981648</v>
      </c>
      <c r="I25" s="80">
        <v>-12958</v>
      </c>
      <c r="J25" s="81">
        <v>-1.3200251006470751</v>
      </c>
      <c r="K25"/>
      <c r="L25"/>
      <c r="M25"/>
      <c r="N25"/>
      <c r="O25"/>
      <c r="P25"/>
    </row>
    <row r="26" spans="1:16" ht="14.45" customHeight="1" x14ac:dyDescent="0.2">
      <c r="A26" s="83" t="s">
        <v>97</v>
      </c>
      <c r="B26" s="86" t="s">
        <v>100</v>
      </c>
      <c r="C26" s="78">
        <v>19.416629986149744</v>
      </c>
      <c r="D26" s="80">
        <v>337016</v>
      </c>
      <c r="E26" s="79">
        <v>339375</v>
      </c>
      <c r="F26" s="79">
        <v>349351</v>
      </c>
      <c r="G26" s="79">
        <v>338139</v>
      </c>
      <c r="H26" s="105">
        <v>343972</v>
      </c>
      <c r="I26" s="80">
        <v>-6956</v>
      </c>
      <c r="J26" s="81">
        <v>-2.0222576256206901</v>
      </c>
      <c r="K26"/>
      <c r="L26"/>
      <c r="M26"/>
      <c r="N26"/>
      <c r="O26"/>
      <c r="P26"/>
    </row>
    <row r="27" spans="1:16" ht="14.45" customHeight="1" x14ac:dyDescent="0.2">
      <c r="A27" s="83"/>
      <c r="B27" s="86" t="s">
        <v>101</v>
      </c>
      <c r="C27" s="78">
        <v>46.958935489149098</v>
      </c>
      <c r="D27" s="80">
        <v>815070</v>
      </c>
      <c r="E27" s="79">
        <v>818983</v>
      </c>
      <c r="F27" s="79">
        <v>818127</v>
      </c>
      <c r="G27" s="79">
        <v>815128</v>
      </c>
      <c r="H27" s="105">
        <v>822183</v>
      </c>
      <c r="I27" s="80">
        <v>-7113</v>
      </c>
      <c r="J27" s="81">
        <v>-0.86513586391350827</v>
      </c>
      <c r="K27"/>
      <c r="L27"/>
      <c r="M27"/>
      <c r="N27"/>
      <c r="O27"/>
      <c r="P27"/>
    </row>
    <row r="28" spans="1:16" ht="14.45" customHeight="1" x14ac:dyDescent="0.2">
      <c r="A28" s="83"/>
      <c r="B28" s="86" t="s">
        <v>102</v>
      </c>
      <c r="C28" s="78">
        <v>17.372680197360385</v>
      </c>
      <c r="D28" s="80">
        <v>301539</v>
      </c>
      <c r="E28" s="79">
        <v>304652</v>
      </c>
      <c r="F28" s="79">
        <v>306811</v>
      </c>
      <c r="G28" s="79">
        <v>307521</v>
      </c>
      <c r="H28" s="105">
        <v>310599</v>
      </c>
      <c r="I28" s="80">
        <v>-9060</v>
      </c>
      <c r="J28" s="81">
        <v>-2.9169443559058466</v>
      </c>
      <c r="K28"/>
      <c r="L28"/>
      <c r="M28"/>
      <c r="N28"/>
      <c r="O28"/>
      <c r="P28"/>
    </row>
    <row r="29" spans="1:16" ht="14.45" customHeight="1" x14ac:dyDescent="0.2">
      <c r="A29" s="83"/>
      <c r="B29" s="86" t="s">
        <v>103</v>
      </c>
      <c r="C29" s="78">
        <v>16.251639100586043</v>
      </c>
      <c r="D29" s="80">
        <v>282081</v>
      </c>
      <c r="E29" s="79">
        <v>280978</v>
      </c>
      <c r="F29" s="79">
        <v>278070</v>
      </c>
      <c r="G29" s="79">
        <v>274246</v>
      </c>
      <c r="H29" s="105">
        <v>274998</v>
      </c>
      <c r="I29" s="80">
        <v>7083</v>
      </c>
      <c r="J29" s="81">
        <v>2.5756550956734232</v>
      </c>
      <c r="K29"/>
      <c r="L29"/>
      <c r="M29"/>
      <c r="N29"/>
      <c r="O29"/>
      <c r="P29"/>
    </row>
    <row r="30" spans="1:16" ht="14.45" customHeight="1" x14ac:dyDescent="0.2">
      <c r="A30" s="85"/>
      <c r="B30" s="86" t="s">
        <v>104</v>
      </c>
      <c r="C30" s="78">
        <v>2.3904366402643764</v>
      </c>
      <c r="D30" s="80">
        <v>41491</v>
      </c>
      <c r="E30" s="79">
        <v>42214</v>
      </c>
      <c r="F30" s="79">
        <v>42076</v>
      </c>
      <c r="G30" s="79">
        <v>42035</v>
      </c>
      <c r="H30" s="105">
        <v>36092</v>
      </c>
      <c r="I30" s="80">
        <v>5399</v>
      </c>
      <c r="J30" s="81">
        <v>14.958993682810595</v>
      </c>
      <c r="K30"/>
      <c r="L30"/>
      <c r="M30"/>
      <c r="N30"/>
      <c r="O30"/>
      <c r="P30"/>
    </row>
    <row r="31" spans="1:16" ht="14.45" customHeight="1" x14ac:dyDescent="0.2">
      <c r="A31" s="85" t="s">
        <v>105</v>
      </c>
      <c r="B31" s="84" t="s">
        <v>108</v>
      </c>
      <c r="C31" s="78">
        <v>83.122737234603974</v>
      </c>
      <c r="D31" s="80">
        <v>1442768</v>
      </c>
      <c r="E31" s="79">
        <v>1451196</v>
      </c>
      <c r="F31" s="79">
        <v>1460842</v>
      </c>
      <c r="G31" s="79">
        <v>1448518</v>
      </c>
      <c r="H31" s="105">
        <v>1465914</v>
      </c>
      <c r="I31" s="80">
        <v>-23146</v>
      </c>
      <c r="J31" s="81">
        <v>-1.578946650349202</v>
      </c>
      <c r="K31"/>
      <c r="L31"/>
      <c r="M31"/>
      <c r="N31"/>
      <c r="O31"/>
      <c r="P31"/>
    </row>
    <row r="32" spans="1:16" ht="14.45" customHeight="1" x14ac:dyDescent="0.2">
      <c r="A32" s="88"/>
      <c r="B32" s="89" t="s">
        <v>109</v>
      </c>
      <c r="C32" s="90">
        <v>16.877205152018657</v>
      </c>
      <c r="D32" s="108">
        <v>292939</v>
      </c>
      <c r="E32" s="109">
        <v>292795</v>
      </c>
      <c r="F32" s="109">
        <v>291523</v>
      </c>
      <c r="G32" s="109">
        <v>286519</v>
      </c>
      <c r="H32" s="110">
        <v>285839</v>
      </c>
      <c r="I32" s="108">
        <v>7100</v>
      </c>
      <c r="J32" s="111">
        <v>2.4839157707660604</v>
      </c>
      <c r="K32"/>
      <c r="L32"/>
      <c r="M32"/>
      <c r="N32"/>
      <c r="O32"/>
      <c r="P32"/>
    </row>
    <row r="33" spans="1:16" ht="18" customHeight="1" x14ac:dyDescent="0.2">
      <c r="A33" s="91" t="s">
        <v>122</v>
      </c>
      <c r="B33" s="69"/>
      <c r="C33" s="70"/>
      <c r="D33" s="194"/>
      <c r="E33" s="195"/>
      <c r="F33" s="195"/>
      <c r="G33" s="195"/>
      <c r="H33" s="200"/>
      <c r="I33" s="283"/>
      <c r="J33" s="284"/>
      <c r="K33"/>
      <c r="L33"/>
      <c r="M33"/>
      <c r="N33"/>
      <c r="O33"/>
      <c r="P33"/>
    </row>
    <row r="34" spans="1:16" ht="17.100000000000001" customHeight="1" x14ac:dyDescent="0.2">
      <c r="A34" s="76" t="s">
        <v>96</v>
      </c>
      <c r="B34" s="77"/>
      <c r="C34" s="78">
        <v>100</v>
      </c>
      <c r="D34" s="80">
        <v>6680629</v>
      </c>
      <c r="E34" s="79">
        <v>6714319</v>
      </c>
      <c r="F34" s="79">
        <v>6753469</v>
      </c>
      <c r="G34" s="79">
        <v>6650554</v>
      </c>
      <c r="H34" s="105">
        <v>6721282</v>
      </c>
      <c r="I34" s="80">
        <v>-40653</v>
      </c>
      <c r="J34" s="81">
        <v>-0.60483996951772001</v>
      </c>
      <c r="K34"/>
      <c r="L34"/>
      <c r="M34"/>
      <c r="N34"/>
      <c r="O34"/>
      <c r="P34"/>
    </row>
    <row r="35" spans="1:16" ht="14.45" customHeight="1" x14ac:dyDescent="0.2">
      <c r="A35" s="85" t="s">
        <v>97</v>
      </c>
      <c r="B35" s="84" t="s">
        <v>98</v>
      </c>
      <c r="C35" s="78">
        <v>43.919352504083072</v>
      </c>
      <c r="D35" s="80">
        <v>2934089</v>
      </c>
      <c r="E35" s="79">
        <v>2948759</v>
      </c>
      <c r="F35" s="79">
        <v>2952865</v>
      </c>
      <c r="G35" s="79">
        <v>2902108</v>
      </c>
      <c r="H35" s="105">
        <v>2929309</v>
      </c>
      <c r="I35" s="80">
        <v>4780</v>
      </c>
      <c r="J35" s="81">
        <v>0.16317841511428122</v>
      </c>
      <c r="K35"/>
      <c r="L35"/>
      <c r="M35"/>
      <c r="N35"/>
      <c r="O35"/>
      <c r="P35"/>
    </row>
    <row r="36" spans="1:16" ht="14.45" customHeight="1" x14ac:dyDescent="0.2">
      <c r="A36" s="85"/>
      <c r="B36" s="84" t="s">
        <v>99</v>
      </c>
      <c r="C36" s="78">
        <v>56.080647495916928</v>
      </c>
      <c r="D36" s="80">
        <v>3746540</v>
      </c>
      <c r="E36" s="79">
        <v>3765560</v>
      </c>
      <c r="F36" s="79">
        <v>3800604</v>
      </c>
      <c r="G36" s="79">
        <v>3748446</v>
      </c>
      <c r="H36" s="105">
        <v>3791973</v>
      </c>
      <c r="I36" s="80">
        <v>-45433</v>
      </c>
      <c r="J36" s="81">
        <v>-1.1981361681636447</v>
      </c>
      <c r="K36"/>
      <c r="L36"/>
      <c r="M36"/>
      <c r="N36"/>
      <c r="O36"/>
      <c r="P36"/>
    </row>
    <row r="37" spans="1:16" ht="14.45" customHeight="1" x14ac:dyDescent="0.2">
      <c r="A37" s="83" t="s">
        <v>97</v>
      </c>
      <c r="B37" s="86" t="s">
        <v>100</v>
      </c>
      <c r="C37" s="78">
        <v>18.695754546465611</v>
      </c>
      <c r="D37" s="80">
        <v>1248994</v>
      </c>
      <c r="E37" s="79">
        <v>1256260</v>
      </c>
      <c r="F37" s="79">
        <v>1298533</v>
      </c>
      <c r="G37" s="79">
        <v>1244642</v>
      </c>
      <c r="H37" s="105">
        <v>1267951</v>
      </c>
      <c r="I37" s="80">
        <v>-18957</v>
      </c>
      <c r="J37" s="81">
        <v>-1.4950893212750336</v>
      </c>
      <c r="K37"/>
      <c r="L37"/>
      <c r="M37"/>
      <c r="N37"/>
      <c r="O37"/>
      <c r="P37"/>
    </row>
    <row r="38" spans="1:16" ht="14.45" customHeight="1" x14ac:dyDescent="0.2">
      <c r="A38" s="83"/>
      <c r="B38" s="86" t="s">
        <v>101</v>
      </c>
      <c r="C38" s="78">
        <v>47.386570935161942</v>
      </c>
      <c r="D38" s="80">
        <v>3165721</v>
      </c>
      <c r="E38" s="79">
        <v>3184019</v>
      </c>
      <c r="F38" s="79">
        <v>3185847</v>
      </c>
      <c r="G38" s="79">
        <v>3156453</v>
      </c>
      <c r="H38" s="105">
        <v>3191159</v>
      </c>
      <c r="I38" s="80">
        <v>-25438</v>
      </c>
      <c r="J38" s="81">
        <v>-0.79713984793612602</v>
      </c>
      <c r="K38"/>
      <c r="L38"/>
      <c r="M38"/>
      <c r="N38"/>
      <c r="O38"/>
      <c r="P38"/>
    </row>
    <row r="39" spans="1:16" ht="14.45" customHeight="1" x14ac:dyDescent="0.2">
      <c r="A39" s="83"/>
      <c r="B39" s="86" t="s">
        <v>102</v>
      </c>
      <c r="C39" s="78">
        <v>17.087477840784153</v>
      </c>
      <c r="D39" s="80">
        <v>1141551</v>
      </c>
      <c r="E39" s="79">
        <v>1153011</v>
      </c>
      <c r="F39" s="79">
        <v>1160501</v>
      </c>
      <c r="G39" s="79">
        <v>1159791</v>
      </c>
      <c r="H39" s="105">
        <v>1171526</v>
      </c>
      <c r="I39" s="80">
        <v>-29975</v>
      </c>
      <c r="J39" s="81">
        <v>-2.5586286603967818</v>
      </c>
      <c r="K39"/>
      <c r="L39"/>
      <c r="M39"/>
      <c r="N39"/>
      <c r="O39"/>
      <c r="P39"/>
    </row>
    <row r="40" spans="1:16" ht="14.45" customHeight="1" x14ac:dyDescent="0.2">
      <c r="A40" s="85"/>
      <c r="B40" s="86" t="s">
        <v>103</v>
      </c>
      <c r="C40" s="78">
        <v>16.830121834336257</v>
      </c>
      <c r="D40" s="80">
        <v>1124358</v>
      </c>
      <c r="E40" s="79">
        <v>1121018</v>
      </c>
      <c r="F40" s="79">
        <v>1108571</v>
      </c>
      <c r="G40" s="79">
        <v>1089659</v>
      </c>
      <c r="H40" s="105">
        <v>1090639</v>
      </c>
      <c r="I40" s="80">
        <v>33719</v>
      </c>
      <c r="J40" s="81">
        <v>3.0916737802334229</v>
      </c>
      <c r="K40"/>
      <c r="L40"/>
      <c r="M40"/>
      <c r="N40"/>
      <c r="O40"/>
      <c r="P40"/>
    </row>
    <row r="41" spans="1:16" ht="14.45" customHeight="1" x14ac:dyDescent="0.2">
      <c r="A41" s="85"/>
      <c r="B41" s="86" t="s">
        <v>104</v>
      </c>
      <c r="C41" s="78">
        <v>2.4235292814493965</v>
      </c>
      <c r="D41" s="80">
        <v>161907</v>
      </c>
      <c r="E41" s="79">
        <v>164726</v>
      </c>
      <c r="F41" s="79">
        <v>163879</v>
      </c>
      <c r="G41" s="79">
        <v>163291</v>
      </c>
      <c r="H41" s="105">
        <v>139808</v>
      </c>
      <c r="I41" s="80">
        <v>22099</v>
      </c>
      <c r="J41" s="81">
        <v>15.806677729457542</v>
      </c>
      <c r="K41"/>
      <c r="L41"/>
      <c r="M41"/>
      <c r="N41"/>
      <c r="O41"/>
      <c r="P41"/>
    </row>
    <row r="42" spans="1:16" ht="14.45" customHeight="1" x14ac:dyDescent="0.2">
      <c r="A42" s="85" t="s">
        <v>105</v>
      </c>
      <c r="B42" s="84" t="s">
        <v>108</v>
      </c>
      <c r="C42" s="78">
        <v>82.234008204916037</v>
      </c>
      <c r="D42" s="80">
        <v>5493749</v>
      </c>
      <c r="E42" s="79">
        <v>5525518</v>
      </c>
      <c r="F42" s="79">
        <v>5561724</v>
      </c>
      <c r="G42" s="79">
        <v>5484315</v>
      </c>
      <c r="H42" s="105">
        <v>5553668</v>
      </c>
      <c r="I42" s="80">
        <v>-59919</v>
      </c>
      <c r="J42" s="81">
        <v>-1.078908569975735</v>
      </c>
      <c r="K42"/>
      <c r="L42"/>
      <c r="M42"/>
      <c r="N42"/>
      <c r="O42"/>
      <c r="P42"/>
    </row>
    <row r="43" spans="1:16" ht="14.45" customHeight="1" x14ac:dyDescent="0.2">
      <c r="A43" s="88"/>
      <c r="B43" s="89" t="s">
        <v>109</v>
      </c>
      <c r="C43" s="90">
        <v>17.76596185778315</v>
      </c>
      <c r="D43" s="108">
        <v>1186878</v>
      </c>
      <c r="E43" s="109">
        <v>1188799</v>
      </c>
      <c r="F43" s="109">
        <v>1191742</v>
      </c>
      <c r="G43" s="109">
        <v>1166235</v>
      </c>
      <c r="H43" s="110">
        <v>1167608</v>
      </c>
      <c r="I43" s="108">
        <v>19270</v>
      </c>
      <c r="J43" s="111">
        <v>1.6503826626744593</v>
      </c>
      <c r="K43"/>
      <c r="L43"/>
      <c r="M43"/>
      <c r="N43"/>
      <c r="O43"/>
      <c r="P43"/>
    </row>
    <row r="44" spans="1:16" ht="18" customHeight="1" x14ac:dyDescent="0.2">
      <c r="A44" s="91" t="s">
        <v>123</v>
      </c>
      <c r="B44" s="69"/>
      <c r="C44" s="70"/>
      <c r="D44" s="194"/>
      <c r="E44" s="195"/>
      <c r="F44" s="195"/>
      <c r="G44" s="195"/>
      <c r="H44" s="200"/>
      <c r="I44" s="283"/>
      <c r="J44" s="284"/>
      <c r="K44"/>
      <c r="L44"/>
      <c r="M44"/>
      <c r="N44"/>
      <c r="O44"/>
      <c r="P44"/>
    </row>
    <row r="45" spans="1:16" ht="17.100000000000001" customHeight="1" x14ac:dyDescent="0.2">
      <c r="A45" s="76" t="s">
        <v>96</v>
      </c>
      <c r="B45" s="77"/>
      <c r="C45" s="78">
        <v>100</v>
      </c>
      <c r="D45" s="80">
        <v>7593190</v>
      </c>
      <c r="E45" s="79">
        <v>7631853</v>
      </c>
      <c r="F45" s="79">
        <v>7672578</v>
      </c>
      <c r="G45" s="79">
        <v>7545137</v>
      </c>
      <c r="H45" s="105">
        <v>7627821</v>
      </c>
      <c r="I45" s="80">
        <v>-34631</v>
      </c>
      <c r="J45" s="81">
        <v>-0.45400908070601026</v>
      </c>
      <c r="K45"/>
      <c r="L45"/>
      <c r="M45"/>
      <c r="N45"/>
      <c r="O45"/>
      <c r="P45"/>
    </row>
    <row r="46" spans="1:16" ht="14.45" customHeight="1" x14ac:dyDescent="0.2">
      <c r="A46" s="85" t="s">
        <v>97</v>
      </c>
      <c r="B46" s="84" t="s">
        <v>98</v>
      </c>
      <c r="C46" s="78">
        <v>44.267824195101134</v>
      </c>
      <c r="D46" s="80">
        <v>3361340</v>
      </c>
      <c r="E46" s="79">
        <v>3378408</v>
      </c>
      <c r="F46" s="79">
        <v>3381740</v>
      </c>
      <c r="G46" s="79">
        <v>3319405</v>
      </c>
      <c r="H46" s="105">
        <v>3351195</v>
      </c>
      <c r="I46" s="80">
        <v>10145</v>
      </c>
      <c r="J46" s="81">
        <v>0.30272783290736588</v>
      </c>
      <c r="K46"/>
      <c r="L46"/>
      <c r="M46"/>
      <c r="N46"/>
      <c r="O46"/>
      <c r="P46"/>
    </row>
    <row r="47" spans="1:16" ht="14.45" customHeight="1" x14ac:dyDescent="0.2">
      <c r="A47" s="85"/>
      <c r="B47" s="84" t="s">
        <v>99</v>
      </c>
      <c r="C47" s="78">
        <v>55.732175804898866</v>
      </c>
      <c r="D47" s="80">
        <v>4231850</v>
      </c>
      <c r="E47" s="79">
        <v>4253445</v>
      </c>
      <c r="F47" s="79">
        <v>4290838</v>
      </c>
      <c r="G47" s="79">
        <v>4225732</v>
      </c>
      <c r="H47" s="105">
        <v>4276626</v>
      </c>
      <c r="I47" s="80">
        <v>-44776</v>
      </c>
      <c r="J47" s="81">
        <v>-1.0469935879359102</v>
      </c>
      <c r="K47"/>
      <c r="L47"/>
      <c r="M47"/>
      <c r="N47"/>
      <c r="O47"/>
      <c r="P47"/>
    </row>
    <row r="48" spans="1:16" ht="14.45" customHeight="1" x14ac:dyDescent="0.2">
      <c r="A48" s="83" t="s">
        <v>97</v>
      </c>
      <c r="B48" s="86" t="s">
        <v>100</v>
      </c>
      <c r="C48" s="78">
        <v>18.759994152655207</v>
      </c>
      <c r="D48" s="80">
        <v>1424482</v>
      </c>
      <c r="E48" s="79">
        <v>1433730</v>
      </c>
      <c r="F48" s="79">
        <v>1481602</v>
      </c>
      <c r="G48" s="79">
        <v>1415845</v>
      </c>
      <c r="H48" s="105">
        <v>1443326</v>
      </c>
      <c r="I48" s="80">
        <v>-18844</v>
      </c>
      <c r="J48" s="81">
        <v>-1.3055955480605212</v>
      </c>
      <c r="K48"/>
      <c r="L48"/>
      <c r="M48"/>
      <c r="N48"/>
      <c r="O48"/>
      <c r="P48"/>
    </row>
    <row r="49" spans="1:16" ht="14.45" customHeight="1" x14ac:dyDescent="0.2">
      <c r="A49" s="83"/>
      <c r="B49" s="86" t="s">
        <v>101</v>
      </c>
      <c r="C49" s="78">
        <v>46.858500840885057</v>
      </c>
      <c r="D49" s="80">
        <v>3558055</v>
      </c>
      <c r="E49" s="79">
        <v>3575912</v>
      </c>
      <c r="F49" s="79">
        <v>3575534</v>
      </c>
      <c r="G49" s="79">
        <v>3538800</v>
      </c>
      <c r="H49" s="105">
        <v>3577794</v>
      </c>
      <c r="I49" s="80">
        <v>-19739</v>
      </c>
      <c r="J49" s="81">
        <v>-0.55170867858797912</v>
      </c>
      <c r="K49"/>
      <c r="L49"/>
      <c r="M49"/>
      <c r="N49"/>
      <c r="O49"/>
      <c r="P49"/>
    </row>
    <row r="50" spans="1:16" ht="14.45" customHeight="1" x14ac:dyDescent="0.2">
      <c r="A50" s="83"/>
      <c r="B50" s="86" t="s">
        <v>102</v>
      </c>
      <c r="C50" s="78">
        <v>16.880415214159004</v>
      </c>
      <c r="D50" s="80">
        <v>1281762</v>
      </c>
      <c r="E50" s="79">
        <v>1295752</v>
      </c>
      <c r="F50" s="79">
        <v>1304417</v>
      </c>
      <c r="G50" s="79">
        <v>1303459</v>
      </c>
      <c r="H50" s="105">
        <v>1316651</v>
      </c>
      <c r="I50" s="80">
        <v>-34889</v>
      </c>
      <c r="J50" s="81">
        <v>-2.649828997965292</v>
      </c>
      <c r="K50"/>
      <c r="L50"/>
      <c r="M50"/>
      <c r="N50"/>
      <c r="O50"/>
      <c r="P50"/>
    </row>
    <row r="51" spans="1:16" ht="14.45" customHeight="1" x14ac:dyDescent="0.2">
      <c r="A51" s="85"/>
      <c r="B51" s="86" t="s">
        <v>103</v>
      </c>
      <c r="C51" s="78">
        <v>17.50101077412787</v>
      </c>
      <c r="D51" s="80">
        <v>1328885</v>
      </c>
      <c r="E51" s="79">
        <v>1326445</v>
      </c>
      <c r="F51" s="79">
        <v>1311006</v>
      </c>
      <c r="G51" s="79">
        <v>1287022</v>
      </c>
      <c r="H51" s="105">
        <v>1290041</v>
      </c>
      <c r="I51" s="80">
        <v>38844</v>
      </c>
      <c r="J51" s="81">
        <v>3.0110670901157404</v>
      </c>
      <c r="K51"/>
      <c r="L51"/>
      <c r="M51"/>
      <c r="N51"/>
      <c r="O51"/>
      <c r="P51"/>
    </row>
    <row r="52" spans="1:16" ht="14.45" customHeight="1" x14ac:dyDescent="0.2">
      <c r="A52" s="85"/>
      <c r="B52" s="86" t="s">
        <v>104</v>
      </c>
      <c r="C52" s="78">
        <v>2.5369969670191317</v>
      </c>
      <c r="D52" s="80">
        <v>192639</v>
      </c>
      <c r="E52" s="79">
        <v>196199</v>
      </c>
      <c r="F52" s="79">
        <v>195109</v>
      </c>
      <c r="G52" s="79">
        <v>194181</v>
      </c>
      <c r="H52" s="105">
        <v>166580</v>
      </c>
      <c r="I52" s="80">
        <v>26059</v>
      </c>
      <c r="J52" s="81">
        <v>15.643534638011767</v>
      </c>
      <c r="K52"/>
      <c r="L52"/>
      <c r="M52"/>
      <c r="N52"/>
      <c r="O52"/>
      <c r="P52"/>
    </row>
    <row r="53" spans="1:16" ht="14.45" customHeight="1" x14ac:dyDescent="0.2">
      <c r="A53" s="85" t="s">
        <v>105</v>
      </c>
      <c r="B53" s="84" t="s">
        <v>108</v>
      </c>
      <c r="C53" s="78">
        <v>82.854452476495382</v>
      </c>
      <c r="D53" s="80">
        <v>6291296</v>
      </c>
      <c r="E53" s="79">
        <v>6328409</v>
      </c>
      <c r="F53" s="79">
        <v>6366721</v>
      </c>
      <c r="G53" s="79">
        <v>6269193</v>
      </c>
      <c r="H53" s="105">
        <v>6349915</v>
      </c>
      <c r="I53" s="80">
        <v>-58619</v>
      </c>
      <c r="J53" s="81">
        <v>-0.92314621534303998</v>
      </c>
      <c r="K53"/>
      <c r="L53"/>
      <c r="M53"/>
      <c r="N53"/>
      <c r="O53"/>
      <c r="P53"/>
    </row>
    <row r="54" spans="1:16" ht="14.45" customHeight="1" x14ac:dyDescent="0.2">
      <c r="A54" s="88"/>
      <c r="B54" s="89" t="s">
        <v>109</v>
      </c>
      <c r="C54" s="90">
        <v>17.145521184113658</v>
      </c>
      <c r="D54" s="108">
        <v>1301892</v>
      </c>
      <c r="E54" s="109">
        <v>1303442</v>
      </c>
      <c r="F54" s="109">
        <v>1305854</v>
      </c>
      <c r="G54" s="109">
        <v>1275939</v>
      </c>
      <c r="H54" s="110">
        <v>1277899</v>
      </c>
      <c r="I54" s="108">
        <v>23993</v>
      </c>
      <c r="J54" s="111">
        <v>1.8775349225564775</v>
      </c>
      <c r="K54"/>
      <c r="L54"/>
      <c r="M54"/>
      <c r="N54"/>
      <c r="O54"/>
      <c r="P54"/>
    </row>
    <row r="55" spans="1:16" ht="18" customHeight="1" x14ac:dyDescent="0.2">
      <c r="A55" s="68" t="s">
        <v>177</v>
      </c>
      <c r="B55" s="69"/>
      <c r="C55" s="92"/>
      <c r="D55" s="80"/>
      <c r="E55" s="79"/>
      <c r="F55" s="79"/>
      <c r="G55" s="79"/>
      <c r="H55" s="105"/>
      <c r="I55" s="102"/>
      <c r="J55" s="103"/>
      <c r="K55"/>
      <c r="L55"/>
      <c r="M55"/>
      <c r="N55"/>
      <c r="O55"/>
      <c r="P55"/>
    </row>
    <row r="56" spans="1:16" ht="17.100000000000001" customHeight="1" x14ac:dyDescent="0.2">
      <c r="A56" s="76" t="s">
        <v>96</v>
      </c>
      <c r="B56" s="77"/>
      <c r="C56" s="78">
        <v>100</v>
      </c>
      <c r="D56" s="80">
        <v>55278</v>
      </c>
      <c r="E56" s="79">
        <v>55133</v>
      </c>
      <c r="F56" s="79">
        <v>55546</v>
      </c>
      <c r="G56" s="79">
        <v>55467</v>
      </c>
      <c r="H56" s="105">
        <v>56814</v>
      </c>
      <c r="I56" s="80">
        <v>-1536</v>
      </c>
      <c r="J56" s="81">
        <v>-2.7035589819410708</v>
      </c>
      <c r="K56"/>
      <c r="L56"/>
      <c r="M56"/>
      <c r="N56"/>
      <c r="O56"/>
      <c r="P56"/>
    </row>
    <row r="57" spans="1:16" ht="14.45" customHeight="1" x14ac:dyDescent="0.2">
      <c r="A57" s="85" t="s">
        <v>97</v>
      </c>
      <c r="B57" s="84" t="s">
        <v>98</v>
      </c>
      <c r="C57" s="78">
        <v>47.54694453489634</v>
      </c>
      <c r="D57" s="80">
        <v>26283</v>
      </c>
      <c r="E57" s="79">
        <v>26213</v>
      </c>
      <c r="F57" s="79">
        <v>26323</v>
      </c>
      <c r="G57" s="79">
        <v>26286</v>
      </c>
      <c r="H57" s="105">
        <v>26961</v>
      </c>
      <c r="I57" s="80">
        <v>-678</v>
      </c>
      <c r="J57" s="81">
        <v>-2.5147435184154889</v>
      </c>
      <c r="K57"/>
      <c r="L57"/>
      <c r="M57"/>
      <c r="N57"/>
      <c r="O57"/>
      <c r="P57"/>
    </row>
    <row r="58" spans="1:16" ht="14.45" customHeight="1" x14ac:dyDescent="0.2">
      <c r="A58" s="85"/>
      <c r="B58" s="84" t="s">
        <v>99</v>
      </c>
      <c r="C58" s="78">
        <v>52.45305546510366</v>
      </c>
      <c r="D58" s="80">
        <v>28995</v>
      </c>
      <c r="E58" s="79">
        <v>28920</v>
      </c>
      <c r="F58" s="79">
        <v>29223</v>
      </c>
      <c r="G58" s="79">
        <v>29181</v>
      </c>
      <c r="H58" s="105">
        <v>29853</v>
      </c>
      <c r="I58" s="80">
        <v>-858</v>
      </c>
      <c r="J58" s="81">
        <v>-2.8740830067329917</v>
      </c>
      <c r="K58"/>
      <c r="L58"/>
      <c r="M58"/>
      <c r="N58"/>
      <c r="O58"/>
      <c r="P58"/>
    </row>
    <row r="59" spans="1:16" ht="14.45" customHeight="1" x14ac:dyDescent="0.2">
      <c r="A59" s="83" t="s">
        <v>97</v>
      </c>
      <c r="B59" s="86" t="s">
        <v>100</v>
      </c>
      <c r="C59" s="78">
        <v>23.018198921813379</v>
      </c>
      <c r="D59" s="80">
        <v>12724</v>
      </c>
      <c r="E59" s="79">
        <v>12516</v>
      </c>
      <c r="F59" s="79">
        <v>13046</v>
      </c>
      <c r="G59" s="79">
        <v>12833</v>
      </c>
      <c r="H59" s="105">
        <v>13580</v>
      </c>
      <c r="I59" s="80">
        <v>-856</v>
      </c>
      <c r="J59" s="81">
        <v>-6.3033873343151692</v>
      </c>
      <c r="K59"/>
      <c r="L59"/>
      <c r="M59"/>
      <c r="N59"/>
      <c r="O59"/>
      <c r="P59"/>
    </row>
    <row r="60" spans="1:16" ht="14.45" customHeight="1" x14ac:dyDescent="0.2">
      <c r="A60" s="83"/>
      <c r="B60" s="86" t="s">
        <v>101</v>
      </c>
      <c r="C60" s="78">
        <v>45.647454683599264</v>
      </c>
      <c r="D60" s="80">
        <v>25233</v>
      </c>
      <c r="E60" s="79">
        <v>25256</v>
      </c>
      <c r="F60" s="79">
        <v>25177</v>
      </c>
      <c r="G60" s="79">
        <v>25377</v>
      </c>
      <c r="H60" s="105">
        <v>25712</v>
      </c>
      <c r="I60" s="80">
        <v>-479</v>
      </c>
      <c r="J60" s="81">
        <v>-1.8629433727442439</v>
      </c>
      <c r="K60"/>
      <c r="L60"/>
      <c r="M60"/>
      <c r="N60"/>
      <c r="O60"/>
      <c r="P60"/>
    </row>
    <row r="61" spans="1:16" ht="14.45" customHeight="1" x14ac:dyDescent="0.2">
      <c r="A61" s="83"/>
      <c r="B61" s="86" t="s">
        <v>102</v>
      </c>
      <c r="C61" s="78">
        <v>15.693404247621116</v>
      </c>
      <c r="D61" s="80">
        <v>8675</v>
      </c>
      <c r="E61" s="79">
        <v>8744</v>
      </c>
      <c r="F61" s="79">
        <v>8767</v>
      </c>
      <c r="G61" s="79">
        <v>8806</v>
      </c>
      <c r="H61" s="105">
        <v>9016</v>
      </c>
      <c r="I61" s="80">
        <v>-341</v>
      </c>
      <c r="J61" s="81">
        <v>-3.7821650399290152</v>
      </c>
      <c r="K61"/>
      <c r="L61"/>
      <c r="M61"/>
      <c r="N61"/>
      <c r="O61"/>
      <c r="P61"/>
    </row>
    <row r="62" spans="1:16" ht="14.45" customHeight="1" x14ac:dyDescent="0.2">
      <c r="A62" s="85"/>
      <c r="B62" s="86" t="s">
        <v>103</v>
      </c>
      <c r="C62" s="78">
        <v>15.640942146966243</v>
      </c>
      <c r="D62" s="80">
        <v>8646</v>
      </c>
      <c r="E62" s="79">
        <v>8617</v>
      </c>
      <c r="F62" s="79">
        <v>8555</v>
      </c>
      <c r="G62" s="79">
        <v>8451</v>
      </c>
      <c r="H62" s="105">
        <v>8506</v>
      </c>
      <c r="I62" s="80">
        <v>140</v>
      </c>
      <c r="J62" s="81">
        <v>1.6458970138725606</v>
      </c>
      <c r="K62"/>
      <c r="L62"/>
      <c r="M62"/>
      <c r="N62"/>
      <c r="O62"/>
      <c r="P62"/>
    </row>
    <row r="63" spans="1:16" ht="14.45" customHeight="1" x14ac:dyDescent="0.2">
      <c r="A63" s="85"/>
      <c r="B63" s="86" t="s">
        <v>104</v>
      </c>
      <c r="C63" s="78">
        <v>2.0044140526068235</v>
      </c>
      <c r="D63" s="80">
        <v>1108</v>
      </c>
      <c r="E63" s="79">
        <v>1147</v>
      </c>
      <c r="F63" s="79">
        <v>1150</v>
      </c>
      <c r="G63" s="79">
        <v>1140</v>
      </c>
      <c r="H63" s="105">
        <v>966</v>
      </c>
      <c r="I63" s="80">
        <v>142</v>
      </c>
      <c r="J63" s="81">
        <v>14.699792960662526</v>
      </c>
      <c r="K63"/>
      <c r="L63"/>
      <c r="M63"/>
      <c r="N63"/>
      <c r="O63"/>
      <c r="P63"/>
    </row>
    <row r="64" spans="1:16" ht="14.45" customHeight="1" x14ac:dyDescent="0.2">
      <c r="A64" s="85" t="s">
        <v>105</v>
      </c>
      <c r="B64" s="84" t="s">
        <v>108</v>
      </c>
      <c r="C64" s="78">
        <v>81.135352219689565</v>
      </c>
      <c r="D64" s="80">
        <v>44850</v>
      </c>
      <c r="E64" s="79">
        <v>44699</v>
      </c>
      <c r="F64" s="79">
        <v>45236</v>
      </c>
      <c r="G64" s="79">
        <v>45376</v>
      </c>
      <c r="H64" s="105">
        <v>46593</v>
      </c>
      <c r="I64" s="80">
        <v>-1743</v>
      </c>
      <c r="J64" s="81">
        <v>-3.74090528620179</v>
      </c>
      <c r="K64"/>
      <c r="L64"/>
      <c r="M64"/>
      <c r="N64"/>
      <c r="O64"/>
      <c r="P64"/>
    </row>
    <row r="65" spans="1:16" ht="14.45" customHeight="1" x14ac:dyDescent="0.2">
      <c r="A65" s="88"/>
      <c r="B65" s="89" t="s">
        <v>109</v>
      </c>
      <c r="C65" s="90">
        <v>18.864647780310431</v>
      </c>
      <c r="D65" s="108">
        <v>10428</v>
      </c>
      <c r="E65" s="109">
        <v>10434</v>
      </c>
      <c r="F65" s="109">
        <v>10310</v>
      </c>
      <c r="G65" s="109">
        <v>10091</v>
      </c>
      <c r="H65" s="110">
        <v>10221</v>
      </c>
      <c r="I65" s="108">
        <v>207</v>
      </c>
      <c r="J65" s="111">
        <v>2.0252421485177576</v>
      </c>
      <c r="K65"/>
      <c r="L65"/>
      <c r="M65"/>
      <c r="N65"/>
      <c r="O65"/>
      <c r="P65"/>
    </row>
    <row r="66" spans="1:16" s="113" customFormat="1" ht="11.25" customHeight="1" x14ac:dyDescent="0.15">
      <c r="J66" s="114" t="s">
        <v>35</v>
      </c>
    </row>
    <row r="67" spans="1:16" s="113" customFormat="1" ht="12.75" customHeight="1" x14ac:dyDescent="0.15">
      <c r="A67" s="113" t="s">
        <v>114</v>
      </c>
      <c r="B67" s="112"/>
      <c r="C67" s="112"/>
      <c r="D67" s="115"/>
      <c r="E67" s="112"/>
      <c r="F67" s="112"/>
      <c r="G67" s="112"/>
      <c r="H67" s="112"/>
      <c r="I67" s="112"/>
      <c r="J67" s="112"/>
    </row>
    <row r="68" spans="1:16" s="86" customFormat="1" ht="21" customHeight="1" x14ac:dyDescent="0.2">
      <c r="A68" s="116" t="s">
        <v>178</v>
      </c>
      <c r="B68" s="117"/>
      <c r="C68" s="117"/>
      <c r="D68" s="117"/>
      <c r="E68" s="117"/>
      <c r="F68" s="117"/>
      <c r="G68" s="117"/>
      <c r="H68" s="117"/>
      <c r="I68" s="117"/>
      <c r="J68" s="117"/>
    </row>
    <row r="69" spans="1:16" s="86" customFormat="1" ht="12.75" customHeight="1" x14ac:dyDescent="0.2">
      <c r="A69" s="116"/>
      <c r="B69" s="117"/>
      <c r="C69" s="117"/>
      <c r="D69" s="117"/>
      <c r="E69" s="117"/>
      <c r="F69" s="117"/>
      <c r="G69" s="117"/>
      <c r="H69" s="117"/>
      <c r="I69" s="117"/>
      <c r="J69" s="117"/>
    </row>
    <row r="70" spans="1:16" s="86" customFormat="1" ht="12.75" customHeight="1" x14ac:dyDescent="0.2"/>
    <row r="71" spans="1:16" ht="12.75" customHeight="1" x14ac:dyDescent="0.2">
      <c r="C71" s="53"/>
      <c r="D71" s="53"/>
      <c r="E71" s="53"/>
      <c r="F71" s="53"/>
      <c r="G71" s="53"/>
      <c r="H71" s="53"/>
      <c r="I71" s="53"/>
      <c r="J71" s="53"/>
    </row>
    <row r="72" spans="1:16" ht="12.75" customHeight="1" x14ac:dyDescent="0.2">
      <c r="C72" s="53"/>
      <c r="D72" s="53"/>
      <c r="E72" s="53"/>
      <c r="F72" s="53"/>
      <c r="G72" s="53"/>
      <c r="H72" s="53"/>
      <c r="I72" s="53"/>
      <c r="J72" s="53"/>
    </row>
    <row r="73" spans="1:16" ht="15.95" customHeight="1" x14ac:dyDescent="0.2">
      <c r="C73" s="53"/>
      <c r="D73" s="53"/>
      <c r="E73" s="53"/>
      <c r="F73" s="53"/>
      <c r="G73" s="53"/>
      <c r="H73" s="53"/>
      <c r="I73" s="53"/>
      <c r="J73" s="53"/>
    </row>
    <row r="74" spans="1:16" ht="15.95" customHeight="1" x14ac:dyDescent="0.2">
      <c r="C74" s="53"/>
      <c r="D74" s="53"/>
      <c r="E74" s="53"/>
      <c r="F74" s="53"/>
      <c r="G74" s="53"/>
      <c r="H74" s="53"/>
      <c r="I74" s="53"/>
      <c r="J74" s="53"/>
    </row>
    <row r="75" spans="1:16" ht="15.95" customHeight="1" x14ac:dyDescent="0.2">
      <c r="C75" s="53"/>
      <c r="D75" s="53"/>
      <c r="E75" s="53"/>
      <c r="F75" s="53"/>
      <c r="G75" s="53"/>
      <c r="H75" s="53"/>
      <c r="I75" s="53"/>
      <c r="J75" s="53"/>
    </row>
    <row r="76" spans="1:16" ht="15.95" customHeight="1" x14ac:dyDescent="0.2">
      <c r="C76" s="53"/>
      <c r="D76" s="53"/>
      <c r="E76" s="53"/>
      <c r="F76" s="53"/>
      <c r="G76" s="53"/>
      <c r="H76" s="53"/>
      <c r="I76" s="53"/>
      <c r="J76" s="53"/>
    </row>
    <row r="77" spans="1:16" ht="15.95" customHeight="1" x14ac:dyDescent="0.2">
      <c r="C77" s="53"/>
      <c r="D77" s="53"/>
      <c r="E77" s="53"/>
      <c r="F77" s="53"/>
      <c r="G77" s="53"/>
      <c r="H77" s="53"/>
      <c r="I77" s="53"/>
      <c r="J77" s="53"/>
    </row>
    <row r="78" spans="1:16" ht="15.95" customHeight="1" x14ac:dyDescent="0.2">
      <c r="C78" s="53"/>
      <c r="D78" s="53"/>
      <c r="E78" s="53"/>
      <c r="F78" s="53"/>
      <c r="G78" s="53"/>
      <c r="H78" s="53"/>
      <c r="I78" s="53"/>
      <c r="J78" s="53"/>
    </row>
    <row r="79" spans="1:16" ht="15.95" customHeight="1" x14ac:dyDescent="0.2">
      <c r="C79" s="53"/>
      <c r="D79" s="53"/>
      <c r="E79" s="53"/>
      <c r="F79" s="53"/>
      <c r="G79" s="53"/>
      <c r="H79" s="53"/>
      <c r="I79" s="53"/>
      <c r="J79" s="53"/>
    </row>
    <row r="80" spans="1:16" ht="15.95" customHeight="1" x14ac:dyDescent="0.2">
      <c r="C80" s="53"/>
      <c r="D80" s="53"/>
      <c r="E80" s="53"/>
      <c r="F80" s="53"/>
      <c r="G80" s="53"/>
      <c r="H80" s="53"/>
      <c r="I80" s="53"/>
      <c r="J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1D67D-B40C-405D-8BB5-C67048F74C1C}">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3" customWidth="1"/>
    <col min="4" max="4" width="25.85546875" style="53" customWidth="1"/>
    <col min="5" max="5" width="6.7109375" style="87" customWidth="1"/>
    <col min="6" max="11" width="9.7109375" style="120" customWidth="1"/>
    <col min="12" max="12" width="9.7109375" style="121" customWidth="1"/>
    <col min="13" max="13" width="9.7109375" style="53" customWidth="1"/>
    <col min="14" max="16384" width="8.85546875" style="53"/>
  </cols>
  <sheetData>
    <row r="1" spans="1:17" customFormat="1" ht="36.75" customHeight="1" x14ac:dyDescent="0.2">
      <c r="A1" s="32"/>
      <c r="B1" s="32"/>
      <c r="C1" s="32"/>
      <c r="D1" s="33"/>
      <c r="E1" s="202"/>
      <c r="F1" s="33"/>
      <c r="G1" s="33"/>
      <c r="H1" s="33"/>
      <c r="I1" s="33"/>
      <c r="J1" s="33"/>
      <c r="K1" s="33"/>
      <c r="L1" s="34" t="s">
        <v>38</v>
      </c>
    </row>
    <row r="2" spans="1:17" customFormat="1" ht="11.25" customHeight="1" x14ac:dyDescent="0.2">
      <c r="A2" s="35"/>
      <c r="B2" s="35"/>
      <c r="C2" s="35"/>
      <c r="D2" s="36"/>
      <c r="E2" s="204"/>
      <c r="F2" s="36"/>
      <c r="G2" s="36"/>
      <c r="H2" s="36"/>
      <c r="I2" s="36"/>
      <c r="J2" s="36"/>
      <c r="K2" s="36"/>
      <c r="L2" s="36"/>
    </row>
    <row r="3" spans="1:17" s="39" customFormat="1" ht="20.100000000000001" customHeight="1" x14ac:dyDescent="0.2">
      <c r="A3" s="38" t="s">
        <v>326</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6"/>
      <c r="L5" s="206"/>
    </row>
    <row r="6" spans="1:17" s="39" customFormat="1" ht="11.25" customHeight="1" x14ac:dyDescent="0.2">
      <c r="A6" s="186"/>
      <c r="B6" s="186"/>
      <c r="C6" s="186"/>
      <c r="D6" s="186"/>
      <c r="E6" s="186"/>
      <c r="F6" s="186"/>
      <c r="G6" s="186"/>
      <c r="H6" s="186"/>
      <c r="I6" s="186"/>
      <c r="J6" s="186"/>
      <c r="K6" s="186"/>
      <c r="L6" s="186"/>
    </row>
    <row r="7" spans="1:17" customFormat="1" ht="12" customHeight="1" x14ac:dyDescent="0.2">
      <c r="A7" s="45" t="s">
        <v>85</v>
      </c>
      <c r="B7" s="46"/>
      <c r="C7" s="46"/>
      <c r="D7" s="46"/>
      <c r="E7" s="47" t="s">
        <v>86</v>
      </c>
      <c r="F7" s="48" t="s">
        <v>325</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55386</v>
      </c>
      <c r="G11" s="79">
        <v>55265</v>
      </c>
      <c r="H11" s="79">
        <v>55798</v>
      </c>
      <c r="I11" s="79">
        <v>55754</v>
      </c>
      <c r="J11" s="105">
        <v>57213</v>
      </c>
      <c r="K11" s="79">
        <v>-1827</v>
      </c>
      <c r="L11" s="81">
        <v>-3.193330187195218</v>
      </c>
    </row>
    <row r="12" spans="1:17" ht="24" customHeight="1" x14ac:dyDescent="0.2">
      <c r="A12" s="212" t="s">
        <v>180</v>
      </c>
      <c r="B12" s="213"/>
      <c r="C12" s="213"/>
      <c r="D12" s="214"/>
      <c r="E12" s="78">
        <v>47.282706821218362</v>
      </c>
      <c r="F12" s="80">
        <v>26188</v>
      </c>
      <c r="G12" s="79">
        <v>26041</v>
      </c>
      <c r="H12" s="79">
        <v>26260</v>
      </c>
      <c r="I12" s="79">
        <v>26259</v>
      </c>
      <c r="J12" s="105">
        <v>26984</v>
      </c>
      <c r="K12" s="79">
        <v>-796</v>
      </c>
      <c r="L12" s="81">
        <v>-2.9498962348058106</v>
      </c>
    </row>
    <row r="13" spans="1:17" ht="15" customHeight="1" x14ac:dyDescent="0.2">
      <c r="A13" s="85"/>
      <c r="B13" s="215" t="s">
        <v>99</v>
      </c>
      <c r="C13" s="215"/>
      <c r="E13" s="78">
        <v>52.717293178781638</v>
      </c>
      <c r="F13" s="80">
        <v>29198</v>
      </c>
      <c r="G13" s="79">
        <v>29224</v>
      </c>
      <c r="H13" s="79">
        <v>29538</v>
      </c>
      <c r="I13" s="79">
        <v>29495</v>
      </c>
      <c r="J13" s="105">
        <v>30229</v>
      </c>
      <c r="K13" s="79">
        <v>-1031</v>
      </c>
      <c r="L13" s="81">
        <v>-3.4106321744020645</v>
      </c>
    </row>
    <row r="14" spans="1:17" ht="22.5" customHeight="1" x14ac:dyDescent="0.2">
      <c r="A14" s="212" t="s">
        <v>181</v>
      </c>
      <c r="B14" s="213"/>
      <c r="C14" s="213"/>
      <c r="D14" s="214"/>
      <c r="E14" s="78">
        <v>22.568880222438885</v>
      </c>
      <c r="F14" s="80">
        <v>12500</v>
      </c>
      <c r="G14" s="79">
        <v>12282</v>
      </c>
      <c r="H14" s="79">
        <v>12879</v>
      </c>
      <c r="I14" s="79">
        <v>12580</v>
      </c>
      <c r="J14" s="105">
        <v>13443</v>
      </c>
      <c r="K14" s="79">
        <v>-943</v>
      </c>
      <c r="L14" s="81">
        <v>-7.0148032433236631</v>
      </c>
    </row>
    <row r="15" spans="1:17" ht="15" customHeight="1" x14ac:dyDescent="0.2">
      <c r="A15" s="85"/>
      <c r="B15" s="84"/>
      <c r="C15" s="53" t="s">
        <v>98</v>
      </c>
      <c r="E15" s="78">
        <v>52.015999999999998</v>
      </c>
      <c r="F15" s="80">
        <v>6502</v>
      </c>
      <c r="G15" s="79">
        <v>6397</v>
      </c>
      <c r="H15" s="79">
        <v>6697</v>
      </c>
      <c r="I15" s="79">
        <v>6554</v>
      </c>
      <c r="J15" s="105">
        <v>7060</v>
      </c>
      <c r="K15" s="79">
        <v>-558</v>
      </c>
      <c r="L15" s="81">
        <v>-7.9036827195467421</v>
      </c>
    </row>
    <row r="16" spans="1:17" ht="15" customHeight="1" x14ac:dyDescent="0.2">
      <c r="A16" s="85"/>
      <c r="B16" s="84"/>
      <c r="C16" s="53" t="s">
        <v>99</v>
      </c>
      <c r="E16" s="78">
        <v>47.984000000000002</v>
      </c>
      <c r="F16" s="80">
        <v>5998</v>
      </c>
      <c r="G16" s="79">
        <v>5885</v>
      </c>
      <c r="H16" s="79">
        <v>6182</v>
      </c>
      <c r="I16" s="79">
        <v>6026</v>
      </c>
      <c r="J16" s="105">
        <v>6383</v>
      </c>
      <c r="K16" s="79">
        <v>-385</v>
      </c>
      <c r="L16" s="81">
        <v>-6.0316465611781291</v>
      </c>
    </row>
    <row r="17" spans="1:12" ht="15" customHeight="1" x14ac:dyDescent="0.2">
      <c r="A17" s="85"/>
      <c r="B17" s="86" t="s">
        <v>101</v>
      </c>
      <c r="E17" s="78">
        <v>44.975264507276208</v>
      </c>
      <c r="F17" s="80">
        <v>24910</v>
      </c>
      <c r="G17" s="79">
        <v>24974</v>
      </c>
      <c r="H17" s="79">
        <v>24993</v>
      </c>
      <c r="I17" s="79">
        <v>25277</v>
      </c>
      <c r="J17" s="105">
        <v>25610</v>
      </c>
      <c r="K17" s="79">
        <v>-700</v>
      </c>
      <c r="L17" s="81">
        <v>-2.7333073018352207</v>
      </c>
    </row>
    <row r="18" spans="1:12" ht="15" customHeight="1" x14ac:dyDescent="0.2">
      <c r="A18" s="85"/>
      <c r="B18" s="84"/>
      <c r="C18" s="53" t="s">
        <v>98</v>
      </c>
      <c r="E18" s="78">
        <v>46.912886391007625</v>
      </c>
      <c r="F18" s="80">
        <v>11686</v>
      </c>
      <c r="G18" s="79">
        <v>11626</v>
      </c>
      <c r="H18" s="79">
        <v>11597</v>
      </c>
      <c r="I18" s="79">
        <v>11762</v>
      </c>
      <c r="J18" s="105">
        <v>11837</v>
      </c>
      <c r="K18" s="79">
        <v>-151</v>
      </c>
      <c r="L18" s="81">
        <v>-1.2756610627692828</v>
      </c>
    </row>
    <row r="19" spans="1:12" ht="15" customHeight="1" x14ac:dyDescent="0.2">
      <c r="A19" s="85"/>
      <c r="B19" s="84"/>
      <c r="C19" s="53" t="s">
        <v>99</v>
      </c>
      <c r="E19" s="78">
        <v>53.087113608992375</v>
      </c>
      <c r="F19" s="80">
        <v>13224</v>
      </c>
      <c r="G19" s="79">
        <v>13348</v>
      </c>
      <c r="H19" s="79">
        <v>13396</v>
      </c>
      <c r="I19" s="79">
        <v>13515</v>
      </c>
      <c r="J19" s="105">
        <v>13773</v>
      </c>
      <c r="K19" s="79">
        <v>-549</v>
      </c>
      <c r="L19" s="81">
        <v>-3.9860596819864953</v>
      </c>
    </row>
    <row r="20" spans="1:12" ht="15" customHeight="1" x14ac:dyDescent="0.2">
      <c r="A20" s="85"/>
      <c r="B20" s="86" t="s">
        <v>102</v>
      </c>
      <c r="E20" s="78">
        <v>16.231538655978046</v>
      </c>
      <c r="F20" s="80">
        <v>8990</v>
      </c>
      <c r="G20" s="79">
        <v>9050</v>
      </c>
      <c r="H20" s="79">
        <v>9063</v>
      </c>
      <c r="I20" s="79">
        <v>9112</v>
      </c>
      <c r="J20" s="105">
        <v>9292</v>
      </c>
      <c r="K20" s="79">
        <v>-302</v>
      </c>
      <c r="L20" s="81">
        <v>-3.250107619457598</v>
      </c>
    </row>
    <row r="21" spans="1:12" ht="15" customHeight="1" x14ac:dyDescent="0.2">
      <c r="A21" s="85"/>
      <c r="B21" s="84"/>
      <c r="C21" s="53" t="s">
        <v>98</v>
      </c>
      <c r="E21" s="78">
        <v>36.662958843159068</v>
      </c>
      <c r="F21" s="80">
        <v>3296</v>
      </c>
      <c r="G21" s="79">
        <v>3316</v>
      </c>
      <c r="H21" s="79">
        <v>3305</v>
      </c>
      <c r="I21" s="79">
        <v>3313</v>
      </c>
      <c r="J21" s="105">
        <v>3407</v>
      </c>
      <c r="K21" s="79">
        <v>-111</v>
      </c>
      <c r="L21" s="81">
        <v>-3.2579982389198707</v>
      </c>
    </row>
    <row r="22" spans="1:12" ht="15" customHeight="1" x14ac:dyDescent="0.2">
      <c r="A22" s="85"/>
      <c r="B22" s="84"/>
      <c r="C22" s="53" t="s">
        <v>99</v>
      </c>
      <c r="E22" s="78">
        <v>63.337041156840932</v>
      </c>
      <c r="F22" s="80">
        <v>5694</v>
      </c>
      <c r="G22" s="79">
        <v>5734</v>
      </c>
      <c r="H22" s="79">
        <v>5758</v>
      </c>
      <c r="I22" s="79">
        <v>5799</v>
      </c>
      <c r="J22" s="105">
        <v>5885</v>
      </c>
      <c r="K22" s="79">
        <v>-191</v>
      </c>
      <c r="L22" s="81">
        <v>-3.2455395072217503</v>
      </c>
    </row>
    <row r="23" spans="1:12" ht="15" customHeight="1" x14ac:dyDescent="0.2">
      <c r="A23" s="85"/>
      <c r="B23" s="86" t="s">
        <v>103</v>
      </c>
      <c r="E23" s="78">
        <v>16.224316614306865</v>
      </c>
      <c r="F23" s="80">
        <v>8986</v>
      </c>
      <c r="G23" s="79">
        <v>8959</v>
      </c>
      <c r="H23" s="79">
        <v>8862</v>
      </c>
      <c r="I23" s="79">
        <v>8785</v>
      </c>
      <c r="J23" s="105">
        <v>8868</v>
      </c>
      <c r="K23" s="79">
        <v>118</v>
      </c>
      <c r="L23" s="81">
        <v>1.3306269733874605</v>
      </c>
    </row>
    <row r="24" spans="1:12" ht="15" customHeight="1" x14ac:dyDescent="0.2">
      <c r="A24" s="85"/>
      <c r="B24" s="84"/>
      <c r="C24" s="53" t="s">
        <v>98</v>
      </c>
      <c r="E24" s="78">
        <v>52.34809703983975</v>
      </c>
      <c r="F24" s="80">
        <v>4704</v>
      </c>
      <c r="G24" s="79">
        <v>4702</v>
      </c>
      <c r="H24" s="79">
        <v>4660</v>
      </c>
      <c r="I24" s="79">
        <v>4630</v>
      </c>
      <c r="J24" s="105">
        <v>4680</v>
      </c>
      <c r="K24" s="79">
        <v>24</v>
      </c>
      <c r="L24" s="81">
        <v>0.51282051282051277</v>
      </c>
    </row>
    <row r="25" spans="1:12" ht="15" customHeight="1" x14ac:dyDescent="0.2">
      <c r="A25" s="85"/>
      <c r="B25" s="84"/>
      <c r="C25" s="53" t="s">
        <v>99</v>
      </c>
      <c r="E25" s="78">
        <v>47.65190296016025</v>
      </c>
      <c r="F25" s="80">
        <v>4282</v>
      </c>
      <c r="G25" s="79">
        <v>4257</v>
      </c>
      <c r="H25" s="79">
        <v>4202</v>
      </c>
      <c r="I25" s="79">
        <v>4155</v>
      </c>
      <c r="J25" s="105">
        <v>4188</v>
      </c>
      <c r="K25" s="79">
        <v>94</v>
      </c>
      <c r="L25" s="81">
        <v>2.24450811843362</v>
      </c>
    </row>
    <row r="26" spans="1:12" ht="15" customHeight="1" x14ac:dyDescent="0.2">
      <c r="A26" s="85"/>
      <c r="C26" s="86" t="s">
        <v>182</v>
      </c>
      <c r="D26" s="53" t="s">
        <v>183</v>
      </c>
      <c r="E26" s="78">
        <v>2.0871700429711479</v>
      </c>
      <c r="F26" s="80">
        <v>1156</v>
      </c>
      <c r="G26" s="79">
        <v>1192</v>
      </c>
      <c r="H26" s="79">
        <v>1193</v>
      </c>
      <c r="I26" s="79">
        <v>1188</v>
      </c>
      <c r="J26" s="105">
        <v>1018</v>
      </c>
      <c r="K26" s="79">
        <v>138</v>
      </c>
      <c r="L26" s="81">
        <v>13.555992141453832</v>
      </c>
    </row>
    <row r="27" spans="1:12" ht="15" customHeight="1" x14ac:dyDescent="0.2">
      <c r="A27" s="85"/>
      <c r="B27" s="84"/>
      <c r="D27" s="216" t="s">
        <v>98</v>
      </c>
      <c r="E27" s="78">
        <v>45.934256055363321</v>
      </c>
      <c r="F27" s="80">
        <v>531</v>
      </c>
      <c r="G27" s="79">
        <v>546</v>
      </c>
      <c r="H27" s="79">
        <v>539</v>
      </c>
      <c r="I27" s="79">
        <v>556</v>
      </c>
      <c r="J27" s="105">
        <v>464</v>
      </c>
      <c r="K27" s="79">
        <v>67</v>
      </c>
      <c r="L27" s="81">
        <v>14.439655172413794</v>
      </c>
    </row>
    <row r="28" spans="1:12" ht="15" customHeight="1" x14ac:dyDescent="0.2">
      <c r="A28" s="85"/>
      <c r="B28" s="84"/>
      <c r="D28" s="216" t="s">
        <v>99</v>
      </c>
      <c r="E28" s="78">
        <v>54.065743944636679</v>
      </c>
      <c r="F28" s="80">
        <v>625</v>
      </c>
      <c r="G28" s="79">
        <v>646</v>
      </c>
      <c r="H28" s="79">
        <v>654</v>
      </c>
      <c r="I28" s="79">
        <v>632</v>
      </c>
      <c r="J28" s="105">
        <v>554</v>
      </c>
      <c r="K28" s="79">
        <v>71</v>
      </c>
      <c r="L28" s="81">
        <v>12.815884476534295</v>
      </c>
    </row>
    <row r="29" spans="1:12" ht="24" customHeight="1" x14ac:dyDescent="0.2">
      <c r="A29" s="212" t="s">
        <v>184</v>
      </c>
      <c r="B29" s="213"/>
      <c r="C29" s="213"/>
      <c r="D29" s="214"/>
      <c r="E29" s="78">
        <v>82.649044884988982</v>
      </c>
      <c r="F29" s="80">
        <v>45776</v>
      </c>
      <c r="G29" s="79">
        <v>45724</v>
      </c>
      <c r="H29" s="79">
        <v>46234</v>
      </c>
      <c r="I29" s="79">
        <v>46326</v>
      </c>
      <c r="J29" s="105">
        <v>47656</v>
      </c>
      <c r="K29" s="79">
        <v>-1880</v>
      </c>
      <c r="L29" s="81">
        <v>-3.9449387275474233</v>
      </c>
    </row>
    <row r="30" spans="1:12" ht="15" customHeight="1" x14ac:dyDescent="0.2">
      <c r="A30" s="85"/>
      <c r="B30" s="84"/>
      <c r="C30" s="53" t="s">
        <v>98</v>
      </c>
      <c r="E30" s="78">
        <v>46.255679832226491</v>
      </c>
      <c r="F30" s="80">
        <v>21174</v>
      </c>
      <c r="G30" s="79">
        <v>21075</v>
      </c>
      <c r="H30" s="79">
        <v>21329</v>
      </c>
      <c r="I30" s="79">
        <v>21360</v>
      </c>
      <c r="J30" s="105">
        <v>22028</v>
      </c>
      <c r="K30" s="79">
        <v>-854</v>
      </c>
      <c r="L30" s="81">
        <v>-3.8768839658616305</v>
      </c>
    </row>
    <row r="31" spans="1:12" ht="15" customHeight="1" x14ac:dyDescent="0.2">
      <c r="A31" s="85"/>
      <c r="B31" s="84"/>
      <c r="C31" s="53" t="s">
        <v>99</v>
      </c>
      <c r="E31" s="78">
        <v>53.744320167773509</v>
      </c>
      <c r="F31" s="80">
        <v>24602</v>
      </c>
      <c r="G31" s="79">
        <v>24649</v>
      </c>
      <c r="H31" s="79">
        <v>24905</v>
      </c>
      <c r="I31" s="79">
        <v>24966</v>
      </c>
      <c r="J31" s="105">
        <v>25628</v>
      </c>
      <c r="K31" s="79">
        <v>-1026</v>
      </c>
      <c r="L31" s="81">
        <v>-4.003433744342126</v>
      </c>
    </row>
    <row r="32" spans="1:12" ht="15" customHeight="1" x14ac:dyDescent="0.2">
      <c r="A32" s="85"/>
      <c r="B32" s="84" t="s">
        <v>109</v>
      </c>
      <c r="E32" s="78">
        <v>17.350955115011015</v>
      </c>
      <c r="F32" s="79">
        <v>9610</v>
      </c>
      <c r="G32" s="79">
        <v>9541</v>
      </c>
      <c r="H32" s="79">
        <v>9564</v>
      </c>
      <c r="I32" s="79">
        <v>9428</v>
      </c>
      <c r="J32" s="105">
        <v>9557</v>
      </c>
      <c r="K32" s="79">
        <v>53</v>
      </c>
      <c r="L32" s="81">
        <v>0.55456733284503501</v>
      </c>
    </row>
    <row r="33" spans="1:12" ht="15" customHeight="1" x14ac:dyDescent="0.2">
      <c r="A33" s="85"/>
      <c r="B33" s="84"/>
      <c r="C33" s="53" t="s">
        <v>98</v>
      </c>
      <c r="E33" s="78">
        <v>52.174817898022894</v>
      </c>
      <c r="F33" s="79">
        <v>5014</v>
      </c>
      <c r="G33" s="79">
        <v>4966</v>
      </c>
      <c r="H33" s="79">
        <v>4931</v>
      </c>
      <c r="I33" s="79">
        <v>4899</v>
      </c>
      <c r="J33" s="105">
        <v>4956</v>
      </c>
      <c r="K33" s="79">
        <v>58</v>
      </c>
      <c r="L33" s="81">
        <v>1.1702986279257466</v>
      </c>
    </row>
    <row r="34" spans="1:12" ht="15" customHeight="1" x14ac:dyDescent="0.2">
      <c r="A34" s="85"/>
      <c r="B34" s="84"/>
      <c r="C34" s="53" t="s">
        <v>99</v>
      </c>
      <c r="E34" s="78">
        <v>47.825182101977106</v>
      </c>
      <c r="F34" s="79">
        <v>4596</v>
      </c>
      <c r="G34" s="79">
        <v>4575</v>
      </c>
      <c r="H34" s="79">
        <v>4633</v>
      </c>
      <c r="I34" s="79">
        <v>4529</v>
      </c>
      <c r="J34" s="105">
        <v>4601</v>
      </c>
      <c r="K34" s="79">
        <v>-5</v>
      </c>
      <c r="L34" s="81">
        <v>-0.10867202782003912</v>
      </c>
    </row>
    <row r="35" spans="1:12" ht="24" customHeight="1" x14ac:dyDescent="0.2">
      <c r="A35" s="212" t="s">
        <v>187</v>
      </c>
      <c r="B35" s="213"/>
      <c r="C35" s="213"/>
      <c r="D35" s="214"/>
      <c r="E35" s="78">
        <v>26.338785974795076</v>
      </c>
      <c r="F35" s="79">
        <v>14588</v>
      </c>
      <c r="G35" s="79">
        <v>14327</v>
      </c>
      <c r="H35" s="79">
        <v>14977</v>
      </c>
      <c r="I35" s="79">
        <v>14754</v>
      </c>
      <c r="J35" s="79">
        <v>15335</v>
      </c>
      <c r="K35" s="285">
        <v>-747</v>
      </c>
      <c r="L35" s="286">
        <v>-4.8712096511248779</v>
      </c>
    </row>
    <row r="36" spans="1:12" ht="15" customHeight="1" x14ac:dyDescent="0.2">
      <c r="A36" s="85"/>
      <c r="B36" s="84"/>
      <c r="C36" s="53" t="s">
        <v>98</v>
      </c>
      <c r="E36" s="78">
        <v>50.760899369344664</v>
      </c>
      <c r="F36" s="79">
        <v>7405</v>
      </c>
      <c r="G36" s="79">
        <v>7263</v>
      </c>
      <c r="H36" s="79">
        <v>7621</v>
      </c>
      <c r="I36" s="79">
        <v>7524</v>
      </c>
      <c r="J36" s="79">
        <v>7866</v>
      </c>
      <c r="K36" s="285">
        <v>-461</v>
      </c>
      <c r="L36" s="81">
        <v>-5.8606661581489954</v>
      </c>
    </row>
    <row r="37" spans="1:12" ht="15" customHeight="1" x14ac:dyDescent="0.2">
      <c r="A37" s="85"/>
      <c r="B37" s="84"/>
      <c r="C37" s="53" t="s">
        <v>99</v>
      </c>
      <c r="E37" s="78">
        <v>49.239100630655336</v>
      </c>
      <c r="F37" s="79">
        <v>7183</v>
      </c>
      <c r="G37" s="79">
        <v>7064</v>
      </c>
      <c r="H37" s="79">
        <v>7356</v>
      </c>
      <c r="I37" s="79">
        <v>7230</v>
      </c>
      <c r="J37" s="105">
        <v>7469</v>
      </c>
      <c r="K37" s="79">
        <v>-286</v>
      </c>
      <c r="L37" s="81">
        <v>-3.8291605301914582</v>
      </c>
    </row>
    <row r="38" spans="1:12" ht="15" customHeight="1" x14ac:dyDescent="0.2">
      <c r="A38" s="85"/>
      <c r="B38" s="84" t="s">
        <v>327</v>
      </c>
      <c r="E38" s="78">
        <v>42.906149568483009</v>
      </c>
      <c r="F38" s="79">
        <v>23764</v>
      </c>
      <c r="G38" s="79">
        <v>23976</v>
      </c>
      <c r="H38" s="79">
        <v>23976</v>
      </c>
      <c r="I38" s="79">
        <v>23966</v>
      </c>
      <c r="J38" s="105">
        <v>24274</v>
      </c>
      <c r="K38" s="79">
        <v>-510</v>
      </c>
      <c r="L38" s="81">
        <v>-2.1010134300074155</v>
      </c>
    </row>
    <row r="39" spans="1:12" ht="15" customHeight="1" x14ac:dyDescent="0.2">
      <c r="A39" s="85"/>
      <c r="B39" s="84"/>
      <c r="C39" s="53" t="s">
        <v>98</v>
      </c>
      <c r="E39" s="78">
        <v>45.712001346574652</v>
      </c>
      <c r="F39" s="80">
        <v>10863</v>
      </c>
      <c r="G39" s="79">
        <v>10931</v>
      </c>
      <c r="H39" s="79">
        <v>10861</v>
      </c>
      <c r="I39" s="79">
        <v>10815</v>
      </c>
      <c r="J39" s="105">
        <v>10991</v>
      </c>
      <c r="K39" s="79">
        <v>-128</v>
      </c>
      <c r="L39" s="81">
        <v>-1.1645892093531072</v>
      </c>
    </row>
    <row r="40" spans="1:12" ht="15" customHeight="1" x14ac:dyDescent="0.2">
      <c r="A40" s="85"/>
      <c r="B40" s="84"/>
      <c r="C40" s="53" t="s">
        <v>99</v>
      </c>
      <c r="E40" s="78">
        <v>54.287998653425348</v>
      </c>
      <c r="F40" s="80">
        <v>12901</v>
      </c>
      <c r="G40" s="79">
        <v>13045</v>
      </c>
      <c r="H40" s="79">
        <v>13115</v>
      </c>
      <c r="I40" s="79">
        <v>13151</v>
      </c>
      <c r="J40" s="105">
        <v>13283</v>
      </c>
      <c r="K40" s="79">
        <v>-382</v>
      </c>
      <c r="L40" s="81">
        <v>-2.8758563577505081</v>
      </c>
    </row>
    <row r="41" spans="1:12" ht="15" customHeight="1" x14ac:dyDescent="0.2">
      <c r="A41" s="85"/>
      <c r="B41" s="53" t="s">
        <v>548</v>
      </c>
      <c r="E41" s="78">
        <v>13.342721987505868</v>
      </c>
      <c r="F41" s="80">
        <v>7390</v>
      </c>
      <c r="G41" s="79">
        <v>7237</v>
      </c>
      <c r="H41" s="79">
        <v>7160</v>
      </c>
      <c r="I41" s="79">
        <v>7308</v>
      </c>
      <c r="J41" s="105">
        <v>7435</v>
      </c>
      <c r="K41" s="79">
        <v>-45</v>
      </c>
      <c r="L41" s="81">
        <v>-0.60524546065904505</v>
      </c>
    </row>
    <row r="42" spans="1:12" ht="15" customHeight="1" x14ac:dyDescent="0.2">
      <c r="A42" s="85"/>
      <c r="B42" s="84"/>
      <c r="C42" s="53" t="s">
        <v>98</v>
      </c>
      <c r="E42" s="78">
        <v>49.485791610284167</v>
      </c>
      <c r="F42" s="80">
        <v>3657</v>
      </c>
      <c r="G42" s="79">
        <v>3565</v>
      </c>
      <c r="H42" s="79">
        <v>3507</v>
      </c>
      <c r="I42" s="79">
        <v>3654</v>
      </c>
      <c r="J42" s="105">
        <v>3654</v>
      </c>
      <c r="K42" s="79">
        <v>3</v>
      </c>
      <c r="L42" s="81">
        <v>8.2101806239737271E-2</v>
      </c>
    </row>
    <row r="43" spans="1:12" ht="15" customHeight="1" x14ac:dyDescent="0.2">
      <c r="A43" s="85"/>
      <c r="B43" s="84"/>
      <c r="C43" s="53" t="s">
        <v>99</v>
      </c>
      <c r="E43" s="78">
        <v>50.514208389715833</v>
      </c>
      <c r="F43" s="80">
        <v>3733</v>
      </c>
      <c r="G43" s="79">
        <v>3672</v>
      </c>
      <c r="H43" s="79">
        <v>3653</v>
      </c>
      <c r="I43" s="79">
        <v>3654</v>
      </c>
      <c r="J43" s="105">
        <v>3781</v>
      </c>
      <c r="K43" s="79">
        <v>-48</v>
      </c>
      <c r="L43" s="81">
        <v>-1.2695054218460724</v>
      </c>
    </row>
    <row r="44" spans="1:12" ht="15" customHeight="1" x14ac:dyDescent="0.2">
      <c r="A44" s="85"/>
      <c r="B44" s="84" t="s">
        <v>200</v>
      </c>
      <c r="E44" s="78">
        <v>17.412342469216046</v>
      </c>
      <c r="F44" s="80">
        <v>9644</v>
      </c>
      <c r="G44" s="79">
        <v>9725</v>
      </c>
      <c r="H44" s="79">
        <v>9685</v>
      </c>
      <c r="I44" s="79">
        <v>9726</v>
      </c>
      <c r="J44" s="105">
        <v>10169</v>
      </c>
      <c r="K44" s="79">
        <v>-525</v>
      </c>
      <c r="L44" s="81">
        <v>-5.1627495328940896</v>
      </c>
    </row>
    <row r="45" spans="1:12" ht="15" customHeight="1" x14ac:dyDescent="0.2">
      <c r="A45" s="85"/>
      <c r="B45" s="84"/>
      <c r="C45" s="53" t="s">
        <v>98</v>
      </c>
      <c r="E45" s="78">
        <v>44.203649937785151</v>
      </c>
      <c r="F45" s="80">
        <v>4263</v>
      </c>
      <c r="G45" s="79">
        <v>4282</v>
      </c>
      <c r="H45" s="79">
        <v>4271</v>
      </c>
      <c r="I45" s="79">
        <v>4266</v>
      </c>
      <c r="J45" s="105">
        <v>4473</v>
      </c>
      <c r="K45" s="79">
        <v>-210</v>
      </c>
      <c r="L45" s="81">
        <v>-4.694835680751174</v>
      </c>
    </row>
    <row r="46" spans="1:12" ht="15" customHeight="1" x14ac:dyDescent="0.2">
      <c r="A46" s="88"/>
      <c r="B46" s="89"/>
      <c r="C46" s="131" t="s">
        <v>99</v>
      </c>
      <c r="D46" s="131"/>
      <c r="E46" s="90">
        <v>55.796350062214849</v>
      </c>
      <c r="F46" s="108">
        <v>5381</v>
      </c>
      <c r="G46" s="109">
        <v>5443</v>
      </c>
      <c r="H46" s="109">
        <v>5414</v>
      </c>
      <c r="I46" s="109">
        <v>5460</v>
      </c>
      <c r="J46" s="110">
        <v>5696</v>
      </c>
      <c r="K46" s="109">
        <v>-315</v>
      </c>
      <c r="L46" s="111">
        <v>-5.5301966292134832</v>
      </c>
    </row>
    <row r="47" spans="1:12" s="113" customFormat="1" ht="11.25" customHeight="1" x14ac:dyDescent="0.15">
      <c r="L47" s="114" t="s">
        <v>35</v>
      </c>
    </row>
    <row r="48" spans="1:12" s="113" customFormat="1" ht="12.75" customHeight="1" x14ac:dyDescent="0.2">
      <c r="A48" s="113" t="s">
        <v>201</v>
      </c>
      <c r="B48" s="86"/>
      <c r="C48" s="86"/>
      <c r="D48" s="86"/>
      <c r="E48" s="86"/>
      <c r="F48" s="86"/>
      <c r="G48" s="86"/>
      <c r="H48" s="86"/>
      <c r="I48" s="86"/>
      <c r="J48" s="86"/>
      <c r="K48" s="86"/>
      <c r="L48" s="86"/>
    </row>
    <row r="49" spans="1:12" s="86" customFormat="1" ht="12.75" customHeight="1" x14ac:dyDescent="0.2">
      <c r="A49" s="113" t="s">
        <v>328</v>
      </c>
    </row>
    <row r="50" spans="1:12" s="86" customFormat="1" ht="12.75" customHeight="1" x14ac:dyDescent="0.2">
      <c r="A50" s="113" t="s">
        <v>329</v>
      </c>
    </row>
    <row r="51" spans="1:12" s="86" customFormat="1" ht="21" customHeight="1" x14ac:dyDescent="0.2">
      <c r="A51" s="116" t="s">
        <v>115</v>
      </c>
      <c r="B51" s="116"/>
      <c r="C51" s="116"/>
      <c r="D51" s="116"/>
      <c r="E51" s="116"/>
      <c r="F51" s="116"/>
      <c r="G51" s="116"/>
      <c r="H51" s="116"/>
      <c r="I51" s="116"/>
      <c r="J51" s="116"/>
      <c r="K51" s="116"/>
      <c r="L51" s="116"/>
    </row>
    <row r="52" spans="1:12" s="86" customFormat="1" ht="12.75" customHeight="1" x14ac:dyDescent="0.2">
      <c r="A52" s="116" t="s">
        <v>205</v>
      </c>
      <c r="B52" s="116"/>
      <c r="C52" s="116"/>
      <c r="D52" s="116"/>
      <c r="E52" s="116"/>
      <c r="F52" s="116"/>
      <c r="G52" s="116"/>
      <c r="H52" s="116"/>
      <c r="I52" s="116"/>
      <c r="J52" s="116"/>
      <c r="K52" s="116"/>
      <c r="L52" s="116"/>
    </row>
    <row r="53" spans="1:12" s="86" customFormat="1" ht="12.75" customHeight="1" x14ac:dyDescent="0.2">
      <c r="A53" s="280"/>
      <c r="B53" s="280"/>
      <c r="C53" s="280"/>
      <c r="D53" s="280"/>
      <c r="E53" s="280"/>
      <c r="F53" s="280"/>
      <c r="G53" s="280"/>
      <c r="H53" s="280"/>
      <c r="I53" s="280"/>
      <c r="J53" s="280"/>
      <c r="K53" s="280"/>
      <c r="L53" s="280"/>
    </row>
    <row r="54" spans="1:12" s="86" customFormat="1" ht="12.75" customHeight="1" x14ac:dyDescent="0.2">
      <c r="A54" s="116"/>
      <c r="B54" s="116"/>
      <c r="C54" s="116"/>
      <c r="D54" s="116"/>
      <c r="E54" s="116"/>
      <c r="F54" s="116"/>
      <c r="G54" s="116"/>
      <c r="H54" s="116"/>
      <c r="I54" s="116"/>
      <c r="J54" s="116"/>
      <c r="K54" s="116"/>
      <c r="L54" s="116"/>
    </row>
    <row r="55" spans="1:12" ht="12.75" customHeight="1" x14ac:dyDescent="0.2">
      <c r="E55" s="53"/>
      <c r="F55" s="53"/>
      <c r="G55" s="53"/>
      <c r="H55" s="53"/>
      <c r="I55" s="53"/>
      <c r="J55" s="53"/>
      <c r="K55" s="53"/>
      <c r="L55" s="53"/>
    </row>
    <row r="56" spans="1:12" ht="15.95" customHeight="1" x14ac:dyDescent="0.2">
      <c r="E56" s="53"/>
      <c r="F56" s="53"/>
      <c r="G56" s="53"/>
      <c r="H56" s="53"/>
      <c r="I56" s="53"/>
      <c r="J56" s="53"/>
      <c r="K56" s="53"/>
      <c r="L56" s="53"/>
    </row>
    <row r="57" spans="1:12" ht="15.95" customHeight="1" x14ac:dyDescent="0.2">
      <c r="E57" s="53"/>
      <c r="F57" s="53"/>
      <c r="G57" s="53"/>
      <c r="H57" s="53"/>
      <c r="I57" s="53"/>
      <c r="J57" s="53"/>
      <c r="K57" s="53"/>
      <c r="L57" s="53"/>
    </row>
    <row r="58" spans="1:12" ht="15.95" customHeight="1" x14ac:dyDescent="0.2">
      <c r="E58" s="53"/>
      <c r="F58" s="53"/>
      <c r="G58" s="53"/>
      <c r="H58" s="53"/>
      <c r="I58" s="53"/>
      <c r="J58" s="53"/>
      <c r="K58" s="53"/>
      <c r="L58" s="53"/>
    </row>
    <row r="59" spans="1:12" ht="15.95" customHeight="1" x14ac:dyDescent="0.2">
      <c r="E59" s="53"/>
      <c r="F59" s="53"/>
      <c r="G59" s="53"/>
      <c r="H59" s="53"/>
      <c r="I59" s="53"/>
      <c r="J59" s="53"/>
      <c r="K59" s="53"/>
      <c r="L59" s="53"/>
    </row>
    <row r="60" spans="1:12" ht="15.95" customHeight="1" x14ac:dyDescent="0.2">
      <c r="E60" s="53"/>
      <c r="F60" s="53"/>
      <c r="G60" s="53"/>
      <c r="H60" s="53"/>
      <c r="I60" s="53"/>
      <c r="J60" s="53"/>
      <c r="K60" s="53"/>
      <c r="L60" s="53"/>
    </row>
    <row r="61" spans="1:12" ht="15.95" customHeight="1" x14ac:dyDescent="0.2">
      <c r="E61" s="53"/>
      <c r="F61" s="53"/>
      <c r="G61" s="53"/>
      <c r="H61" s="53"/>
      <c r="I61" s="53"/>
      <c r="J61" s="53"/>
      <c r="K61" s="53"/>
      <c r="L61" s="53"/>
    </row>
    <row r="62" spans="1:12" ht="15.95" customHeight="1" x14ac:dyDescent="0.2">
      <c r="E62" s="53"/>
      <c r="F62" s="53"/>
      <c r="G62" s="53"/>
      <c r="H62" s="53"/>
      <c r="I62" s="53"/>
      <c r="J62" s="53"/>
      <c r="K62" s="53"/>
      <c r="L62" s="53"/>
    </row>
    <row r="63" spans="1:12" ht="15.95" customHeight="1" x14ac:dyDescent="0.2">
      <c r="E63" s="53"/>
      <c r="F63" s="53"/>
      <c r="G63" s="53"/>
      <c r="H63" s="53"/>
      <c r="I63" s="53"/>
      <c r="J63" s="53"/>
      <c r="K63" s="53"/>
      <c r="L63" s="53"/>
    </row>
    <row r="64" spans="1:12" ht="15.95" customHeight="1" x14ac:dyDescent="0.2">
      <c r="E64" s="53"/>
      <c r="F64" s="53"/>
      <c r="G64" s="53"/>
      <c r="H64" s="53"/>
      <c r="I64" s="53"/>
      <c r="J64" s="53"/>
      <c r="K64" s="53"/>
      <c r="L64" s="53"/>
    </row>
    <row r="65" spans="5:12" ht="15.95" customHeight="1" x14ac:dyDescent="0.2">
      <c r="E65" s="53"/>
      <c r="F65" s="53"/>
      <c r="G65" s="53"/>
      <c r="H65" s="53"/>
      <c r="I65" s="53"/>
      <c r="J65" s="53"/>
      <c r="K65" s="53"/>
      <c r="L65" s="53"/>
    </row>
    <row r="66" spans="5:12" ht="15.95" customHeight="1" x14ac:dyDescent="0.2">
      <c r="E66" s="53"/>
      <c r="F66" s="53"/>
      <c r="G66" s="53"/>
      <c r="H66" s="53"/>
      <c r="I66" s="53"/>
      <c r="J66" s="53"/>
      <c r="K66" s="53"/>
      <c r="L66" s="53"/>
    </row>
    <row r="67" spans="5:12" ht="15.95" customHeight="1" x14ac:dyDescent="0.2">
      <c r="E67" s="53"/>
      <c r="F67" s="53"/>
      <c r="G67" s="53"/>
      <c r="H67" s="53"/>
      <c r="I67" s="53"/>
      <c r="J67" s="53"/>
      <c r="K67" s="53"/>
      <c r="L67" s="53"/>
    </row>
    <row r="68" spans="5:12" ht="15.95" customHeight="1" x14ac:dyDescent="0.2">
      <c r="E68" s="53"/>
      <c r="F68" s="53"/>
      <c r="G68" s="53"/>
      <c r="H68" s="53"/>
      <c r="I68" s="53"/>
      <c r="J68" s="53"/>
      <c r="K68" s="53"/>
      <c r="L68" s="53"/>
    </row>
    <row r="69" spans="5:12" ht="15.95" customHeight="1" x14ac:dyDescent="0.2">
      <c r="E69" s="53"/>
      <c r="F69" s="53"/>
      <c r="G69" s="53"/>
      <c r="H69" s="53"/>
      <c r="I69" s="53"/>
      <c r="J69" s="53"/>
      <c r="K69" s="53"/>
      <c r="L69" s="53"/>
    </row>
    <row r="70" spans="5:12" ht="15.95" customHeight="1" x14ac:dyDescent="0.2">
      <c r="E70" s="53"/>
      <c r="F70" s="53"/>
      <c r="G70" s="53"/>
      <c r="H70" s="53"/>
      <c r="I70" s="53"/>
      <c r="J70" s="53"/>
      <c r="K70" s="53"/>
      <c r="L70" s="53"/>
    </row>
    <row r="71" spans="5:12" ht="15.95" customHeight="1" x14ac:dyDescent="0.2">
      <c r="E71" s="53"/>
      <c r="F71" s="53"/>
      <c r="G71" s="53"/>
      <c r="H71" s="53"/>
      <c r="I71" s="53"/>
      <c r="J71" s="53"/>
      <c r="K71" s="53"/>
      <c r="L71" s="53"/>
    </row>
    <row r="72" spans="5:12" ht="15.95" customHeight="1" x14ac:dyDescent="0.2">
      <c r="E72" s="53"/>
      <c r="F72" s="53"/>
      <c r="G72" s="53"/>
      <c r="H72" s="53"/>
      <c r="I72" s="53"/>
      <c r="J72" s="53"/>
      <c r="K72" s="53"/>
      <c r="L72" s="53"/>
    </row>
    <row r="73" spans="5:12" ht="15.95" customHeight="1" x14ac:dyDescent="0.2">
      <c r="E73" s="53"/>
      <c r="F73" s="53"/>
      <c r="G73" s="53"/>
      <c r="H73" s="53"/>
      <c r="I73" s="53"/>
      <c r="J73" s="53"/>
      <c r="K73" s="53"/>
      <c r="L73" s="53"/>
    </row>
    <row r="74" spans="5:12" ht="15.95" customHeight="1" x14ac:dyDescent="0.2">
      <c r="E74" s="53"/>
      <c r="F74" s="53"/>
      <c r="G74" s="53"/>
      <c r="H74" s="53"/>
      <c r="I74" s="53"/>
      <c r="J74" s="53"/>
      <c r="K74" s="53"/>
      <c r="L74" s="53"/>
    </row>
    <row r="75" spans="5:12" ht="15.95" customHeight="1" x14ac:dyDescent="0.2">
      <c r="E75" s="53"/>
      <c r="F75" s="53"/>
      <c r="G75" s="53"/>
      <c r="H75" s="53"/>
      <c r="I75" s="53"/>
      <c r="J75" s="53"/>
      <c r="K75" s="53"/>
      <c r="L75" s="53"/>
    </row>
    <row r="76" spans="5:12" ht="15.95" customHeight="1" x14ac:dyDescent="0.2">
      <c r="E76" s="53"/>
      <c r="F76" s="53"/>
      <c r="G76" s="53"/>
      <c r="H76" s="53"/>
      <c r="I76" s="53"/>
      <c r="J76" s="53"/>
      <c r="K76" s="53"/>
      <c r="L76" s="53"/>
    </row>
    <row r="77" spans="5:12" ht="15.95" customHeight="1" x14ac:dyDescent="0.2">
      <c r="E77" s="53"/>
      <c r="F77" s="53"/>
      <c r="G77" s="53"/>
      <c r="H77" s="53"/>
      <c r="I77" s="53"/>
      <c r="J77" s="53"/>
      <c r="K77" s="53"/>
      <c r="L77" s="53"/>
    </row>
    <row r="78" spans="5:12" ht="15.95" customHeight="1" x14ac:dyDescent="0.2">
      <c r="E78" s="53"/>
      <c r="F78" s="53"/>
      <c r="G78" s="53"/>
      <c r="H78" s="53"/>
      <c r="I78" s="53"/>
      <c r="J78" s="53"/>
      <c r="K78" s="53"/>
      <c r="L78" s="53"/>
    </row>
    <row r="79" spans="5:12" ht="15.95" customHeight="1" x14ac:dyDescent="0.2">
      <c r="E79" s="53"/>
      <c r="F79" s="53"/>
      <c r="G79" s="53"/>
      <c r="H79" s="53"/>
      <c r="I79" s="53"/>
      <c r="J79" s="53"/>
      <c r="K79" s="53"/>
      <c r="L79" s="53"/>
    </row>
    <row r="80" spans="5:12" ht="15.95" customHeight="1" x14ac:dyDescent="0.2">
      <c r="E80" s="53"/>
      <c r="F80" s="53"/>
      <c r="G80" s="53"/>
      <c r="H80" s="53"/>
      <c r="I80" s="53"/>
      <c r="J80" s="53"/>
      <c r="K80" s="53"/>
      <c r="L80" s="53"/>
    </row>
    <row r="81" spans="5:12" ht="15.95" customHeight="1" x14ac:dyDescent="0.2">
      <c r="E81" s="53"/>
      <c r="F81" s="53"/>
      <c r="G81" s="53"/>
      <c r="H81" s="53"/>
      <c r="I81" s="53"/>
      <c r="J81" s="53"/>
      <c r="K81" s="53"/>
      <c r="L81" s="53"/>
    </row>
    <row r="82" spans="5:12" ht="15.95" customHeight="1" x14ac:dyDescent="0.2">
      <c r="E82" s="53"/>
      <c r="F82" s="53"/>
      <c r="G82" s="53"/>
      <c r="H82" s="53"/>
      <c r="I82" s="53"/>
      <c r="J82" s="53"/>
      <c r="K82" s="53"/>
      <c r="L82" s="53"/>
    </row>
    <row r="83" spans="5:12" ht="15.95" customHeight="1" x14ac:dyDescent="0.2">
      <c r="E83" s="53"/>
      <c r="F83" s="53"/>
      <c r="G83" s="53"/>
      <c r="H83" s="53"/>
      <c r="I83" s="53"/>
      <c r="J83" s="53"/>
      <c r="K83" s="53"/>
      <c r="L83" s="53"/>
    </row>
    <row r="84" spans="5:12" ht="15.95" customHeight="1" x14ac:dyDescent="0.2">
      <c r="E84" s="53"/>
      <c r="F84" s="53"/>
      <c r="G84" s="53"/>
      <c r="H84" s="53"/>
      <c r="I84" s="53"/>
      <c r="J84" s="53"/>
      <c r="K84" s="53"/>
      <c r="L84" s="53"/>
    </row>
    <row r="85" spans="5:12" ht="15.95" customHeight="1" x14ac:dyDescent="0.2">
      <c r="E85" s="53"/>
      <c r="F85" s="53"/>
      <c r="G85" s="53"/>
      <c r="H85" s="53"/>
      <c r="I85" s="53"/>
      <c r="J85" s="53"/>
      <c r="K85" s="53"/>
      <c r="L85" s="53"/>
    </row>
    <row r="86" spans="5:12" ht="15.95" customHeight="1" x14ac:dyDescent="0.2">
      <c r="E86" s="53"/>
      <c r="F86" s="53"/>
      <c r="G86" s="53"/>
      <c r="H86" s="53"/>
      <c r="I86" s="53"/>
      <c r="J86" s="53"/>
      <c r="K86" s="53"/>
      <c r="L86" s="53"/>
    </row>
    <row r="87" spans="5:12" ht="15.95" customHeight="1" x14ac:dyDescent="0.2">
      <c r="E87" s="53"/>
      <c r="F87" s="53"/>
      <c r="G87" s="53"/>
      <c r="H87" s="53"/>
      <c r="I87" s="53"/>
      <c r="J87" s="53"/>
      <c r="K87" s="53"/>
      <c r="L87" s="53"/>
    </row>
    <row r="88" spans="5:12" ht="15.95" customHeight="1" x14ac:dyDescent="0.2">
      <c r="E88" s="53"/>
      <c r="F88" s="53"/>
      <c r="G88" s="53"/>
      <c r="H88" s="53"/>
      <c r="I88" s="53"/>
      <c r="J88" s="53"/>
      <c r="K88" s="53"/>
      <c r="L88" s="53"/>
    </row>
    <row r="89" spans="5:12" ht="15.95" customHeight="1" x14ac:dyDescent="0.2">
      <c r="E89" s="53"/>
      <c r="F89" s="53"/>
      <c r="G89" s="53"/>
      <c r="H89" s="53"/>
      <c r="I89" s="53"/>
      <c r="J89" s="53"/>
      <c r="K89" s="53"/>
      <c r="L89" s="53"/>
    </row>
    <row r="90" spans="5:12" ht="15.95" customHeight="1" x14ac:dyDescent="0.2">
      <c r="E90" s="53"/>
      <c r="F90" s="53"/>
      <c r="G90" s="53"/>
      <c r="H90" s="53"/>
      <c r="I90" s="53"/>
      <c r="J90" s="53"/>
      <c r="K90" s="53"/>
      <c r="L90" s="53"/>
    </row>
    <row r="91" spans="5:12" ht="15.95" customHeight="1" x14ac:dyDescent="0.2">
      <c r="E91" s="53"/>
      <c r="F91" s="53"/>
      <c r="G91" s="53"/>
      <c r="H91" s="53"/>
      <c r="I91" s="53"/>
      <c r="J91" s="53"/>
      <c r="K91" s="53"/>
      <c r="L91" s="53"/>
    </row>
    <row r="92" spans="5:12" ht="15.95" customHeight="1" x14ac:dyDescent="0.2">
      <c r="E92" s="53"/>
      <c r="F92" s="53"/>
      <c r="G92" s="53"/>
      <c r="H92" s="53"/>
      <c r="I92" s="53"/>
      <c r="J92" s="53"/>
      <c r="K92" s="53"/>
      <c r="L92" s="53"/>
    </row>
    <row r="93" spans="5:12" ht="15.95" customHeight="1" x14ac:dyDescent="0.2">
      <c r="E93" s="53"/>
      <c r="F93" s="53"/>
      <c r="G93" s="53"/>
      <c r="H93" s="53"/>
      <c r="I93" s="53"/>
      <c r="J93" s="53"/>
      <c r="K93" s="53"/>
      <c r="L93" s="53"/>
    </row>
    <row r="94" spans="5:12" ht="15.95" customHeight="1" x14ac:dyDescent="0.2">
      <c r="E94" s="53"/>
      <c r="F94" s="53"/>
      <c r="G94" s="53"/>
      <c r="H94" s="53"/>
      <c r="I94" s="53"/>
      <c r="J94" s="53"/>
      <c r="K94" s="53"/>
      <c r="L94" s="53"/>
    </row>
    <row r="95" spans="5:12" ht="15.95" customHeight="1" x14ac:dyDescent="0.2">
      <c r="E95" s="53"/>
      <c r="F95" s="53"/>
      <c r="G95" s="53"/>
      <c r="H95" s="53"/>
      <c r="I95" s="53"/>
      <c r="J95" s="53"/>
      <c r="K95" s="53"/>
      <c r="L95" s="53"/>
    </row>
    <row r="96" spans="5:12" ht="15.95" customHeight="1" x14ac:dyDescent="0.2">
      <c r="E96" s="53"/>
      <c r="F96" s="53"/>
      <c r="G96" s="53"/>
      <c r="H96" s="53"/>
      <c r="I96" s="53"/>
      <c r="J96" s="53"/>
      <c r="K96" s="53"/>
      <c r="L96" s="53"/>
    </row>
    <row r="97" spans="5:12" ht="15.95" customHeight="1" x14ac:dyDescent="0.2">
      <c r="E97" s="53"/>
      <c r="F97" s="53"/>
      <c r="G97" s="53"/>
      <c r="H97" s="53"/>
      <c r="I97" s="53"/>
      <c r="J97" s="53"/>
      <c r="K97" s="53"/>
      <c r="L97" s="53"/>
    </row>
    <row r="98" spans="5:12" ht="15.95" customHeight="1" x14ac:dyDescent="0.2">
      <c r="E98" s="53"/>
      <c r="F98" s="53"/>
      <c r="G98" s="53"/>
      <c r="H98" s="53"/>
      <c r="I98" s="53"/>
      <c r="J98" s="53"/>
      <c r="K98" s="53"/>
      <c r="L98" s="53"/>
    </row>
    <row r="99" spans="5:12" ht="15.95" customHeight="1" x14ac:dyDescent="0.2">
      <c r="E99" s="53"/>
      <c r="F99" s="53"/>
      <c r="G99" s="53"/>
      <c r="H99" s="53"/>
      <c r="I99" s="53"/>
      <c r="J99" s="53"/>
      <c r="K99" s="53"/>
      <c r="L99" s="53"/>
    </row>
    <row r="100" spans="5:12" ht="15.95" customHeight="1" x14ac:dyDescent="0.2">
      <c r="E100" s="53"/>
      <c r="F100" s="53"/>
      <c r="G100" s="53"/>
      <c r="H100" s="53"/>
      <c r="I100" s="53"/>
      <c r="J100" s="53"/>
      <c r="K100" s="53"/>
      <c r="L100" s="53"/>
    </row>
    <row r="101" spans="5:12" ht="15.95" customHeight="1" x14ac:dyDescent="0.2">
      <c r="E101" s="53"/>
      <c r="F101" s="53"/>
      <c r="G101" s="53"/>
      <c r="H101" s="53"/>
      <c r="I101" s="53"/>
      <c r="J101" s="53"/>
      <c r="K101" s="53"/>
      <c r="L101" s="53"/>
    </row>
    <row r="102" spans="5:12" ht="15.95" customHeight="1" x14ac:dyDescent="0.2">
      <c r="E102" s="53"/>
      <c r="F102" s="53"/>
      <c r="G102" s="53"/>
      <c r="H102" s="53"/>
      <c r="I102" s="53"/>
      <c r="J102" s="53"/>
      <c r="K102" s="53"/>
      <c r="L102" s="53"/>
    </row>
    <row r="103" spans="5:12" ht="15.95" customHeight="1" x14ac:dyDescent="0.2">
      <c r="E103" s="53"/>
      <c r="F103" s="53"/>
      <c r="G103" s="53"/>
      <c r="H103" s="53"/>
      <c r="I103" s="53"/>
      <c r="J103" s="53"/>
      <c r="K103" s="53"/>
      <c r="L103" s="53"/>
    </row>
    <row r="104" spans="5:12" ht="15.95" customHeight="1" x14ac:dyDescent="0.2">
      <c r="E104" s="53"/>
      <c r="F104" s="53"/>
      <c r="G104" s="53"/>
      <c r="H104" s="53"/>
      <c r="I104" s="53"/>
      <c r="J104" s="53"/>
      <c r="K104" s="53"/>
      <c r="L104" s="53"/>
    </row>
    <row r="105" spans="5:12" ht="15.95" customHeight="1" x14ac:dyDescent="0.2">
      <c r="E105" s="53"/>
      <c r="F105" s="53"/>
      <c r="G105" s="53"/>
      <c r="H105" s="53"/>
      <c r="I105" s="53"/>
      <c r="J105" s="53"/>
      <c r="K105" s="53"/>
      <c r="L105" s="53"/>
    </row>
    <row r="106" spans="5:12" ht="15.95" customHeight="1" x14ac:dyDescent="0.2">
      <c r="E106" s="53"/>
      <c r="F106" s="53"/>
      <c r="G106" s="53"/>
      <c r="H106" s="53"/>
      <c r="I106" s="53"/>
      <c r="J106" s="53"/>
      <c r="K106" s="53"/>
      <c r="L106" s="53"/>
    </row>
    <row r="107" spans="5:12" ht="15.95" customHeight="1" x14ac:dyDescent="0.2">
      <c r="E107" s="53"/>
      <c r="F107" s="53"/>
      <c r="G107" s="53"/>
      <c r="H107" s="53"/>
      <c r="I107" s="53"/>
      <c r="J107" s="53"/>
      <c r="K107" s="53"/>
      <c r="L107" s="53"/>
    </row>
    <row r="108" spans="5:12" ht="15.95" customHeight="1" x14ac:dyDescent="0.2">
      <c r="E108" s="53"/>
      <c r="F108" s="53"/>
      <c r="G108" s="53"/>
      <c r="H108" s="53"/>
      <c r="I108" s="53"/>
      <c r="J108" s="53"/>
      <c r="K108" s="53"/>
      <c r="L108" s="53"/>
    </row>
    <row r="109" spans="5:12" ht="15.95" customHeight="1" x14ac:dyDescent="0.2">
      <c r="E109" s="53"/>
      <c r="F109" s="53"/>
      <c r="G109" s="53"/>
      <c r="H109" s="53"/>
      <c r="I109" s="53"/>
      <c r="J109" s="53"/>
      <c r="K109" s="53"/>
      <c r="L109" s="53"/>
    </row>
    <row r="110" spans="5:12" ht="15.95" customHeight="1" x14ac:dyDescent="0.2">
      <c r="E110" s="53"/>
      <c r="F110" s="53"/>
      <c r="G110" s="53"/>
      <c r="H110" s="53"/>
      <c r="I110" s="53"/>
      <c r="J110" s="53"/>
      <c r="K110" s="53"/>
      <c r="L110" s="53"/>
    </row>
    <row r="111" spans="5:12" ht="15.95" customHeight="1" x14ac:dyDescent="0.2">
      <c r="E111" s="53"/>
      <c r="F111" s="53"/>
      <c r="G111" s="53"/>
      <c r="H111" s="53"/>
      <c r="I111" s="53"/>
      <c r="J111" s="53"/>
      <c r="K111" s="53"/>
      <c r="L111" s="53"/>
    </row>
    <row r="112" spans="5:12" ht="15.95" customHeight="1" x14ac:dyDescent="0.2">
      <c r="E112" s="53"/>
      <c r="F112" s="53"/>
      <c r="G112" s="53"/>
      <c r="H112" s="53"/>
      <c r="I112" s="53"/>
      <c r="J112" s="53"/>
      <c r="K112" s="53"/>
      <c r="L112" s="53"/>
    </row>
    <row r="113" spans="5:12" ht="15.95" customHeight="1" x14ac:dyDescent="0.2">
      <c r="E113" s="53"/>
      <c r="F113" s="53"/>
      <c r="G113" s="53"/>
      <c r="H113" s="53"/>
      <c r="I113" s="53"/>
      <c r="J113" s="53"/>
      <c r="K113" s="53"/>
      <c r="L113" s="53"/>
    </row>
    <row r="114" spans="5:12" ht="15.95" customHeight="1" x14ac:dyDescent="0.2">
      <c r="E114" s="53"/>
      <c r="F114" s="53"/>
      <c r="G114" s="53"/>
      <c r="H114" s="53"/>
      <c r="I114" s="53"/>
      <c r="J114" s="53"/>
      <c r="K114" s="53"/>
      <c r="L114" s="53"/>
    </row>
    <row r="115" spans="5:12" ht="15.95" customHeight="1" x14ac:dyDescent="0.2">
      <c r="E115" s="53"/>
      <c r="F115" s="53"/>
      <c r="G115" s="53"/>
      <c r="H115" s="53"/>
      <c r="I115" s="53"/>
      <c r="J115" s="53"/>
      <c r="K115" s="53"/>
      <c r="L115" s="53"/>
    </row>
    <row r="116" spans="5:12" ht="15.95" customHeight="1" x14ac:dyDescent="0.2">
      <c r="E116" s="53"/>
      <c r="F116" s="53"/>
      <c r="G116" s="53"/>
      <c r="H116" s="53"/>
      <c r="I116" s="53"/>
      <c r="J116" s="53"/>
      <c r="K116" s="53"/>
      <c r="L116" s="53"/>
    </row>
    <row r="117" spans="5:12" ht="15.95" customHeight="1" x14ac:dyDescent="0.2">
      <c r="E117" s="53"/>
      <c r="F117" s="53"/>
      <c r="G117" s="53"/>
      <c r="H117" s="53"/>
      <c r="I117" s="53"/>
      <c r="J117" s="53"/>
      <c r="K117" s="53"/>
      <c r="L117" s="53"/>
    </row>
    <row r="118" spans="5:12" ht="15.95" customHeight="1" x14ac:dyDescent="0.2">
      <c r="E118" s="53"/>
      <c r="F118" s="53"/>
      <c r="G118" s="53"/>
      <c r="H118" s="53"/>
      <c r="I118" s="53"/>
      <c r="J118" s="53"/>
      <c r="K118" s="53"/>
      <c r="L118" s="53"/>
    </row>
    <row r="119" spans="5:12" ht="15.95" customHeight="1" x14ac:dyDescent="0.2">
      <c r="E119" s="53"/>
      <c r="F119" s="53"/>
      <c r="G119" s="53"/>
      <c r="H119" s="53"/>
      <c r="I119" s="53"/>
      <c r="J119" s="53"/>
      <c r="K119" s="53"/>
      <c r="L119" s="53"/>
    </row>
    <row r="120" spans="5:12" ht="15.95" customHeight="1" x14ac:dyDescent="0.2">
      <c r="E120" s="53"/>
      <c r="F120" s="53"/>
      <c r="G120" s="53"/>
      <c r="H120" s="53"/>
      <c r="I120" s="53"/>
      <c r="J120" s="53"/>
      <c r="K120" s="53"/>
      <c r="L120" s="53"/>
    </row>
    <row r="121" spans="5:12" ht="15.95" customHeight="1" x14ac:dyDescent="0.2">
      <c r="E121" s="53"/>
      <c r="F121" s="53"/>
      <c r="G121" s="53"/>
      <c r="H121" s="53"/>
      <c r="I121" s="53"/>
      <c r="J121" s="53"/>
      <c r="K121" s="53"/>
      <c r="L121" s="53"/>
    </row>
    <row r="122" spans="5:12" ht="15.95" customHeight="1" x14ac:dyDescent="0.2">
      <c r="E122" s="53"/>
      <c r="F122" s="53"/>
      <c r="G122" s="53"/>
      <c r="H122" s="53"/>
      <c r="I122" s="53"/>
      <c r="J122" s="53"/>
      <c r="K122" s="53"/>
      <c r="L122" s="53"/>
    </row>
    <row r="123" spans="5:12" ht="15.95" customHeight="1" x14ac:dyDescent="0.2">
      <c r="E123" s="53"/>
      <c r="F123" s="53"/>
      <c r="G123" s="53"/>
      <c r="H123" s="53"/>
      <c r="I123" s="53"/>
      <c r="J123" s="53"/>
      <c r="K123" s="53"/>
      <c r="L123" s="53"/>
    </row>
    <row r="124" spans="5:12" ht="15.95" customHeight="1" x14ac:dyDescent="0.2">
      <c r="E124" s="53"/>
      <c r="F124" s="53"/>
      <c r="G124" s="53"/>
      <c r="H124" s="53"/>
      <c r="I124" s="53"/>
      <c r="J124" s="53"/>
      <c r="K124" s="53"/>
      <c r="L124" s="53"/>
    </row>
    <row r="125" spans="5:12" ht="15.95" customHeight="1" x14ac:dyDescent="0.2">
      <c r="E125" s="53"/>
      <c r="F125" s="53"/>
      <c r="G125" s="53"/>
      <c r="H125" s="53"/>
      <c r="I125" s="53"/>
      <c r="J125" s="53"/>
      <c r="K125" s="53"/>
      <c r="L125" s="53"/>
    </row>
    <row r="126" spans="5:12" ht="15.95" customHeight="1" x14ac:dyDescent="0.2">
      <c r="E126" s="53"/>
      <c r="F126" s="53"/>
      <c r="G126" s="53"/>
      <c r="H126" s="53"/>
      <c r="I126" s="53"/>
      <c r="J126" s="53"/>
      <c r="K126" s="53"/>
      <c r="L126" s="53"/>
    </row>
    <row r="127" spans="5:12" ht="15.95" customHeight="1" x14ac:dyDescent="0.2">
      <c r="E127" s="53"/>
      <c r="F127" s="53"/>
      <c r="G127" s="53"/>
      <c r="H127" s="53"/>
      <c r="I127" s="53"/>
      <c r="J127" s="53"/>
      <c r="K127" s="53"/>
      <c r="L127" s="53"/>
    </row>
    <row r="128" spans="5:12" ht="15.95" customHeight="1" x14ac:dyDescent="0.2">
      <c r="E128" s="53"/>
      <c r="F128" s="53"/>
      <c r="G128" s="53"/>
      <c r="H128" s="53"/>
      <c r="I128" s="53"/>
      <c r="J128" s="53"/>
      <c r="K128" s="53"/>
      <c r="L128" s="53"/>
    </row>
    <row r="129" spans="5:12" ht="15.95" customHeight="1" x14ac:dyDescent="0.2">
      <c r="E129" s="53"/>
      <c r="F129" s="53"/>
      <c r="G129" s="53"/>
      <c r="H129" s="53"/>
      <c r="I129" s="53"/>
      <c r="J129" s="53"/>
      <c r="K129" s="53"/>
      <c r="L129" s="53"/>
    </row>
    <row r="130" spans="5:12" ht="15.95" customHeight="1" x14ac:dyDescent="0.2">
      <c r="E130" s="53"/>
      <c r="F130" s="53"/>
      <c r="G130" s="53"/>
      <c r="H130" s="53"/>
      <c r="I130" s="53"/>
      <c r="J130" s="53"/>
      <c r="K130" s="53"/>
      <c r="L130" s="53"/>
    </row>
    <row r="131" spans="5:12" ht="15.95" customHeight="1" x14ac:dyDescent="0.2">
      <c r="E131" s="53"/>
      <c r="F131" s="53"/>
      <c r="G131" s="53"/>
      <c r="H131" s="53"/>
      <c r="I131" s="53"/>
      <c r="J131" s="53"/>
      <c r="K131" s="53"/>
      <c r="L131" s="53"/>
    </row>
    <row r="132" spans="5:12" ht="15.95" customHeight="1" x14ac:dyDescent="0.2">
      <c r="E132" s="53"/>
      <c r="F132" s="53"/>
      <c r="G132" s="53"/>
      <c r="H132" s="53"/>
      <c r="I132" s="53"/>
      <c r="J132" s="53"/>
      <c r="K132" s="53"/>
      <c r="L132" s="53"/>
    </row>
    <row r="133" spans="5:12" ht="15.95" customHeight="1" x14ac:dyDescent="0.2">
      <c r="E133" s="53"/>
      <c r="F133" s="53"/>
      <c r="G133" s="53"/>
      <c r="H133" s="53"/>
      <c r="I133" s="53"/>
      <c r="J133" s="53"/>
      <c r="K133" s="53"/>
      <c r="L133" s="53"/>
    </row>
    <row r="134" spans="5:12" ht="15.95" customHeight="1" x14ac:dyDescent="0.2">
      <c r="E134" s="53"/>
      <c r="F134" s="53"/>
      <c r="G134" s="53"/>
      <c r="H134" s="53"/>
      <c r="I134" s="53"/>
      <c r="J134" s="53"/>
      <c r="K134" s="53"/>
      <c r="L134" s="53"/>
    </row>
    <row r="135" spans="5:12" ht="15.95" customHeight="1" x14ac:dyDescent="0.2">
      <c r="E135" s="53"/>
      <c r="F135" s="53"/>
      <c r="G135" s="53"/>
      <c r="H135" s="53"/>
      <c r="I135" s="53"/>
      <c r="J135" s="53"/>
      <c r="K135" s="53"/>
      <c r="L135" s="53"/>
    </row>
    <row r="136" spans="5:12" ht="15.95" customHeight="1" x14ac:dyDescent="0.2">
      <c r="E136" s="53"/>
      <c r="F136" s="53"/>
      <c r="G136" s="53"/>
      <c r="H136" s="53"/>
      <c r="I136" s="53"/>
      <c r="J136" s="53"/>
      <c r="K136" s="53"/>
      <c r="L136" s="53"/>
    </row>
    <row r="137" spans="5:12" ht="15.95" customHeight="1" x14ac:dyDescent="0.2">
      <c r="E137" s="53"/>
      <c r="F137" s="53"/>
      <c r="G137" s="53"/>
      <c r="H137" s="53"/>
      <c r="I137" s="53"/>
      <c r="J137" s="53"/>
      <c r="K137" s="53"/>
      <c r="L137" s="53"/>
    </row>
    <row r="138" spans="5:12" ht="15.95" customHeight="1" x14ac:dyDescent="0.2">
      <c r="E138" s="53"/>
      <c r="F138" s="53"/>
      <c r="G138" s="53"/>
      <c r="H138" s="53"/>
      <c r="I138" s="53"/>
      <c r="J138" s="53"/>
      <c r="K138" s="53"/>
      <c r="L138" s="53"/>
    </row>
    <row r="139" spans="5:12" ht="15.95" customHeight="1" x14ac:dyDescent="0.2">
      <c r="E139" s="53"/>
      <c r="F139" s="53"/>
      <c r="G139" s="53"/>
      <c r="H139" s="53"/>
      <c r="I139" s="53"/>
      <c r="J139" s="53"/>
      <c r="K139" s="53"/>
      <c r="L139" s="53"/>
    </row>
    <row r="140" spans="5:12" ht="15.95" customHeight="1" x14ac:dyDescent="0.2">
      <c r="E140" s="53"/>
      <c r="F140" s="53"/>
      <c r="G140" s="53"/>
      <c r="H140" s="53"/>
      <c r="I140" s="53"/>
      <c r="J140" s="53"/>
      <c r="K140" s="53"/>
      <c r="L140" s="53"/>
    </row>
    <row r="141" spans="5:12" ht="15.95" customHeight="1" x14ac:dyDescent="0.2">
      <c r="E141" s="53"/>
      <c r="F141" s="53"/>
      <c r="G141" s="53"/>
      <c r="H141" s="53"/>
      <c r="I141" s="53"/>
      <c r="J141" s="53"/>
      <c r="K141" s="53"/>
      <c r="L141" s="53"/>
    </row>
    <row r="142" spans="5:12" ht="15.95" customHeight="1" x14ac:dyDescent="0.2">
      <c r="E142" s="53"/>
      <c r="F142" s="53"/>
      <c r="G142" s="53"/>
      <c r="H142" s="53"/>
      <c r="I142" s="53"/>
      <c r="J142" s="53"/>
      <c r="K142" s="53"/>
      <c r="L142" s="53"/>
    </row>
    <row r="143" spans="5:12" ht="15.95" customHeight="1" x14ac:dyDescent="0.2">
      <c r="E143" s="53"/>
      <c r="F143" s="53"/>
      <c r="G143" s="53"/>
      <c r="H143" s="53"/>
      <c r="I143" s="53"/>
      <c r="J143" s="53"/>
      <c r="K143" s="53"/>
      <c r="L143" s="53"/>
    </row>
    <row r="144" spans="5:12" ht="15.95" customHeight="1" x14ac:dyDescent="0.2">
      <c r="E144" s="53"/>
      <c r="F144" s="53"/>
      <c r="G144" s="53"/>
      <c r="H144" s="53"/>
      <c r="I144" s="53"/>
      <c r="J144" s="53"/>
      <c r="K144" s="53"/>
      <c r="L144" s="53"/>
    </row>
    <row r="145" spans="5:12" ht="15.95" customHeight="1" x14ac:dyDescent="0.2">
      <c r="E145" s="53"/>
      <c r="F145" s="53"/>
      <c r="G145" s="53"/>
      <c r="H145" s="53"/>
      <c r="I145" s="53"/>
      <c r="J145" s="53"/>
      <c r="K145" s="53"/>
      <c r="L145" s="53"/>
    </row>
    <row r="146" spans="5:12" ht="15.95" customHeight="1" x14ac:dyDescent="0.2">
      <c r="E146" s="53"/>
      <c r="F146" s="53"/>
      <c r="G146" s="53"/>
      <c r="H146" s="53"/>
      <c r="I146" s="53"/>
      <c r="J146" s="53"/>
      <c r="K146" s="53"/>
      <c r="L146" s="53"/>
    </row>
    <row r="147" spans="5:12" ht="15.95" customHeight="1" x14ac:dyDescent="0.2">
      <c r="E147" s="53"/>
      <c r="F147" s="53"/>
      <c r="G147" s="53"/>
      <c r="H147" s="53"/>
      <c r="I147" s="53"/>
      <c r="J147" s="53"/>
      <c r="K147" s="53"/>
      <c r="L147" s="53"/>
    </row>
    <row r="148" spans="5:12" ht="15.95" customHeight="1" x14ac:dyDescent="0.2">
      <c r="E148" s="53"/>
      <c r="F148" s="53"/>
      <c r="G148" s="53"/>
      <c r="H148" s="53"/>
      <c r="I148" s="53"/>
      <c r="J148" s="53"/>
      <c r="K148" s="53"/>
      <c r="L148" s="53"/>
    </row>
    <row r="149" spans="5:12" ht="15.95" customHeight="1" x14ac:dyDescent="0.2">
      <c r="E149" s="53"/>
      <c r="F149" s="53"/>
      <c r="G149" s="53"/>
      <c r="H149" s="53"/>
      <c r="I149" s="53"/>
      <c r="J149" s="53"/>
      <c r="K149" s="53"/>
      <c r="L149" s="53"/>
    </row>
    <row r="150" spans="5:12" ht="15.95" customHeight="1" x14ac:dyDescent="0.2">
      <c r="E150" s="53"/>
      <c r="F150" s="53"/>
      <c r="G150" s="53"/>
      <c r="H150" s="53"/>
      <c r="I150" s="53"/>
      <c r="J150" s="53"/>
      <c r="K150" s="53"/>
      <c r="L150" s="53"/>
    </row>
    <row r="151" spans="5:12" ht="15.95" customHeight="1" x14ac:dyDescent="0.2">
      <c r="E151" s="53"/>
      <c r="F151" s="53"/>
      <c r="G151" s="53"/>
      <c r="H151" s="53"/>
      <c r="I151" s="53"/>
      <c r="J151" s="53"/>
      <c r="K151" s="53"/>
      <c r="L151" s="53"/>
    </row>
    <row r="152" spans="5:12" ht="15.95" customHeight="1" x14ac:dyDescent="0.2">
      <c r="E152" s="53"/>
      <c r="F152" s="53"/>
      <c r="G152" s="53"/>
      <c r="H152" s="53"/>
      <c r="I152" s="53"/>
      <c r="J152" s="53"/>
      <c r="K152" s="53"/>
      <c r="L152" s="53"/>
    </row>
    <row r="153" spans="5:12" ht="15.95" customHeight="1" x14ac:dyDescent="0.2">
      <c r="E153" s="53"/>
      <c r="F153" s="53"/>
      <c r="G153" s="53"/>
      <c r="H153" s="53"/>
      <c r="I153" s="53"/>
      <c r="J153" s="53"/>
      <c r="K153" s="53"/>
      <c r="L153" s="53"/>
    </row>
    <row r="154" spans="5:12" ht="15.95" customHeight="1" x14ac:dyDescent="0.2">
      <c r="E154" s="53"/>
      <c r="F154" s="53"/>
      <c r="G154" s="53"/>
      <c r="H154" s="53"/>
      <c r="I154" s="53"/>
      <c r="J154" s="53"/>
      <c r="K154" s="53"/>
      <c r="L154" s="53"/>
    </row>
    <row r="155" spans="5:12" ht="15.95" customHeight="1" x14ac:dyDescent="0.2">
      <c r="E155" s="53"/>
      <c r="F155" s="53"/>
      <c r="G155" s="53"/>
      <c r="H155" s="53"/>
      <c r="I155" s="53"/>
      <c r="J155" s="53"/>
      <c r="K155" s="53"/>
      <c r="L155" s="53"/>
    </row>
    <row r="156" spans="5:12" ht="15.95" customHeight="1" x14ac:dyDescent="0.2">
      <c r="E156" s="53"/>
      <c r="F156" s="53"/>
      <c r="G156" s="53"/>
      <c r="H156" s="53"/>
      <c r="I156" s="53"/>
      <c r="J156" s="53"/>
      <c r="K156" s="53"/>
      <c r="L156" s="53"/>
    </row>
    <row r="157" spans="5:12" ht="15.95" customHeight="1" x14ac:dyDescent="0.2">
      <c r="E157" s="53"/>
      <c r="F157" s="53"/>
      <c r="G157" s="53"/>
      <c r="H157" s="53"/>
      <c r="I157" s="53"/>
      <c r="J157" s="53"/>
      <c r="K157" s="53"/>
      <c r="L157" s="53"/>
    </row>
    <row r="158" spans="5:12" ht="15.95" customHeight="1" x14ac:dyDescent="0.2">
      <c r="E158" s="53"/>
      <c r="F158" s="53"/>
      <c r="G158" s="53"/>
      <c r="H158" s="53"/>
      <c r="I158" s="53"/>
      <c r="J158" s="53"/>
      <c r="K158" s="53"/>
      <c r="L158" s="53"/>
    </row>
    <row r="159" spans="5:12" ht="15.95" customHeight="1" x14ac:dyDescent="0.2">
      <c r="E159" s="53"/>
      <c r="F159" s="53"/>
      <c r="G159" s="53"/>
      <c r="H159" s="53"/>
      <c r="I159" s="53"/>
      <c r="J159" s="53"/>
      <c r="K159" s="53"/>
      <c r="L159" s="53"/>
    </row>
    <row r="160" spans="5:12" ht="15.95" customHeight="1" x14ac:dyDescent="0.2">
      <c r="E160" s="53"/>
      <c r="F160" s="53"/>
      <c r="G160" s="53"/>
      <c r="H160" s="53"/>
      <c r="I160" s="53"/>
      <c r="J160" s="53"/>
      <c r="K160" s="53"/>
      <c r="L160" s="53"/>
    </row>
    <row r="161" spans="5:12" ht="15.95" customHeight="1" x14ac:dyDescent="0.2">
      <c r="E161" s="53"/>
      <c r="F161" s="53"/>
      <c r="G161" s="53"/>
      <c r="H161" s="53"/>
      <c r="I161" s="53"/>
      <c r="J161" s="53"/>
      <c r="K161" s="53"/>
      <c r="L161" s="53"/>
    </row>
    <row r="162" spans="5:12" ht="15.95" customHeight="1" x14ac:dyDescent="0.2">
      <c r="E162" s="53"/>
      <c r="F162" s="53"/>
      <c r="G162" s="53"/>
      <c r="H162" s="53"/>
      <c r="I162" s="53"/>
      <c r="J162" s="53"/>
      <c r="K162" s="53"/>
      <c r="L162" s="53"/>
    </row>
    <row r="163" spans="5:12" ht="15.95" customHeight="1" x14ac:dyDescent="0.2">
      <c r="E163" s="53"/>
      <c r="F163" s="53"/>
      <c r="G163" s="53"/>
      <c r="H163" s="53"/>
      <c r="I163" s="53"/>
      <c r="J163" s="53"/>
      <c r="K163" s="53"/>
      <c r="L163" s="53"/>
    </row>
    <row r="164" spans="5:12" ht="15.95" customHeight="1" x14ac:dyDescent="0.2">
      <c r="E164" s="53"/>
      <c r="F164" s="53"/>
      <c r="G164" s="53"/>
      <c r="H164" s="53"/>
      <c r="I164" s="53"/>
      <c r="J164" s="53"/>
      <c r="K164" s="53"/>
      <c r="L164" s="53"/>
    </row>
    <row r="165" spans="5:12" ht="15.95" customHeight="1" x14ac:dyDescent="0.2">
      <c r="E165" s="53"/>
      <c r="F165" s="53"/>
      <c r="G165" s="53"/>
      <c r="H165" s="53"/>
      <c r="I165" s="53"/>
      <c r="J165" s="53"/>
      <c r="K165" s="53"/>
      <c r="L165" s="53"/>
    </row>
    <row r="166" spans="5:12" ht="15.95" customHeight="1" x14ac:dyDescent="0.2">
      <c r="E166" s="53"/>
      <c r="F166" s="53"/>
      <c r="G166" s="53"/>
      <c r="H166" s="53"/>
      <c r="I166" s="53"/>
      <c r="J166" s="53"/>
      <c r="K166" s="53"/>
      <c r="L166" s="53"/>
    </row>
    <row r="167" spans="5:12" ht="15.95" customHeight="1" x14ac:dyDescent="0.2">
      <c r="E167" s="53"/>
      <c r="F167" s="53"/>
      <c r="G167" s="53"/>
      <c r="H167" s="53"/>
      <c r="I167" s="53"/>
      <c r="J167" s="53"/>
      <c r="K167" s="53"/>
      <c r="L167" s="53"/>
    </row>
    <row r="168" spans="5:12" ht="15.95" customHeight="1" x14ac:dyDescent="0.2">
      <c r="E168" s="53"/>
      <c r="F168" s="53"/>
      <c r="G168" s="53"/>
      <c r="H168" s="53"/>
      <c r="I168" s="53"/>
      <c r="J168" s="53"/>
      <c r="K168" s="53"/>
      <c r="L168" s="53"/>
    </row>
    <row r="169" spans="5:12" ht="15.95" customHeight="1" x14ac:dyDescent="0.2">
      <c r="E169" s="53"/>
      <c r="F169" s="53"/>
      <c r="G169" s="53"/>
      <c r="H169" s="53"/>
      <c r="I169" s="53"/>
      <c r="J169" s="53"/>
      <c r="K169" s="53"/>
      <c r="L169" s="53"/>
    </row>
    <row r="170" spans="5:12" ht="15.95" customHeight="1" x14ac:dyDescent="0.2">
      <c r="E170" s="53"/>
      <c r="F170" s="53"/>
      <c r="G170" s="53"/>
      <c r="H170" s="53"/>
      <c r="I170" s="53"/>
      <c r="J170" s="53"/>
      <c r="K170" s="53"/>
      <c r="L170" s="53"/>
    </row>
    <row r="171" spans="5:12" ht="15.95" customHeight="1" x14ac:dyDescent="0.2">
      <c r="E171" s="53"/>
      <c r="F171" s="53"/>
      <c r="G171" s="53"/>
      <c r="H171" s="53"/>
      <c r="I171" s="53"/>
      <c r="J171" s="53"/>
      <c r="K171" s="53"/>
      <c r="L171" s="53"/>
    </row>
    <row r="172" spans="5:12" ht="15.95" customHeight="1" x14ac:dyDescent="0.2">
      <c r="E172" s="53"/>
      <c r="F172" s="53"/>
      <c r="G172" s="53"/>
      <c r="H172" s="53"/>
      <c r="I172" s="53"/>
      <c r="J172" s="53"/>
      <c r="K172" s="53"/>
      <c r="L172" s="53"/>
    </row>
    <row r="173" spans="5:12" ht="15.95" customHeight="1" x14ac:dyDescent="0.2">
      <c r="E173" s="53"/>
      <c r="F173" s="53"/>
      <c r="G173" s="53"/>
      <c r="H173" s="53"/>
      <c r="I173" s="53"/>
      <c r="J173" s="53"/>
      <c r="K173" s="53"/>
      <c r="L173" s="53"/>
    </row>
    <row r="174" spans="5:12" ht="15.95" customHeight="1" x14ac:dyDescent="0.2">
      <c r="E174" s="53"/>
      <c r="F174" s="53"/>
      <c r="G174" s="53"/>
      <c r="H174" s="53"/>
      <c r="I174" s="53"/>
      <c r="J174" s="53"/>
      <c r="K174" s="53"/>
      <c r="L174" s="53"/>
    </row>
    <row r="175" spans="5:12" ht="15.95" customHeight="1" x14ac:dyDescent="0.2">
      <c r="E175" s="53"/>
      <c r="F175" s="53"/>
      <c r="G175" s="53"/>
      <c r="H175" s="53"/>
      <c r="I175" s="53"/>
      <c r="J175" s="53"/>
      <c r="K175" s="53"/>
      <c r="L175" s="53"/>
    </row>
    <row r="176" spans="5:12" ht="15.95" customHeight="1" x14ac:dyDescent="0.2">
      <c r="E176" s="53"/>
      <c r="F176" s="53"/>
      <c r="G176" s="53"/>
      <c r="H176" s="53"/>
      <c r="I176" s="53"/>
      <c r="J176" s="53"/>
      <c r="K176" s="53"/>
      <c r="L176" s="53"/>
    </row>
    <row r="177" spans="5:12" ht="15.95" customHeight="1" x14ac:dyDescent="0.2">
      <c r="E177" s="53"/>
      <c r="F177" s="53"/>
      <c r="G177" s="53"/>
      <c r="H177" s="53"/>
      <c r="I177" s="53"/>
      <c r="J177" s="53"/>
      <c r="K177" s="53"/>
      <c r="L177" s="53"/>
    </row>
    <row r="178" spans="5:12" ht="15.95" customHeight="1" x14ac:dyDescent="0.2">
      <c r="E178" s="53"/>
      <c r="F178" s="53"/>
      <c r="G178" s="53"/>
      <c r="H178" s="53"/>
      <c r="I178" s="53"/>
      <c r="J178" s="53"/>
      <c r="K178" s="53"/>
      <c r="L178" s="53"/>
    </row>
    <row r="179" spans="5:12" ht="15.95" customHeight="1" x14ac:dyDescent="0.2">
      <c r="E179" s="53"/>
      <c r="F179" s="53"/>
      <c r="G179" s="53"/>
      <c r="H179" s="53"/>
      <c r="I179" s="53"/>
      <c r="J179" s="53"/>
      <c r="K179" s="53"/>
      <c r="L179" s="53"/>
    </row>
    <row r="180" spans="5:12" ht="15.95" customHeight="1" x14ac:dyDescent="0.2">
      <c r="E180" s="53"/>
      <c r="F180" s="53"/>
      <c r="G180" s="53"/>
      <c r="H180" s="53"/>
      <c r="I180" s="53"/>
      <c r="J180" s="53"/>
      <c r="K180" s="53"/>
      <c r="L180" s="53"/>
    </row>
    <row r="181" spans="5:12" ht="15.95" customHeight="1" x14ac:dyDescent="0.2">
      <c r="E181" s="53"/>
      <c r="F181" s="53"/>
      <c r="G181" s="53"/>
      <c r="H181" s="53"/>
      <c r="I181" s="53"/>
      <c r="J181" s="53"/>
      <c r="K181" s="53"/>
      <c r="L181" s="53"/>
    </row>
    <row r="182" spans="5:12" ht="15.95" customHeight="1" x14ac:dyDescent="0.2">
      <c r="E182" s="53"/>
      <c r="F182" s="53"/>
      <c r="G182" s="53"/>
      <c r="H182" s="53"/>
      <c r="I182" s="53"/>
      <c r="J182" s="53"/>
      <c r="K182" s="53"/>
      <c r="L182" s="53"/>
    </row>
    <row r="183" spans="5:12" ht="15.95" customHeight="1" x14ac:dyDescent="0.2">
      <c r="E183" s="53"/>
      <c r="F183" s="53"/>
      <c r="G183" s="53"/>
      <c r="H183" s="53"/>
      <c r="I183" s="53"/>
      <c r="J183" s="53"/>
      <c r="K183" s="53"/>
      <c r="L183" s="53"/>
    </row>
    <row r="184" spans="5:12" ht="15.95" customHeight="1" x14ac:dyDescent="0.2">
      <c r="E184" s="53"/>
      <c r="F184" s="53"/>
      <c r="G184" s="53"/>
      <c r="H184" s="53"/>
      <c r="I184" s="53"/>
      <c r="J184" s="53"/>
      <c r="K184" s="53"/>
      <c r="L184" s="53"/>
    </row>
    <row r="185" spans="5:12" ht="15.95" customHeight="1" x14ac:dyDescent="0.2">
      <c r="E185" s="53"/>
      <c r="F185" s="53"/>
      <c r="G185" s="53"/>
      <c r="H185" s="53"/>
      <c r="I185" s="53"/>
      <c r="J185" s="53"/>
      <c r="K185" s="53"/>
      <c r="L185" s="53"/>
    </row>
    <row r="186" spans="5:12" ht="15.95" customHeight="1" x14ac:dyDescent="0.2">
      <c r="E186" s="53"/>
      <c r="F186" s="53"/>
      <c r="G186" s="53"/>
      <c r="H186" s="53"/>
      <c r="I186" s="53"/>
      <c r="J186" s="53"/>
      <c r="K186" s="53"/>
      <c r="L186" s="53"/>
    </row>
    <row r="187" spans="5:12" ht="15.95" customHeight="1" x14ac:dyDescent="0.2">
      <c r="E187" s="53"/>
      <c r="F187" s="53"/>
      <c r="G187" s="53"/>
      <c r="H187" s="53"/>
      <c r="I187" s="53"/>
      <c r="J187" s="53"/>
      <c r="K187" s="53"/>
      <c r="L187" s="53"/>
    </row>
    <row r="188" spans="5:12" ht="15.95" customHeight="1" x14ac:dyDescent="0.2">
      <c r="E188" s="53"/>
      <c r="F188" s="53"/>
      <c r="G188" s="53"/>
      <c r="H188" s="53"/>
      <c r="I188" s="53"/>
      <c r="J188" s="53"/>
      <c r="K188" s="53"/>
      <c r="L188" s="53"/>
    </row>
    <row r="189" spans="5:12" ht="15.95" customHeight="1" x14ac:dyDescent="0.2">
      <c r="E189" s="53"/>
      <c r="F189" s="53"/>
      <c r="G189" s="53"/>
      <c r="H189" s="53"/>
      <c r="I189" s="53"/>
      <c r="J189" s="53"/>
      <c r="K189" s="53"/>
      <c r="L189" s="53"/>
    </row>
    <row r="190" spans="5:12" ht="15.95" customHeight="1" x14ac:dyDescent="0.2">
      <c r="E190" s="53"/>
      <c r="F190" s="53"/>
      <c r="G190" s="53"/>
      <c r="H190" s="53"/>
      <c r="I190" s="53"/>
      <c r="J190" s="53"/>
      <c r="K190" s="53"/>
      <c r="L190" s="53"/>
    </row>
    <row r="191" spans="5:12" ht="15.95" customHeight="1" x14ac:dyDescent="0.2">
      <c r="E191" s="53"/>
      <c r="F191" s="53"/>
      <c r="G191" s="53"/>
      <c r="H191" s="53"/>
      <c r="I191" s="53"/>
      <c r="J191" s="53"/>
      <c r="K191" s="53"/>
      <c r="L191" s="53"/>
    </row>
    <row r="192" spans="5:12" ht="15.95" customHeight="1" x14ac:dyDescent="0.2">
      <c r="E192" s="53"/>
      <c r="F192" s="53"/>
      <c r="G192" s="53"/>
      <c r="H192" s="53"/>
      <c r="I192" s="53"/>
      <c r="J192" s="53"/>
      <c r="K192" s="53"/>
      <c r="L192" s="53"/>
    </row>
    <row r="193" spans="5:12" ht="15.95" customHeight="1" x14ac:dyDescent="0.2">
      <c r="E193" s="53"/>
      <c r="F193" s="53"/>
      <c r="G193" s="53"/>
      <c r="H193" s="53"/>
      <c r="I193" s="53"/>
      <c r="J193" s="53"/>
      <c r="K193" s="53"/>
      <c r="L193" s="53"/>
    </row>
    <row r="194" spans="5:12" ht="15.95" customHeight="1" x14ac:dyDescent="0.2">
      <c r="E194" s="53"/>
      <c r="F194" s="53"/>
      <c r="G194" s="53"/>
      <c r="H194" s="53"/>
      <c r="I194" s="53"/>
      <c r="J194" s="53"/>
      <c r="K194" s="53"/>
      <c r="L194" s="53"/>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B0307-A6A5-411C-8E63-9D2479DDC54F}">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0.100000000000001" customHeight="1" x14ac:dyDescent="0.2">
      <c r="A3" s="38" t="s">
        <v>330</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325</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55386</v>
      </c>
      <c r="E11" s="79">
        <v>55265</v>
      </c>
      <c r="F11" s="79">
        <v>55798</v>
      </c>
      <c r="G11" s="79">
        <v>55754</v>
      </c>
      <c r="H11" s="105">
        <v>57213</v>
      </c>
      <c r="I11" s="80">
        <v>-1827</v>
      </c>
      <c r="J11" s="81">
        <v>-3.193330187195218</v>
      </c>
    </row>
    <row r="12" spans="1:15" ht="24.95" customHeight="1" x14ac:dyDescent="0.2">
      <c r="A12" s="158" t="s">
        <v>124</v>
      </c>
      <c r="B12" s="159" t="s">
        <v>125</v>
      </c>
      <c r="C12" s="78">
        <v>0.68248293792655179</v>
      </c>
      <c r="D12" s="80">
        <v>378</v>
      </c>
      <c r="E12" s="79">
        <v>390</v>
      </c>
      <c r="F12" s="79">
        <v>383</v>
      </c>
      <c r="G12" s="79">
        <v>371</v>
      </c>
      <c r="H12" s="105">
        <v>363</v>
      </c>
      <c r="I12" s="80">
        <v>15</v>
      </c>
      <c r="J12" s="81">
        <v>4.1322314049586772</v>
      </c>
    </row>
    <row r="13" spans="1:15" ht="24.95" customHeight="1" x14ac:dyDescent="0.2">
      <c r="A13" s="158" t="s">
        <v>126</v>
      </c>
      <c r="B13" s="164" t="s">
        <v>208</v>
      </c>
      <c r="C13" s="78">
        <v>0.42971147943523635</v>
      </c>
      <c r="D13" s="80">
        <v>238</v>
      </c>
      <c r="E13" s="79">
        <v>254</v>
      </c>
      <c r="F13" s="79">
        <v>249</v>
      </c>
      <c r="G13" s="79">
        <v>252</v>
      </c>
      <c r="H13" s="105">
        <v>246</v>
      </c>
      <c r="I13" s="80">
        <v>-8</v>
      </c>
      <c r="J13" s="81">
        <v>-3.2520325203252032</v>
      </c>
    </row>
    <row r="14" spans="1:15" s="180" customFormat="1" ht="24.95" customHeight="1" x14ac:dyDescent="0.2">
      <c r="A14" s="158" t="s">
        <v>209</v>
      </c>
      <c r="B14" s="164" t="s">
        <v>129</v>
      </c>
      <c r="C14" s="78">
        <v>4.5462752320080888</v>
      </c>
      <c r="D14" s="80">
        <v>2518</v>
      </c>
      <c r="E14" s="79">
        <v>2469</v>
      </c>
      <c r="F14" s="79">
        <v>2491</v>
      </c>
      <c r="G14" s="79">
        <v>2538</v>
      </c>
      <c r="H14" s="105">
        <v>2659</v>
      </c>
      <c r="I14" s="80">
        <v>-141</v>
      </c>
      <c r="J14" s="81">
        <v>-5.3027453930048889</v>
      </c>
      <c r="K14" s="53"/>
      <c r="L14" s="53"/>
      <c r="M14" s="53"/>
      <c r="N14" s="53"/>
      <c r="O14" s="53"/>
    </row>
    <row r="15" spans="1:15" ht="24.95" customHeight="1" x14ac:dyDescent="0.2">
      <c r="A15" s="158" t="s">
        <v>210</v>
      </c>
      <c r="B15" s="164" t="s">
        <v>211</v>
      </c>
      <c r="C15" s="78">
        <v>1.2638572924565774</v>
      </c>
      <c r="D15" s="80">
        <v>700</v>
      </c>
      <c r="E15" s="79">
        <v>632</v>
      </c>
      <c r="F15" s="79">
        <v>658</v>
      </c>
      <c r="G15" s="79">
        <v>673</v>
      </c>
      <c r="H15" s="105">
        <v>715</v>
      </c>
      <c r="I15" s="80">
        <v>-15</v>
      </c>
      <c r="J15" s="81">
        <v>-2.0979020979020979</v>
      </c>
    </row>
    <row r="16" spans="1:15" s="180" customFormat="1" ht="24.95" customHeight="1" x14ac:dyDescent="0.2">
      <c r="A16" s="158" t="s">
        <v>212</v>
      </c>
      <c r="B16" s="164" t="s">
        <v>133</v>
      </c>
      <c r="C16" s="78">
        <v>2.6396562308164517</v>
      </c>
      <c r="D16" s="80">
        <v>1462</v>
      </c>
      <c r="E16" s="79">
        <v>1477</v>
      </c>
      <c r="F16" s="79">
        <v>1480</v>
      </c>
      <c r="G16" s="79">
        <v>1501</v>
      </c>
      <c r="H16" s="105">
        <v>1547</v>
      </c>
      <c r="I16" s="80">
        <v>-85</v>
      </c>
      <c r="J16" s="81">
        <v>-5.4945054945054945</v>
      </c>
      <c r="K16" s="53"/>
      <c r="L16" s="53"/>
      <c r="M16" s="53"/>
      <c r="N16" s="53"/>
      <c r="O16" s="53"/>
    </row>
    <row r="17" spans="1:15" ht="24.95" customHeight="1" x14ac:dyDescent="0.2">
      <c r="A17" s="158" t="s">
        <v>134</v>
      </c>
      <c r="B17" s="164" t="s">
        <v>214</v>
      </c>
      <c r="C17" s="78">
        <v>0.64276170873505944</v>
      </c>
      <c r="D17" s="80">
        <v>356</v>
      </c>
      <c r="E17" s="79">
        <v>360</v>
      </c>
      <c r="F17" s="79">
        <v>353</v>
      </c>
      <c r="G17" s="79">
        <v>364</v>
      </c>
      <c r="H17" s="105">
        <v>397</v>
      </c>
      <c r="I17" s="80">
        <v>-41</v>
      </c>
      <c r="J17" s="81">
        <v>-10.327455919395465</v>
      </c>
    </row>
    <row r="18" spans="1:15" s="180" customFormat="1" ht="24.95" customHeight="1" x14ac:dyDescent="0.2">
      <c r="A18" s="167" t="s">
        <v>136</v>
      </c>
      <c r="B18" s="168" t="s">
        <v>137</v>
      </c>
      <c r="C18" s="78">
        <v>3.9143465857797999</v>
      </c>
      <c r="D18" s="80">
        <v>2168</v>
      </c>
      <c r="E18" s="79">
        <v>2184</v>
      </c>
      <c r="F18" s="79">
        <v>2144</v>
      </c>
      <c r="G18" s="79">
        <v>2152</v>
      </c>
      <c r="H18" s="105">
        <v>2196</v>
      </c>
      <c r="I18" s="80">
        <v>-28</v>
      </c>
      <c r="J18" s="81">
        <v>-1.2750455373406193</v>
      </c>
      <c r="K18" s="53"/>
      <c r="L18" s="53"/>
      <c r="M18" s="53"/>
      <c r="N18" s="53"/>
      <c r="O18" s="53"/>
    </row>
    <row r="19" spans="1:15" ht="24.95" customHeight="1" x14ac:dyDescent="0.2">
      <c r="A19" s="158" t="s">
        <v>138</v>
      </c>
      <c r="B19" s="164" t="s">
        <v>139</v>
      </c>
      <c r="C19" s="78">
        <v>18.17246235510779</v>
      </c>
      <c r="D19" s="80">
        <v>10065</v>
      </c>
      <c r="E19" s="79">
        <v>9902</v>
      </c>
      <c r="F19" s="79">
        <v>10082</v>
      </c>
      <c r="G19" s="79">
        <v>10069</v>
      </c>
      <c r="H19" s="105">
        <v>10459</v>
      </c>
      <c r="I19" s="80">
        <v>-394</v>
      </c>
      <c r="J19" s="81">
        <v>-3.7670905440290658</v>
      </c>
    </row>
    <row r="20" spans="1:15" s="180" customFormat="1" ht="24.95" customHeight="1" x14ac:dyDescent="0.2">
      <c r="A20" s="158" t="s">
        <v>140</v>
      </c>
      <c r="B20" s="164" t="s">
        <v>141</v>
      </c>
      <c r="C20" s="78">
        <v>5.3840320658650205</v>
      </c>
      <c r="D20" s="80">
        <v>2982</v>
      </c>
      <c r="E20" s="79">
        <v>2987</v>
      </c>
      <c r="F20" s="79">
        <v>2948</v>
      </c>
      <c r="G20" s="79">
        <v>2959</v>
      </c>
      <c r="H20" s="105">
        <v>2960</v>
      </c>
      <c r="I20" s="80">
        <v>22</v>
      </c>
      <c r="J20" s="81">
        <v>0.7432432432432432</v>
      </c>
      <c r="K20" s="53"/>
      <c r="L20" s="53"/>
      <c r="M20" s="53"/>
      <c r="N20" s="53"/>
      <c r="O20" s="53"/>
    </row>
    <row r="21" spans="1:15" ht="24.95" customHeight="1" x14ac:dyDescent="0.2">
      <c r="A21" s="167" t="s">
        <v>142</v>
      </c>
      <c r="B21" s="168" t="s">
        <v>143</v>
      </c>
      <c r="C21" s="78">
        <v>12.216083486801718</v>
      </c>
      <c r="D21" s="80">
        <v>6766</v>
      </c>
      <c r="E21" s="79">
        <v>6935</v>
      </c>
      <c r="F21" s="79">
        <v>7064</v>
      </c>
      <c r="G21" s="79">
        <v>6722</v>
      </c>
      <c r="H21" s="105">
        <v>6959</v>
      </c>
      <c r="I21" s="80">
        <v>-193</v>
      </c>
      <c r="J21" s="81">
        <v>-2.7733869808880587</v>
      </c>
    </row>
    <row r="22" spans="1:15" ht="24.95" customHeight="1" x14ac:dyDescent="0.2">
      <c r="A22" s="167" t="s">
        <v>144</v>
      </c>
      <c r="B22" s="164" t="s">
        <v>145</v>
      </c>
      <c r="C22" s="78">
        <v>3.5460224605495974</v>
      </c>
      <c r="D22" s="80">
        <v>1964</v>
      </c>
      <c r="E22" s="79">
        <v>1966</v>
      </c>
      <c r="F22" s="79">
        <v>1983</v>
      </c>
      <c r="G22" s="79">
        <v>1942</v>
      </c>
      <c r="H22" s="105">
        <v>1968</v>
      </c>
      <c r="I22" s="80">
        <v>-4</v>
      </c>
      <c r="J22" s="81">
        <v>-0.2032520325203252</v>
      </c>
    </row>
    <row r="23" spans="1:15" ht="24.95" customHeight="1" x14ac:dyDescent="0.2">
      <c r="A23" s="158" t="s">
        <v>146</v>
      </c>
      <c r="B23" s="164" t="s">
        <v>147</v>
      </c>
      <c r="C23" s="78">
        <v>1.0670566569169104</v>
      </c>
      <c r="D23" s="80">
        <v>591</v>
      </c>
      <c r="E23" s="79">
        <v>587</v>
      </c>
      <c r="F23" s="79">
        <v>588</v>
      </c>
      <c r="G23" s="79">
        <v>582</v>
      </c>
      <c r="H23" s="105">
        <v>565</v>
      </c>
      <c r="I23" s="80">
        <v>26</v>
      </c>
      <c r="J23" s="81">
        <v>4.6017699115044248</v>
      </c>
    </row>
    <row r="24" spans="1:15" ht="24.95" customHeight="1" x14ac:dyDescent="0.2">
      <c r="A24" s="158" t="s">
        <v>148</v>
      </c>
      <c r="B24" s="164" t="s">
        <v>215</v>
      </c>
      <c r="C24" s="78">
        <v>12.374968403567689</v>
      </c>
      <c r="D24" s="80">
        <v>6854</v>
      </c>
      <c r="E24" s="79">
        <v>6961</v>
      </c>
      <c r="F24" s="79">
        <v>6994</v>
      </c>
      <c r="G24" s="79">
        <v>6869</v>
      </c>
      <c r="H24" s="105">
        <v>6987</v>
      </c>
      <c r="I24" s="80">
        <v>-133</v>
      </c>
      <c r="J24" s="81">
        <v>-1.9035351366824103</v>
      </c>
    </row>
    <row r="25" spans="1:15" ht="24.95" customHeight="1" x14ac:dyDescent="0.2">
      <c r="A25" s="158" t="s">
        <v>150</v>
      </c>
      <c r="B25" s="171" t="s">
        <v>151</v>
      </c>
      <c r="C25" s="78">
        <v>8.1374354530025634</v>
      </c>
      <c r="D25" s="80">
        <v>4507</v>
      </c>
      <c r="E25" s="79">
        <v>4606</v>
      </c>
      <c r="F25" s="79">
        <v>4587</v>
      </c>
      <c r="G25" s="79">
        <v>4577</v>
      </c>
      <c r="H25" s="105">
        <v>4680</v>
      </c>
      <c r="I25" s="80">
        <v>-173</v>
      </c>
      <c r="J25" s="81">
        <v>-3.6965811965811968</v>
      </c>
    </row>
    <row r="26" spans="1:15" ht="24.95" customHeight="1" x14ac:dyDescent="0.2">
      <c r="A26" s="158" t="s">
        <v>217</v>
      </c>
      <c r="B26" s="171" t="s">
        <v>153</v>
      </c>
      <c r="C26" s="78">
        <v>7.2996786191456327</v>
      </c>
      <c r="D26" s="80">
        <v>4043</v>
      </c>
      <c r="E26" s="79">
        <v>4103</v>
      </c>
      <c r="F26" s="79">
        <v>4161</v>
      </c>
      <c r="G26" s="79">
        <v>4067</v>
      </c>
      <c r="H26" s="105">
        <v>4145</v>
      </c>
      <c r="I26" s="80">
        <v>-102</v>
      </c>
      <c r="J26" s="81">
        <v>-2.4607961399276235</v>
      </c>
    </row>
    <row r="27" spans="1:15" ht="24.95" customHeight="1" x14ac:dyDescent="0.2">
      <c r="A27" s="167">
        <v>782.78300000000002</v>
      </c>
      <c r="B27" s="170" t="s">
        <v>154</v>
      </c>
      <c r="C27" s="78">
        <v>0.83775683385693134</v>
      </c>
      <c r="D27" s="80">
        <v>464</v>
      </c>
      <c r="E27" s="79">
        <v>503</v>
      </c>
      <c r="F27" s="79">
        <v>426</v>
      </c>
      <c r="G27" s="79">
        <v>510</v>
      </c>
      <c r="H27" s="105">
        <v>535</v>
      </c>
      <c r="I27" s="80">
        <v>-71</v>
      </c>
      <c r="J27" s="81">
        <v>-13.271028037383177</v>
      </c>
    </row>
    <row r="28" spans="1:15" ht="24.95" customHeight="1" x14ac:dyDescent="0.2">
      <c r="A28" s="158" t="s">
        <v>155</v>
      </c>
      <c r="B28" s="164" t="s">
        <v>156</v>
      </c>
      <c r="C28" s="78">
        <v>0.46582168779113853</v>
      </c>
      <c r="D28" s="80">
        <v>258</v>
      </c>
      <c r="E28" s="79">
        <v>273</v>
      </c>
      <c r="F28" s="79">
        <v>274</v>
      </c>
      <c r="G28" s="79">
        <v>261</v>
      </c>
      <c r="H28" s="105">
        <v>254</v>
      </c>
      <c r="I28" s="80">
        <v>4</v>
      </c>
      <c r="J28" s="81">
        <v>1.5748031496062993</v>
      </c>
    </row>
    <row r="29" spans="1:15" ht="24.95" customHeight="1" x14ac:dyDescent="0.2">
      <c r="A29" s="158" t="s">
        <v>157</v>
      </c>
      <c r="B29" s="164" t="s">
        <v>158</v>
      </c>
      <c r="C29" s="78">
        <v>6.4167840248438237</v>
      </c>
      <c r="D29" s="80">
        <v>3554</v>
      </c>
      <c r="E29" s="79">
        <v>3162</v>
      </c>
      <c r="F29" s="79">
        <v>3420</v>
      </c>
      <c r="G29" s="79">
        <v>3862</v>
      </c>
      <c r="H29" s="105">
        <v>4250</v>
      </c>
      <c r="I29" s="80">
        <v>-696</v>
      </c>
      <c r="J29" s="81">
        <v>-16.376470588235293</v>
      </c>
    </row>
    <row r="30" spans="1:15" ht="24.95" customHeight="1" x14ac:dyDescent="0.2">
      <c r="A30" s="158">
        <v>86</v>
      </c>
      <c r="B30" s="164" t="s">
        <v>159</v>
      </c>
      <c r="C30" s="78">
        <v>7.4278698588090855</v>
      </c>
      <c r="D30" s="80">
        <v>4114</v>
      </c>
      <c r="E30" s="79">
        <v>4068</v>
      </c>
      <c r="F30" s="79">
        <v>4111</v>
      </c>
      <c r="G30" s="79">
        <v>4083</v>
      </c>
      <c r="H30" s="105">
        <v>4078</v>
      </c>
      <c r="I30" s="80">
        <v>36</v>
      </c>
      <c r="J30" s="81">
        <v>0.88278567925453655</v>
      </c>
    </row>
    <row r="31" spans="1:15" ht="24.95" customHeight="1" x14ac:dyDescent="0.2">
      <c r="A31" s="158">
        <v>87.88</v>
      </c>
      <c r="B31" s="171" t="s">
        <v>160</v>
      </c>
      <c r="C31" s="78">
        <v>4.2519770339074858</v>
      </c>
      <c r="D31" s="80">
        <v>2355</v>
      </c>
      <c r="E31" s="79">
        <v>2389</v>
      </c>
      <c r="F31" s="79">
        <v>2349</v>
      </c>
      <c r="G31" s="79">
        <v>2300</v>
      </c>
      <c r="H31" s="105">
        <v>2324</v>
      </c>
      <c r="I31" s="80">
        <v>31</v>
      </c>
      <c r="J31" s="81">
        <v>1.3339070567986231</v>
      </c>
    </row>
    <row r="32" spans="1:15" ht="24.95" customHeight="1" x14ac:dyDescent="0.2">
      <c r="A32" s="158" t="s">
        <v>161</v>
      </c>
      <c r="B32" s="164" t="s">
        <v>162</v>
      </c>
      <c r="C32" s="78">
        <v>10.966670277687502</v>
      </c>
      <c r="D32" s="80">
        <v>6074</v>
      </c>
      <c r="E32" s="79">
        <v>6132</v>
      </c>
      <c r="F32" s="79">
        <v>6131</v>
      </c>
      <c r="G32" s="79">
        <v>6215</v>
      </c>
      <c r="H32" s="105">
        <v>6265</v>
      </c>
      <c r="I32" s="80">
        <v>-191</v>
      </c>
      <c r="J32" s="81">
        <v>-3.048683160415004</v>
      </c>
    </row>
    <row r="33" spans="1:10" ht="24.95" customHeight="1" x14ac:dyDescent="0.2">
      <c r="A33" s="158"/>
      <c r="B33" s="171" t="s">
        <v>163</v>
      </c>
      <c r="C33" s="78">
        <v>0</v>
      </c>
      <c r="D33" s="80">
        <v>0</v>
      </c>
      <c r="E33" s="79">
        <v>0</v>
      </c>
      <c r="F33" s="79">
        <v>0</v>
      </c>
      <c r="G33" s="79" t="s">
        <v>546</v>
      </c>
      <c r="H33" s="105" t="s">
        <v>546</v>
      </c>
      <c r="I33" s="80" t="s">
        <v>546</v>
      </c>
      <c r="J33" s="81" t="s">
        <v>546</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0.68248293792655179</v>
      </c>
      <c r="D35" s="80">
        <v>378</v>
      </c>
      <c r="E35" s="79">
        <v>390</v>
      </c>
      <c r="F35" s="79">
        <v>383</v>
      </c>
      <c r="G35" s="79">
        <v>371</v>
      </c>
      <c r="H35" s="105">
        <v>363</v>
      </c>
      <c r="I35" s="80">
        <v>15</v>
      </c>
      <c r="J35" s="81">
        <v>4.1322314049586772</v>
      </c>
    </row>
    <row r="36" spans="1:10" ht="24.95" customHeight="1" x14ac:dyDescent="0.2">
      <c r="A36" s="239" t="s">
        <v>165</v>
      </c>
      <c r="B36" s="240" t="s">
        <v>166</v>
      </c>
      <c r="C36" s="78">
        <v>8.8903332972231244</v>
      </c>
      <c r="D36" s="80">
        <v>4924</v>
      </c>
      <c r="E36" s="79">
        <v>4907</v>
      </c>
      <c r="F36" s="79">
        <v>4884</v>
      </c>
      <c r="G36" s="79">
        <v>4942</v>
      </c>
      <c r="H36" s="105">
        <v>5101</v>
      </c>
      <c r="I36" s="80">
        <v>-177</v>
      </c>
      <c r="J36" s="81">
        <v>-3.4699078612036858</v>
      </c>
    </row>
    <row r="37" spans="1:10" ht="24.95" customHeight="1" x14ac:dyDescent="0.2">
      <c r="A37" s="241" t="s">
        <v>167</v>
      </c>
      <c r="B37" s="242" t="s">
        <v>168</v>
      </c>
      <c r="C37" s="90">
        <v>90.427183764850326</v>
      </c>
      <c r="D37" s="108">
        <v>50084</v>
      </c>
      <c r="E37" s="109">
        <v>49968</v>
      </c>
      <c r="F37" s="109">
        <v>50531</v>
      </c>
      <c r="G37" s="109">
        <v>50441</v>
      </c>
      <c r="H37" s="110">
        <v>51749</v>
      </c>
      <c r="I37" s="108">
        <v>-1665</v>
      </c>
      <c r="J37" s="111">
        <v>-3.2174534773618815</v>
      </c>
    </row>
    <row r="38" spans="1:10" s="113" customFormat="1" ht="11.25" customHeight="1" x14ac:dyDescent="0.2">
      <c r="A38" s="287"/>
      <c r="B38" s="288"/>
      <c r="C38" s="288"/>
      <c r="D38" s="289"/>
      <c r="E38" s="289"/>
      <c r="F38" s="289"/>
      <c r="G38" s="289"/>
      <c r="H38" s="289"/>
      <c r="I38" s="289"/>
      <c r="J38" s="290" t="s">
        <v>35</v>
      </c>
    </row>
    <row r="39" spans="1:10" s="113" customFormat="1" ht="12.75" customHeight="1" x14ac:dyDescent="0.15">
      <c r="A39" s="291"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C42" s="292"/>
      <c r="D42" s="293"/>
      <c r="E42" s="293"/>
      <c r="F42" s="293"/>
      <c r="G42" s="293"/>
      <c r="H42" s="293"/>
      <c r="I42" s="293"/>
      <c r="J42" s="294"/>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E3F5E-AF6A-4C9F-B8A4-380EDD3B3598}">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11.25" customHeight="1" x14ac:dyDescent="0.2">
      <c r="A2" s="35"/>
      <c r="B2" s="36"/>
      <c r="C2" s="36"/>
      <c r="D2" s="36"/>
      <c r="E2" s="36"/>
      <c r="F2" s="36"/>
      <c r="G2" s="36"/>
      <c r="H2" s="36"/>
      <c r="I2" s="36"/>
      <c r="J2" s="36"/>
      <c r="K2" s="36"/>
    </row>
    <row r="3" spans="1:15" s="39" customFormat="1" ht="20.100000000000001" customHeight="1" x14ac:dyDescent="0.2">
      <c r="A3" s="38" t="s">
        <v>331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40</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12" customHeight="1" x14ac:dyDescent="0.2">
      <c r="A7" s="51" t="s">
        <v>332</v>
      </c>
      <c r="B7" s="46"/>
      <c r="C7" s="46"/>
      <c r="D7" s="47" t="s">
        <v>86</v>
      </c>
      <c r="E7" s="48" t="s">
        <v>325</v>
      </c>
      <c r="F7" s="49"/>
      <c r="G7" s="49"/>
      <c r="H7" s="49"/>
      <c r="I7" s="50"/>
      <c r="J7" s="51" t="s">
        <v>174</v>
      </c>
      <c r="K7" s="52"/>
      <c r="L7" s="53"/>
      <c r="M7" s="53"/>
      <c r="N7" s="53"/>
      <c r="O7" s="53"/>
    </row>
    <row r="8" spans="1:15" ht="21.75" customHeight="1" x14ac:dyDescent="0.2">
      <c r="A8" s="54"/>
      <c r="B8" s="55"/>
      <c r="C8" s="55"/>
      <c r="D8" s="56"/>
      <c r="E8" s="57" t="s">
        <v>89</v>
      </c>
      <c r="F8" s="57" t="s">
        <v>90</v>
      </c>
      <c r="G8" s="57" t="s">
        <v>91</v>
      </c>
      <c r="H8" s="57" t="s">
        <v>92</v>
      </c>
      <c r="I8" s="57" t="s">
        <v>93</v>
      </c>
      <c r="J8" s="58"/>
      <c r="K8" s="59"/>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s="157" customFormat="1" ht="18" customHeight="1" x14ac:dyDescent="0.2">
      <c r="A11" s="243" t="s">
        <v>96</v>
      </c>
      <c r="B11" s="244"/>
      <c r="C11" s="245"/>
      <c r="D11" s="246">
        <v>100</v>
      </c>
      <c r="E11" s="250">
        <v>55386</v>
      </c>
      <c r="F11" s="295">
        <v>55265</v>
      </c>
      <c r="G11" s="295">
        <v>55798</v>
      </c>
      <c r="H11" s="295">
        <v>55754</v>
      </c>
      <c r="I11" s="249">
        <v>57213</v>
      </c>
      <c r="J11" s="250">
        <v>-1827</v>
      </c>
      <c r="K11" s="251">
        <v>-3.193330187195218</v>
      </c>
    </row>
    <row r="12" spans="1:15" s="157" customFormat="1" ht="18" customHeight="1" x14ac:dyDescent="0.2">
      <c r="A12" s="252" t="s">
        <v>222</v>
      </c>
      <c r="B12" s="253"/>
      <c r="C12" s="253"/>
      <c r="D12" s="254"/>
      <c r="E12" s="267"/>
      <c r="F12" s="267"/>
      <c r="G12" s="267"/>
      <c r="H12" s="267"/>
      <c r="I12" s="267"/>
      <c r="J12" s="254"/>
      <c r="K12" s="255"/>
    </row>
    <row r="13" spans="1:15" s="157" customFormat="1" ht="15.95" customHeight="1" x14ac:dyDescent="0.2">
      <c r="A13" s="256" t="s">
        <v>223</v>
      </c>
      <c r="B13" s="257"/>
      <c r="C13" s="258"/>
      <c r="D13" s="259">
        <v>44.251254829740368</v>
      </c>
      <c r="E13" s="260">
        <v>24509</v>
      </c>
      <c r="F13" s="261">
        <v>24956</v>
      </c>
      <c r="G13" s="261">
        <v>25117</v>
      </c>
      <c r="H13" s="261">
        <v>24801</v>
      </c>
      <c r="I13" s="262">
        <v>25352</v>
      </c>
      <c r="J13" s="260">
        <v>-843</v>
      </c>
      <c r="K13" s="263">
        <v>-3.3251814452508679</v>
      </c>
    </row>
    <row r="14" spans="1:15" s="157" customFormat="1" ht="15.95" customHeight="1" x14ac:dyDescent="0.2">
      <c r="A14" s="256" t="s">
        <v>224</v>
      </c>
      <c r="B14" s="257"/>
      <c r="C14" s="258"/>
      <c r="D14" s="259">
        <v>37.852525909074494</v>
      </c>
      <c r="E14" s="260">
        <v>20965</v>
      </c>
      <c r="F14" s="261">
        <v>20823</v>
      </c>
      <c r="G14" s="261">
        <v>20907</v>
      </c>
      <c r="H14" s="261">
        <v>20785</v>
      </c>
      <c r="I14" s="262">
        <v>21263</v>
      </c>
      <c r="J14" s="260">
        <v>-298</v>
      </c>
      <c r="K14" s="263">
        <v>-1.4014955556600668</v>
      </c>
    </row>
    <row r="15" spans="1:15" s="157" customFormat="1" ht="15.95" customHeight="1" x14ac:dyDescent="0.2">
      <c r="A15" s="256" t="s">
        <v>225</v>
      </c>
      <c r="B15" s="257"/>
      <c r="C15" s="258"/>
      <c r="D15" s="259">
        <v>5.569999638897916</v>
      </c>
      <c r="E15" s="260">
        <v>3085</v>
      </c>
      <c r="F15" s="261">
        <v>3060</v>
      </c>
      <c r="G15" s="261">
        <v>3084</v>
      </c>
      <c r="H15" s="261">
        <v>3041</v>
      </c>
      <c r="I15" s="262">
        <v>2996</v>
      </c>
      <c r="J15" s="260">
        <v>89</v>
      </c>
      <c r="K15" s="263">
        <v>2.9706275033377838</v>
      </c>
    </row>
    <row r="16" spans="1:15" s="157" customFormat="1" ht="15.95" customHeight="1" x14ac:dyDescent="0.2">
      <c r="A16" s="256" t="s">
        <v>226</v>
      </c>
      <c r="B16" s="257"/>
      <c r="C16" s="258"/>
      <c r="D16" s="259">
        <v>9.0401906619001196</v>
      </c>
      <c r="E16" s="260">
        <v>5007</v>
      </c>
      <c r="F16" s="261">
        <v>4578</v>
      </c>
      <c r="G16" s="261">
        <v>4846</v>
      </c>
      <c r="H16" s="261">
        <v>5291</v>
      </c>
      <c r="I16" s="262">
        <v>5744</v>
      </c>
      <c r="J16" s="260">
        <v>-737</v>
      </c>
      <c r="K16" s="263">
        <v>-12.830779944289693</v>
      </c>
    </row>
    <row r="17" spans="1:11" s="157" customFormat="1" ht="18" customHeight="1" x14ac:dyDescent="0.2">
      <c r="A17" s="264" t="s">
        <v>227</v>
      </c>
      <c r="B17" s="265"/>
      <c r="C17" s="265"/>
      <c r="D17" s="265"/>
      <c r="E17" s="266"/>
      <c r="F17" s="266"/>
      <c r="G17" s="266"/>
      <c r="H17" s="266"/>
      <c r="I17" s="266"/>
      <c r="J17" s="266"/>
      <c r="K17" s="266"/>
    </row>
    <row r="18" spans="1:11" s="157" customFormat="1" ht="14.1" customHeight="1" x14ac:dyDescent="0.2">
      <c r="A18" s="256" t="s">
        <v>228</v>
      </c>
      <c r="B18" s="257"/>
      <c r="C18" s="258"/>
      <c r="D18" s="259">
        <v>2.1341133138338209</v>
      </c>
      <c r="E18" s="261">
        <v>1182</v>
      </c>
      <c r="F18" s="261">
        <v>1199</v>
      </c>
      <c r="G18" s="261">
        <v>1133</v>
      </c>
      <c r="H18" s="261">
        <v>1135</v>
      </c>
      <c r="I18" s="261">
        <v>1170</v>
      </c>
      <c r="J18" s="260">
        <v>12</v>
      </c>
      <c r="K18" s="263">
        <v>1.0256410256410255</v>
      </c>
    </row>
    <row r="19" spans="1:11" s="157" customFormat="1" ht="14.1" customHeight="1" x14ac:dyDescent="0.2">
      <c r="A19" s="256" t="s">
        <v>229</v>
      </c>
      <c r="B19" s="257"/>
      <c r="C19" s="258"/>
      <c r="D19" s="259">
        <v>3.6994908460621816</v>
      </c>
      <c r="E19" s="261">
        <v>2049</v>
      </c>
      <c r="F19" s="261">
        <v>2079</v>
      </c>
      <c r="G19" s="261">
        <v>2074</v>
      </c>
      <c r="H19" s="261">
        <v>2069</v>
      </c>
      <c r="I19" s="261">
        <v>2079</v>
      </c>
      <c r="J19" s="260">
        <v>-30</v>
      </c>
      <c r="K19" s="263">
        <v>-1.4430014430014431</v>
      </c>
    </row>
    <row r="20" spans="1:11" s="157" customFormat="1" ht="14.1" customHeight="1" x14ac:dyDescent="0.2">
      <c r="A20" s="256" t="s">
        <v>230</v>
      </c>
      <c r="B20" s="257"/>
      <c r="C20" s="258"/>
      <c r="D20" s="259">
        <v>0.64456721915285453</v>
      </c>
      <c r="E20" s="261">
        <v>357</v>
      </c>
      <c r="F20" s="261">
        <v>368</v>
      </c>
      <c r="G20" s="261">
        <v>378</v>
      </c>
      <c r="H20" s="261">
        <v>392</v>
      </c>
      <c r="I20" s="261">
        <v>402</v>
      </c>
      <c r="J20" s="260">
        <v>-45</v>
      </c>
      <c r="K20" s="263">
        <v>-11.194029850746269</v>
      </c>
    </row>
    <row r="21" spans="1:11" s="157" customFormat="1" ht="14.1" customHeight="1" x14ac:dyDescent="0.2">
      <c r="A21" s="256" t="s">
        <v>231</v>
      </c>
      <c r="B21" s="257"/>
      <c r="C21" s="258"/>
      <c r="D21" s="259">
        <v>8.0688260571263495</v>
      </c>
      <c r="E21" s="261">
        <v>4469</v>
      </c>
      <c r="F21" s="261">
        <v>4453</v>
      </c>
      <c r="G21" s="261">
        <v>4489</v>
      </c>
      <c r="H21" s="261">
        <v>4482</v>
      </c>
      <c r="I21" s="261">
        <v>4538</v>
      </c>
      <c r="J21" s="260">
        <v>-69</v>
      </c>
      <c r="K21" s="263">
        <v>-1.5204936095196122</v>
      </c>
    </row>
    <row r="22" spans="1:11" s="157" customFormat="1" ht="14.1" customHeight="1" x14ac:dyDescent="0.2">
      <c r="A22" s="256" t="s">
        <v>232</v>
      </c>
      <c r="B22" s="257"/>
      <c r="C22" s="258"/>
      <c r="D22" s="259">
        <v>2.2442494493193226</v>
      </c>
      <c r="E22" s="261">
        <v>1243</v>
      </c>
      <c r="F22" s="261">
        <v>1254</v>
      </c>
      <c r="G22" s="261">
        <v>1250</v>
      </c>
      <c r="H22" s="261">
        <v>1258</v>
      </c>
      <c r="I22" s="261">
        <v>1270</v>
      </c>
      <c r="J22" s="260">
        <v>-27</v>
      </c>
      <c r="K22" s="263">
        <v>-2.1259842519685042</v>
      </c>
    </row>
    <row r="23" spans="1:11" s="157" customFormat="1" ht="18" customHeight="1" x14ac:dyDescent="0.2">
      <c r="A23" s="252" t="s">
        <v>233</v>
      </c>
      <c r="B23" s="253"/>
      <c r="C23" s="253"/>
      <c r="D23" s="254"/>
      <c r="E23" s="267"/>
      <c r="F23" s="267"/>
      <c r="G23" s="267"/>
      <c r="H23" s="267"/>
      <c r="I23" s="267"/>
      <c r="J23" s="254"/>
      <c r="K23" s="255"/>
    </row>
    <row r="24" spans="1:11" s="157" customFormat="1" ht="13.5" customHeight="1" x14ac:dyDescent="0.2">
      <c r="A24" s="256">
        <v>11</v>
      </c>
      <c r="B24" s="257" t="s">
        <v>234</v>
      </c>
      <c r="C24" s="258"/>
      <c r="D24" s="259">
        <v>0.64095619831726425</v>
      </c>
      <c r="E24" s="260">
        <v>355</v>
      </c>
      <c r="F24" s="261">
        <v>381</v>
      </c>
      <c r="G24" s="261">
        <v>377</v>
      </c>
      <c r="H24" s="261">
        <v>357</v>
      </c>
      <c r="I24" s="262">
        <v>334</v>
      </c>
      <c r="J24" s="260">
        <v>21</v>
      </c>
      <c r="K24" s="263">
        <v>6.2874251497005984</v>
      </c>
    </row>
    <row r="25" spans="1:11" s="157" customFormat="1" ht="13.5" customHeight="1" x14ac:dyDescent="0.2">
      <c r="A25" s="256" t="s">
        <v>235</v>
      </c>
      <c r="B25" s="257" t="s">
        <v>236</v>
      </c>
      <c r="C25" s="258"/>
      <c r="D25" s="259">
        <v>0.37554616690138304</v>
      </c>
      <c r="E25" s="260">
        <v>208</v>
      </c>
      <c r="F25" s="261">
        <v>216</v>
      </c>
      <c r="G25" s="261">
        <v>215</v>
      </c>
      <c r="H25" s="261">
        <v>208</v>
      </c>
      <c r="I25" s="262">
        <v>190</v>
      </c>
      <c r="J25" s="260">
        <v>18</v>
      </c>
      <c r="K25" s="263">
        <v>9.473684210526315</v>
      </c>
    </row>
    <row r="26" spans="1:11" s="157" customFormat="1" ht="13.5" customHeight="1" x14ac:dyDescent="0.2">
      <c r="A26" s="256">
        <v>12</v>
      </c>
      <c r="B26" s="257" t="s">
        <v>237</v>
      </c>
      <c r="C26" s="258"/>
      <c r="D26" s="259">
        <v>0.94428194850684288</v>
      </c>
      <c r="E26" s="260">
        <v>523</v>
      </c>
      <c r="F26" s="261">
        <v>552</v>
      </c>
      <c r="G26" s="261">
        <v>536</v>
      </c>
      <c r="H26" s="261">
        <v>508</v>
      </c>
      <c r="I26" s="262">
        <v>512</v>
      </c>
      <c r="J26" s="260">
        <v>11</v>
      </c>
      <c r="K26" s="263">
        <v>2.1484375</v>
      </c>
    </row>
    <row r="27" spans="1:11" s="157" customFormat="1" ht="13.5" customHeight="1" x14ac:dyDescent="0.2">
      <c r="A27" s="256">
        <v>21</v>
      </c>
      <c r="B27" s="257" t="s">
        <v>238</v>
      </c>
      <c r="C27" s="258"/>
      <c r="D27" s="259">
        <v>7.9442458382984873E-2</v>
      </c>
      <c r="E27" s="552">
        <v>44</v>
      </c>
      <c r="F27" s="553">
        <v>45</v>
      </c>
      <c r="G27" s="553">
        <v>47</v>
      </c>
      <c r="H27" s="553">
        <v>52</v>
      </c>
      <c r="I27" s="554">
        <v>49</v>
      </c>
      <c r="J27" s="260">
        <v>-5</v>
      </c>
      <c r="K27" s="263">
        <v>-10.204081632653061</v>
      </c>
    </row>
    <row r="28" spans="1:11" s="157" customFormat="1" ht="13.5" customHeight="1" x14ac:dyDescent="0.2">
      <c r="A28" s="256">
        <v>22</v>
      </c>
      <c r="B28" s="257" t="s">
        <v>239</v>
      </c>
      <c r="C28" s="258"/>
      <c r="D28" s="259">
        <v>0.39540678149712921</v>
      </c>
      <c r="E28" s="260">
        <v>219</v>
      </c>
      <c r="F28" s="261">
        <v>233</v>
      </c>
      <c r="G28" s="261">
        <v>248</v>
      </c>
      <c r="H28" s="261">
        <v>236</v>
      </c>
      <c r="I28" s="262">
        <v>240</v>
      </c>
      <c r="J28" s="260">
        <v>-21</v>
      </c>
      <c r="K28" s="263">
        <v>-8.75</v>
      </c>
    </row>
    <row r="29" spans="1:11" s="157" customFormat="1" ht="13.5" customHeight="1" x14ac:dyDescent="0.2">
      <c r="A29" s="256">
        <v>23</v>
      </c>
      <c r="B29" s="257" t="s">
        <v>240</v>
      </c>
      <c r="C29" s="258"/>
      <c r="D29" s="259">
        <v>0.59040190661900116</v>
      </c>
      <c r="E29" s="260">
        <v>327</v>
      </c>
      <c r="F29" s="261">
        <v>316</v>
      </c>
      <c r="G29" s="261">
        <v>331</v>
      </c>
      <c r="H29" s="261">
        <v>323</v>
      </c>
      <c r="I29" s="262">
        <v>334</v>
      </c>
      <c r="J29" s="260">
        <v>-7</v>
      </c>
      <c r="K29" s="263">
        <v>-2.0958083832335328</v>
      </c>
    </row>
    <row r="30" spans="1:11" s="157" customFormat="1" ht="13.5" customHeight="1" x14ac:dyDescent="0.2">
      <c r="A30" s="256">
        <v>24</v>
      </c>
      <c r="B30" s="257" t="s">
        <v>241</v>
      </c>
      <c r="C30" s="258"/>
      <c r="D30" s="259">
        <v>0.67164987541978116</v>
      </c>
      <c r="E30" s="260">
        <v>372</v>
      </c>
      <c r="F30" s="261">
        <v>371</v>
      </c>
      <c r="G30" s="261">
        <v>379</v>
      </c>
      <c r="H30" s="261">
        <v>377</v>
      </c>
      <c r="I30" s="262">
        <v>384</v>
      </c>
      <c r="J30" s="260">
        <v>-12</v>
      </c>
      <c r="K30" s="263">
        <v>-3.125</v>
      </c>
    </row>
    <row r="31" spans="1:11" s="157" customFormat="1" ht="13.5" customHeight="1" x14ac:dyDescent="0.2">
      <c r="A31" s="256">
        <v>25</v>
      </c>
      <c r="B31" s="257" t="s">
        <v>242</v>
      </c>
      <c r="C31" s="258"/>
      <c r="D31" s="259">
        <v>1.0092803235474668</v>
      </c>
      <c r="E31" s="260">
        <v>559</v>
      </c>
      <c r="F31" s="261">
        <v>583</v>
      </c>
      <c r="G31" s="261">
        <v>582</v>
      </c>
      <c r="H31" s="261">
        <v>577</v>
      </c>
      <c r="I31" s="262">
        <v>584</v>
      </c>
      <c r="J31" s="260">
        <v>-25</v>
      </c>
      <c r="K31" s="263">
        <v>-4.2808219178082192</v>
      </c>
    </row>
    <row r="32" spans="1:11" s="157" customFormat="1" ht="13.5" customHeight="1" x14ac:dyDescent="0.2">
      <c r="A32" s="256">
        <v>26</v>
      </c>
      <c r="B32" s="257" t="s">
        <v>243</v>
      </c>
      <c r="C32" s="258"/>
      <c r="D32" s="259">
        <v>0.90456071931535043</v>
      </c>
      <c r="E32" s="260">
        <v>501</v>
      </c>
      <c r="F32" s="261">
        <v>495</v>
      </c>
      <c r="G32" s="261">
        <v>505</v>
      </c>
      <c r="H32" s="261">
        <v>487</v>
      </c>
      <c r="I32" s="262">
        <v>485</v>
      </c>
      <c r="J32" s="260">
        <v>16</v>
      </c>
      <c r="K32" s="263">
        <v>3.2989690721649483</v>
      </c>
    </row>
    <row r="33" spans="1:11" s="157" customFormat="1" ht="13.5" customHeight="1" x14ac:dyDescent="0.2">
      <c r="A33" s="256">
        <v>27</v>
      </c>
      <c r="B33" s="257" t="s">
        <v>244</v>
      </c>
      <c r="C33" s="258"/>
      <c r="D33" s="259">
        <v>0.47846026071570436</v>
      </c>
      <c r="E33" s="260">
        <v>265</v>
      </c>
      <c r="F33" s="261">
        <v>265</v>
      </c>
      <c r="G33" s="261">
        <v>278</v>
      </c>
      <c r="H33" s="261">
        <v>288</v>
      </c>
      <c r="I33" s="262">
        <v>287</v>
      </c>
      <c r="J33" s="260">
        <v>-22</v>
      </c>
      <c r="K33" s="263">
        <v>-7.6655052264808363</v>
      </c>
    </row>
    <row r="34" spans="1:11" s="157" customFormat="1" ht="13.5" customHeight="1" x14ac:dyDescent="0.2">
      <c r="A34" s="256">
        <v>28</v>
      </c>
      <c r="B34" s="257" t="s">
        <v>245</v>
      </c>
      <c r="C34" s="258"/>
      <c r="D34" s="259">
        <v>0.20221716679305241</v>
      </c>
      <c r="E34" s="260">
        <v>112</v>
      </c>
      <c r="F34" s="261">
        <v>111</v>
      </c>
      <c r="G34" s="261">
        <v>108</v>
      </c>
      <c r="H34" s="261">
        <v>120</v>
      </c>
      <c r="I34" s="262">
        <v>119</v>
      </c>
      <c r="J34" s="260">
        <v>-7</v>
      </c>
      <c r="K34" s="263">
        <v>-5.882352941176471</v>
      </c>
    </row>
    <row r="35" spans="1:11" s="157" customFormat="1" ht="13.5" customHeight="1" x14ac:dyDescent="0.2">
      <c r="A35" s="256">
        <v>29</v>
      </c>
      <c r="B35" s="257" t="s">
        <v>246</v>
      </c>
      <c r="C35" s="258"/>
      <c r="D35" s="259">
        <v>3.5983822626656554</v>
      </c>
      <c r="E35" s="260">
        <v>1993</v>
      </c>
      <c r="F35" s="261">
        <v>2007</v>
      </c>
      <c r="G35" s="261">
        <v>2099</v>
      </c>
      <c r="H35" s="261">
        <v>2098</v>
      </c>
      <c r="I35" s="262">
        <v>2188</v>
      </c>
      <c r="J35" s="260">
        <v>-195</v>
      </c>
      <c r="K35" s="263">
        <v>-8.9122486288848268</v>
      </c>
    </row>
    <row r="36" spans="1:11" s="157" customFormat="1" ht="13.5" customHeight="1" x14ac:dyDescent="0.2">
      <c r="A36" s="256" t="s">
        <v>247</v>
      </c>
      <c r="B36" s="257" t="s">
        <v>248</v>
      </c>
      <c r="C36" s="258"/>
      <c r="D36" s="259" t="s">
        <v>546</v>
      </c>
      <c r="E36" s="260" t="s">
        <v>546</v>
      </c>
      <c r="F36" s="261">
        <v>266</v>
      </c>
      <c r="G36" s="261">
        <v>292</v>
      </c>
      <c r="H36" s="261">
        <v>314</v>
      </c>
      <c r="I36" s="262">
        <v>350</v>
      </c>
      <c r="J36" s="260" t="s">
        <v>546</v>
      </c>
      <c r="K36" s="263" t="s">
        <v>546</v>
      </c>
    </row>
    <row r="37" spans="1:11" s="157" customFormat="1" ht="13.5" customHeight="1" x14ac:dyDescent="0.2">
      <c r="A37" s="256" t="s">
        <v>249</v>
      </c>
      <c r="B37" s="257" t="s">
        <v>250</v>
      </c>
      <c r="C37" s="258"/>
      <c r="D37" s="259">
        <v>3.1253385332033368</v>
      </c>
      <c r="E37" s="260">
        <v>1731</v>
      </c>
      <c r="F37" s="261">
        <v>1738</v>
      </c>
      <c r="G37" s="261">
        <v>1803</v>
      </c>
      <c r="H37" s="261">
        <v>1780</v>
      </c>
      <c r="I37" s="262">
        <v>1834</v>
      </c>
      <c r="J37" s="260">
        <v>-103</v>
      </c>
      <c r="K37" s="263">
        <v>-5.6161395856052341</v>
      </c>
    </row>
    <row r="38" spans="1:11" s="157" customFormat="1" ht="13.5" customHeight="1" x14ac:dyDescent="0.2">
      <c r="A38" s="256">
        <v>31</v>
      </c>
      <c r="B38" s="257" t="s">
        <v>251</v>
      </c>
      <c r="C38" s="258"/>
      <c r="D38" s="259">
        <v>0.25638247932690572</v>
      </c>
      <c r="E38" s="260">
        <v>142</v>
      </c>
      <c r="F38" s="261">
        <v>151</v>
      </c>
      <c r="G38" s="261">
        <v>147</v>
      </c>
      <c r="H38" s="261">
        <v>149</v>
      </c>
      <c r="I38" s="262">
        <v>168</v>
      </c>
      <c r="J38" s="260">
        <v>-26</v>
      </c>
      <c r="K38" s="263">
        <v>-15.476190476190476</v>
      </c>
    </row>
    <row r="39" spans="1:11" s="157" customFormat="1" ht="13.5" customHeight="1" x14ac:dyDescent="0.2">
      <c r="A39" s="256">
        <v>32</v>
      </c>
      <c r="B39" s="257" t="s">
        <v>252</v>
      </c>
      <c r="C39" s="258"/>
      <c r="D39" s="259">
        <v>0.68428844834434699</v>
      </c>
      <c r="E39" s="260">
        <v>379</v>
      </c>
      <c r="F39" s="261">
        <v>398</v>
      </c>
      <c r="G39" s="261">
        <v>378</v>
      </c>
      <c r="H39" s="261">
        <v>376</v>
      </c>
      <c r="I39" s="262">
        <v>371</v>
      </c>
      <c r="J39" s="260">
        <v>8</v>
      </c>
      <c r="K39" s="263">
        <v>2.1563342318059298</v>
      </c>
    </row>
    <row r="40" spans="1:11" s="157" customFormat="1" ht="13.5" customHeight="1" x14ac:dyDescent="0.2">
      <c r="A40" s="256">
        <v>33</v>
      </c>
      <c r="B40" s="257" t="s">
        <v>253</v>
      </c>
      <c r="C40" s="258"/>
      <c r="D40" s="259">
        <v>0.63012313581049362</v>
      </c>
      <c r="E40" s="260">
        <v>349</v>
      </c>
      <c r="F40" s="261">
        <v>349</v>
      </c>
      <c r="G40" s="261">
        <v>324</v>
      </c>
      <c r="H40" s="261">
        <v>324</v>
      </c>
      <c r="I40" s="262">
        <v>327</v>
      </c>
      <c r="J40" s="260">
        <v>22</v>
      </c>
      <c r="K40" s="263">
        <v>6.7278287461773703</v>
      </c>
    </row>
    <row r="41" spans="1:11" s="157" customFormat="1" ht="13.5" customHeight="1" x14ac:dyDescent="0.2">
      <c r="A41" s="256">
        <v>34</v>
      </c>
      <c r="B41" s="257" t="s">
        <v>254</v>
      </c>
      <c r="C41" s="258"/>
      <c r="D41" s="259">
        <v>4.0678149712923846</v>
      </c>
      <c r="E41" s="260">
        <v>2253</v>
      </c>
      <c r="F41" s="261">
        <v>2254</v>
      </c>
      <c r="G41" s="261">
        <v>2248</v>
      </c>
      <c r="H41" s="261">
        <v>2252</v>
      </c>
      <c r="I41" s="262">
        <v>2281</v>
      </c>
      <c r="J41" s="260">
        <v>-28</v>
      </c>
      <c r="K41" s="263">
        <v>-1.2275317843051294</v>
      </c>
    </row>
    <row r="42" spans="1:11" s="157" customFormat="1" ht="13.5" customHeight="1" x14ac:dyDescent="0.2">
      <c r="A42" s="256">
        <v>41</v>
      </c>
      <c r="B42" s="257" t="s">
        <v>255</v>
      </c>
      <c r="C42" s="258"/>
      <c r="D42" s="259">
        <v>0.14624634384140398</v>
      </c>
      <c r="E42" s="552">
        <v>81</v>
      </c>
      <c r="F42" s="553">
        <v>87</v>
      </c>
      <c r="G42" s="553">
        <v>90</v>
      </c>
      <c r="H42" s="553">
        <v>92</v>
      </c>
      <c r="I42" s="554">
        <v>92</v>
      </c>
      <c r="J42" s="260">
        <v>-11</v>
      </c>
      <c r="K42" s="263">
        <v>-11.956521739130435</v>
      </c>
    </row>
    <row r="43" spans="1:11" s="157" customFormat="1" ht="13.5" customHeight="1" x14ac:dyDescent="0.2">
      <c r="A43" s="256">
        <v>42</v>
      </c>
      <c r="B43" s="257" t="s">
        <v>256</v>
      </c>
      <c r="C43" s="258"/>
      <c r="D43" s="259">
        <v>9.569205214314086E-2</v>
      </c>
      <c r="E43" s="552">
        <v>53</v>
      </c>
      <c r="F43" s="553">
        <v>51</v>
      </c>
      <c r="G43" s="553">
        <v>56</v>
      </c>
      <c r="H43" s="553">
        <v>57</v>
      </c>
      <c r="I43" s="554">
        <v>66</v>
      </c>
      <c r="J43" s="260">
        <v>-13</v>
      </c>
      <c r="K43" s="263">
        <v>-19.696969696969695</v>
      </c>
    </row>
    <row r="44" spans="1:11" s="157" customFormat="1" ht="13.5" customHeight="1" x14ac:dyDescent="0.2">
      <c r="A44" s="256">
        <v>43</v>
      </c>
      <c r="B44" s="257" t="s">
        <v>257</v>
      </c>
      <c r="C44" s="258"/>
      <c r="D44" s="259">
        <v>0.79984111508323408</v>
      </c>
      <c r="E44" s="260">
        <v>443</v>
      </c>
      <c r="F44" s="261">
        <v>431</v>
      </c>
      <c r="G44" s="261">
        <v>434</v>
      </c>
      <c r="H44" s="261">
        <v>423</v>
      </c>
      <c r="I44" s="262">
        <v>423</v>
      </c>
      <c r="J44" s="260">
        <v>20</v>
      </c>
      <c r="K44" s="263">
        <v>4.7281323877068555</v>
      </c>
    </row>
    <row r="45" spans="1:11" s="157" customFormat="1" ht="13.5" customHeight="1" x14ac:dyDescent="0.2">
      <c r="A45" s="256">
        <v>51</v>
      </c>
      <c r="B45" s="257" t="s">
        <v>258</v>
      </c>
      <c r="C45" s="258"/>
      <c r="D45" s="259">
        <v>9.1106055681941278</v>
      </c>
      <c r="E45" s="260">
        <v>5046</v>
      </c>
      <c r="F45" s="261">
        <v>5115</v>
      </c>
      <c r="G45" s="261">
        <v>5108</v>
      </c>
      <c r="H45" s="261">
        <v>5116</v>
      </c>
      <c r="I45" s="262">
        <v>5276</v>
      </c>
      <c r="J45" s="260">
        <v>-230</v>
      </c>
      <c r="K45" s="263">
        <v>-4.3593631539044733</v>
      </c>
    </row>
    <row r="46" spans="1:11" s="157" customFormat="1" ht="13.5" customHeight="1" x14ac:dyDescent="0.2">
      <c r="A46" s="256" t="s">
        <v>259</v>
      </c>
      <c r="B46" s="257" t="s">
        <v>260</v>
      </c>
      <c r="C46" s="258"/>
      <c r="D46" s="259">
        <v>8.7838081825732139</v>
      </c>
      <c r="E46" s="260">
        <v>4865</v>
      </c>
      <c r="F46" s="261">
        <v>4940</v>
      </c>
      <c r="G46" s="261">
        <v>4939</v>
      </c>
      <c r="H46" s="261">
        <v>4950</v>
      </c>
      <c r="I46" s="262">
        <v>5095</v>
      </c>
      <c r="J46" s="260">
        <v>-230</v>
      </c>
      <c r="K46" s="263">
        <v>-4.5142296368989205</v>
      </c>
    </row>
    <row r="47" spans="1:11" s="157" customFormat="1" ht="13.5" customHeight="1" x14ac:dyDescent="0.2">
      <c r="A47" s="256"/>
      <c r="B47" s="257" t="s">
        <v>261</v>
      </c>
      <c r="C47" s="258"/>
      <c r="D47" s="259">
        <v>4.0786480337991549</v>
      </c>
      <c r="E47" s="260">
        <v>2259</v>
      </c>
      <c r="F47" s="261">
        <v>2294</v>
      </c>
      <c r="G47" s="261">
        <v>2287</v>
      </c>
      <c r="H47" s="261">
        <v>2320</v>
      </c>
      <c r="I47" s="262">
        <v>2446</v>
      </c>
      <c r="J47" s="260">
        <v>-187</v>
      </c>
      <c r="K47" s="263">
        <v>-7.6451349141455438</v>
      </c>
    </row>
    <row r="48" spans="1:11" s="157" customFormat="1" ht="13.5" customHeight="1" x14ac:dyDescent="0.2">
      <c r="A48" s="256">
        <v>52</v>
      </c>
      <c r="B48" s="257" t="s">
        <v>262</v>
      </c>
      <c r="C48" s="258"/>
      <c r="D48" s="259">
        <v>4.972375690607735</v>
      </c>
      <c r="E48" s="260">
        <v>2754</v>
      </c>
      <c r="F48" s="261">
        <v>2752</v>
      </c>
      <c r="G48" s="261">
        <v>2694</v>
      </c>
      <c r="H48" s="261">
        <v>2704</v>
      </c>
      <c r="I48" s="262">
        <v>2740</v>
      </c>
      <c r="J48" s="260">
        <v>14</v>
      </c>
      <c r="K48" s="263">
        <v>0.51094890510948909</v>
      </c>
    </row>
    <row r="49" spans="1:11" s="157" customFormat="1" ht="13.5" customHeight="1" x14ac:dyDescent="0.2">
      <c r="A49" s="256" t="s">
        <v>263</v>
      </c>
      <c r="B49" s="257" t="s">
        <v>264</v>
      </c>
      <c r="C49" s="258"/>
      <c r="D49" s="259">
        <v>4.7846026071570433</v>
      </c>
      <c r="E49" s="260">
        <v>2650</v>
      </c>
      <c r="F49" s="261">
        <v>2648</v>
      </c>
      <c r="G49" s="261">
        <v>2600</v>
      </c>
      <c r="H49" s="261">
        <v>2609</v>
      </c>
      <c r="I49" s="262">
        <v>2637</v>
      </c>
      <c r="J49" s="260">
        <v>13</v>
      </c>
      <c r="K49" s="263">
        <v>0.49298445202882063</v>
      </c>
    </row>
    <row r="50" spans="1:11" s="157" customFormat="1" ht="13.5" customHeight="1" x14ac:dyDescent="0.2">
      <c r="A50" s="256">
        <v>53</v>
      </c>
      <c r="B50" s="257" t="s">
        <v>265</v>
      </c>
      <c r="C50" s="258"/>
      <c r="D50" s="259">
        <v>1.5581554905571806</v>
      </c>
      <c r="E50" s="260">
        <v>863</v>
      </c>
      <c r="F50" s="261">
        <v>841</v>
      </c>
      <c r="G50" s="261">
        <v>885</v>
      </c>
      <c r="H50" s="261">
        <v>885</v>
      </c>
      <c r="I50" s="262">
        <v>874</v>
      </c>
      <c r="J50" s="260">
        <v>-11</v>
      </c>
      <c r="K50" s="263">
        <v>-1.2585812356979404</v>
      </c>
    </row>
    <row r="51" spans="1:11" s="157" customFormat="1" ht="13.5" customHeight="1" x14ac:dyDescent="0.2">
      <c r="A51" s="256" t="s">
        <v>266</v>
      </c>
      <c r="B51" s="257" t="s">
        <v>267</v>
      </c>
      <c r="C51" s="258"/>
      <c r="D51" s="259">
        <v>1.5238507926190734</v>
      </c>
      <c r="E51" s="260">
        <v>844</v>
      </c>
      <c r="F51" s="261">
        <v>821</v>
      </c>
      <c r="G51" s="261">
        <v>862</v>
      </c>
      <c r="H51" s="261">
        <v>862</v>
      </c>
      <c r="I51" s="262">
        <v>844</v>
      </c>
      <c r="J51" s="260">
        <v>0</v>
      </c>
      <c r="K51" s="263">
        <v>0</v>
      </c>
    </row>
    <row r="52" spans="1:11" s="157" customFormat="1" ht="13.5" customHeight="1" x14ac:dyDescent="0.2">
      <c r="A52" s="256">
        <v>54</v>
      </c>
      <c r="B52" s="257" t="s">
        <v>268</v>
      </c>
      <c r="C52" s="258"/>
      <c r="D52" s="259">
        <v>9.8887805582638215</v>
      </c>
      <c r="E52" s="260">
        <v>5477</v>
      </c>
      <c r="F52" s="261">
        <v>5600</v>
      </c>
      <c r="G52" s="261">
        <v>5632</v>
      </c>
      <c r="H52" s="261">
        <v>5609</v>
      </c>
      <c r="I52" s="262">
        <v>5710</v>
      </c>
      <c r="J52" s="260">
        <v>-233</v>
      </c>
      <c r="K52" s="263">
        <v>-4.0805604203152361</v>
      </c>
    </row>
    <row r="53" spans="1:11" s="157" customFormat="1" ht="13.5" customHeight="1" x14ac:dyDescent="0.2">
      <c r="A53" s="256">
        <v>61</v>
      </c>
      <c r="B53" s="257" t="s">
        <v>269</v>
      </c>
      <c r="C53" s="258"/>
      <c r="D53" s="259">
        <v>0.92261582349330151</v>
      </c>
      <c r="E53" s="260">
        <v>511</v>
      </c>
      <c r="F53" s="261">
        <v>525</v>
      </c>
      <c r="G53" s="261">
        <v>530</v>
      </c>
      <c r="H53" s="261">
        <v>530</v>
      </c>
      <c r="I53" s="262">
        <v>524</v>
      </c>
      <c r="J53" s="260">
        <v>-13</v>
      </c>
      <c r="K53" s="263">
        <v>-2.4809160305343512</v>
      </c>
    </row>
    <row r="54" spans="1:11" s="157" customFormat="1" ht="13.5" customHeight="1" x14ac:dyDescent="0.2">
      <c r="A54" s="256">
        <v>62</v>
      </c>
      <c r="B54" s="257" t="s">
        <v>270</v>
      </c>
      <c r="C54" s="258"/>
      <c r="D54" s="259">
        <v>10.553208392012422</v>
      </c>
      <c r="E54" s="260">
        <v>5845</v>
      </c>
      <c r="F54" s="261">
        <v>5584</v>
      </c>
      <c r="G54" s="261">
        <v>5639</v>
      </c>
      <c r="H54" s="261">
        <v>5610</v>
      </c>
      <c r="I54" s="262">
        <v>5875</v>
      </c>
      <c r="J54" s="260">
        <v>-30</v>
      </c>
      <c r="K54" s="263">
        <v>-0.51063829787234039</v>
      </c>
    </row>
    <row r="55" spans="1:11" s="157" customFormat="1" ht="13.5" customHeight="1" x14ac:dyDescent="0.2">
      <c r="A55" s="256">
        <v>63</v>
      </c>
      <c r="B55" s="257" t="s">
        <v>271</v>
      </c>
      <c r="C55" s="258"/>
      <c r="D55" s="259">
        <v>10.334741631459213</v>
      </c>
      <c r="E55" s="260">
        <v>5724</v>
      </c>
      <c r="F55" s="261">
        <v>5851</v>
      </c>
      <c r="G55" s="261">
        <v>5875</v>
      </c>
      <c r="H55" s="261">
        <v>5577</v>
      </c>
      <c r="I55" s="262">
        <v>5817</v>
      </c>
      <c r="J55" s="260">
        <v>-93</v>
      </c>
      <c r="K55" s="263">
        <v>-1.5987622485817432</v>
      </c>
    </row>
    <row r="56" spans="1:11" s="157" customFormat="1" ht="13.5" customHeight="1" x14ac:dyDescent="0.2">
      <c r="A56" s="256" t="s">
        <v>272</v>
      </c>
      <c r="B56" s="257" t="s">
        <v>273</v>
      </c>
      <c r="C56" s="258"/>
      <c r="D56" s="259">
        <v>0.43512801068862167</v>
      </c>
      <c r="E56" s="260">
        <v>241</v>
      </c>
      <c r="F56" s="261">
        <v>261</v>
      </c>
      <c r="G56" s="261">
        <v>267</v>
      </c>
      <c r="H56" s="261">
        <v>280</v>
      </c>
      <c r="I56" s="262">
        <v>295</v>
      </c>
      <c r="J56" s="260">
        <v>-54</v>
      </c>
      <c r="K56" s="263">
        <v>-18.305084745762713</v>
      </c>
    </row>
    <row r="57" spans="1:11" s="157" customFormat="1" ht="13.5" customHeight="1" x14ac:dyDescent="0.2">
      <c r="A57" s="256" t="s">
        <v>274</v>
      </c>
      <c r="B57" s="257" t="s">
        <v>275</v>
      </c>
      <c r="C57" s="258"/>
      <c r="D57" s="259">
        <v>9.1792149640703435</v>
      </c>
      <c r="E57" s="260">
        <v>5084</v>
      </c>
      <c r="F57" s="261">
        <v>5207</v>
      </c>
      <c r="G57" s="261">
        <v>5253</v>
      </c>
      <c r="H57" s="261">
        <v>5021</v>
      </c>
      <c r="I57" s="262">
        <v>5271</v>
      </c>
      <c r="J57" s="260">
        <v>-187</v>
      </c>
      <c r="K57" s="263">
        <v>-3.5477139062796432</v>
      </c>
    </row>
    <row r="58" spans="1:11" s="157" customFormat="1" ht="13.5" customHeight="1" x14ac:dyDescent="0.2">
      <c r="A58" s="256">
        <v>71</v>
      </c>
      <c r="B58" s="257" t="s">
        <v>276</v>
      </c>
      <c r="C58" s="258"/>
      <c r="D58" s="259">
        <v>13.185642581157694</v>
      </c>
      <c r="E58" s="260">
        <v>7303</v>
      </c>
      <c r="F58" s="261">
        <v>7356</v>
      </c>
      <c r="G58" s="261">
        <v>7380</v>
      </c>
      <c r="H58" s="261">
        <v>7333</v>
      </c>
      <c r="I58" s="262">
        <v>7428</v>
      </c>
      <c r="J58" s="260">
        <v>-125</v>
      </c>
      <c r="K58" s="263">
        <v>-1.6828217555196554</v>
      </c>
    </row>
    <row r="59" spans="1:11" s="157" customFormat="1" ht="13.5" customHeight="1" x14ac:dyDescent="0.2">
      <c r="A59" s="256" t="s">
        <v>277</v>
      </c>
      <c r="B59" s="257" t="s">
        <v>278</v>
      </c>
      <c r="C59" s="258"/>
      <c r="D59" s="259">
        <v>0.70595457335788825</v>
      </c>
      <c r="E59" s="260">
        <v>391</v>
      </c>
      <c r="F59" s="261">
        <v>397</v>
      </c>
      <c r="G59" s="261">
        <v>404</v>
      </c>
      <c r="H59" s="261">
        <v>407</v>
      </c>
      <c r="I59" s="262">
        <v>416</v>
      </c>
      <c r="J59" s="260">
        <v>-25</v>
      </c>
      <c r="K59" s="263">
        <v>-6.009615384615385</v>
      </c>
    </row>
    <row r="60" spans="1:11" s="157" customFormat="1" ht="13.5" customHeight="1" x14ac:dyDescent="0.2">
      <c r="A60" s="256" t="s">
        <v>279</v>
      </c>
      <c r="B60" s="257" t="s">
        <v>280</v>
      </c>
      <c r="C60" s="258"/>
      <c r="D60" s="259">
        <v>11.995811215830715</v>
      </c>
      <c r="E60" s="260">
        <v>6644</v>
      </c>
      <c r="F60" s="261">
        <v>6692</v>
      </c>
      <c r="G60" s="261">
        <v>6713</v>
      </c>
      <c r="H60" s="261">
        <v>6656</v>
      </c>
      <c r="I60" s="262">
        <v>6740</v>
      </c>
      <c r="J60" s="260">
        <v>-96</v>
      </c>
      <c r="K60" s="263">
        <v>-1.42433234421365</v>
      </c>
    </row>
    <row r="61" spans="1:11" s="157" customFormat="1" ht="13.5" customHeight="1" x14ac:dyDescent="0.2">
      <c r="A61" s="256">
        <v>72</v>
      </c>
      <c r="B61" s="257" t="s">
        <v>281</v>
      </c>
      <c r="C61" s="258"/>
      <c r="D61" s="259">
        <v>1.323439136243816</v>
      </c>
      <c r="E61" s="260">
        <v>733</v>
      </c>
      <c r="F61" s="261">
        <v>747</v>
      </c>
      <c r="G61" s="261">
        <v>741</v>
      </c>
      <c r="H61" s="261">
        <v>730</v>
      </c>
      <c r="I61" s="262">
        <v>735</v>
      </c>
      <c r="J61" s="260">
        <v>-2</v>
      </c>
      <c r="K61" s="263">
        <v>-0.27210884353741499</v>
      </c>
    </row>
    <row r="62" spans="1:11" s="157" customFormat="1" ht="13.5" customHeight="1" x14ac:dyDescent="0.2">
      <c r="A62" s="256" t="s">
        <v>282</v>
      </c>
      <c r="B62" s="257" t="s">
        <v>283</v>
      </c>
      <c r="C62" s="258"/>
      <c r="D62" s="259">
        <v>0.19318961470407683</v>
      </c>
      <c r="E62" s="260">
        <v>107</v>
      </c>
      <c r="F62" s="261">
        <v>112</v>
      </c>
      <c r="G62" s="261">
        <v>108</v>
      </c>
      <c r="H62" s="261">
        <v>108</v>
      </c>
      <c r="I62" s="262">
        <v>110</v>
      </c>
      <c r="J62" s="260">
        <v>-3</v>
      </c>
      <c r="K62" s="263">
        <v>-2.7272727272727271</v>
      </c>
    </row>
    <row r="63" spans="1:11" s="157" customFormat="1" ht="13.5" customHeight="1" x14ac:dyDescent="0.2">
      <c r="A63" s="256" t="s">
        <v>284</v>
      </c>
      <c r="B63" s="257" t="s">
        <v>285</v>
      </c>
      <c r="C63" s="258"/>
      <c r="D63" s="259">
        <v>0.75650886505615134</v>
      </c>
      <c r="E63" s="260">
        <v>419</v>
      </c>
      <c r="F63" s="261">
        <v>427</v>
      </c>
      <c r="G63" s="261">
        <v>424</v>
      </c>
      <c r="H63" s="261">
        <v>415</v>
      </c>
      <c r="I63" s="262">
        <v>411</v>
      </c>
      <c r="J63" s="260">
        <v>8</v>
      </c>
      <c r="K63" s="263">
        <v>1.9464720194647203</v>
      </c>
    </row>
    <row r="64" spans="1:11" s="157" customFormat="1" ht="13.5" customHeight="1" x14ac:dyDescent="0.2">
      <c r="A64" s="256">
        <v>73</v>
      </c>
      <c r="B64" s="257" t="s">
        <v>286</v>
      </c>
      <c r="C64" s="258"/>
      <c r="D64" s="259">
        <v>0.99664175062290106</v>
      </c>
      <c r="E64" s="260">
        <v>552</v>
      </c>
      <c r="F64" s="261">
        <v>539</v>
      </c>
      <c r="G64" s="261">
        <v>536</v>
      </c>
      <c r="H64" s="261">
        <v>511</v>
      </c>
      <c r="I64" s="262">
        <v>519</v>
      </c>
      <c r="J64" s="260">
        <v>33</v>
      </c>
      <c r="K64" s="263">
        <v>6.3583815028901736</v>
      </c>
    </row>
    <row r="65" spans="1:11" s="157" customFormat="1" ht="13.5" customHeight="1" x14ac:dyDescent="0.2">
      <c r="A65" s="256" t="s">
        <v>287</v>
      </c>
      <c r="B65" s="257" t="s">
        <v>288</v>
      </c>
      <c r="C65" s="258"/>
      <c r="D65" s="259">
        <v>0.72220416711804425</v>
      </c>
      <c r="E65" s="260">
        <v>400</v>
      </c>
      <c r="F65" s="261">
        <v>389</v>
      </c>
      <c r="G65" s="261">
        <v>388</v>
      </c>
      <c r="H65" s="261">
        <v>368</v>
      </c>
      <c r="I65" s="262">
        <v>369</v>
      </c>
      <c r="J65" s="260">
        <v>31</v>
      </c>
      <c r="K65" s="263">
        <v>8.4010840108401084</v>
      </c>
    </row>
    <row r="66" spans="1:11" s="157" customFormat="1" ht="13.5" customHeight="1" x14ac:dyDescent="0.2">
      <c r="A66" s="256">
        <v>81</v>
      </c>
      <c r="B66" s="257" t="s">
        <v>289</v>
      </c>
      <c r="C66" s="258"/>
      <c r="D66" s="259">
        <v>4.0298992525186872</v>
      </c>
      <c r="E66" s="260">
        <v>2232</v>
      </c>
      <c r="F66" s="261">
        <v>2205</v>
      </c>
      <c r="G66" s="261">
        <v>2246</v>
      </c>
      <c r="H66" s="261">
        <v>2242</v>
      </c>
      <c r="I66" s="262">
        <v>2247</v>
      </c>
      <c r="J66" s="260">
        <v>-15</v>
      </c>
      <c r="K66" s="263">
        <v>-0.66755674232309747</v>
      </c>
    </row>
    <row r="67" spans="1:11" s="157" customFormat="1" ht="13.5" customHeight="1" x14ac:dyDescent="0.2">
      <c r="A67" s="256" t="s">
        <v>290</v>
      </c>
      <c r="B67" s="257" t="s">
        <v>291</v>
      </c>
      <c r="C67" s="258"/>
      <c r="D67" s="259">
        <v>1.2439966778608313</v>
      </c>
      <c r="E67" s="260">
        <v>689</v>
      </c>
      <c r="F67" s="261">
        <v>677</v>
      </c>
      <c r="G67" s="261">
        <v>697</v>
      </c>
      <c r="H67" s="261">
        <v>709</v>
      </c>
      <c r="I67" s="262">
        <v>714</v>
      </c>
      <c r="J67" s="260">
        <v>-25</v>
      </c>
      <c r="K67" s="263">
        <v>-3.5014005602240896</v>
      </c>
    </row>
    <row r="68" spans="1:11" s="157" customFormat="1" ht="13.5" customHeight="1" x14ac:dyDescent="0.2">
      <c r="A68" s="256" t="s">
        <v>292</v>
      </c>
      <c r="B68" s="257" t="s">
        <v>293</v>
      </c>
      <c r="C68" s="258"/>
      <c r="D68" s="259">
        <v>1.4191311883869571</v>
      </c>
      <c r="E68" s="260">
        <v>786</v>
      </c>
      <c r="F68" s="261">
        <v>787</v>
      </c>
      <c r="G68" s="261">
        <v>797</v>
      </c>
      <c r="H68" s="261">
        <v>795</v>
      </c>
      <c r="I68" s="262">
        <v>802</v>
      </c>
      <c r="J68" s="260">
        <v>-16</v>
      </c>
      <c r="K68" s="263">
        <v>-1.9950124688279303</v>
      </c>
    </row>
    <row r="69" spans="1:11" s="157" customFormat="1" ht="13.5" customHeight="1" x14ac:dyDescent="0.2">
      <c r="A69" s="256" t="s">
        <v>294</v>
      </c>
      <c r="B69" s="257" t="s">
        <v>295</v>
      </c>
      <c r="C69" s="258"/>
      <c r="D69" s="259">
        <v>0.16069042718376486</v>
      </c>
      <c r="E69" s="552">
        <v>89</v>
      </c>
      <c r="F69" s="553">
        <v>86</v>
      </c>
      <c r="G69" s="553">
        <v>91</v>
      </c>
      <c r="H69" s="553">
        <v>87</v>
      </c>
      <c r="I69" s="554">
        <v>76</v>
      </c>
      <c r="J69" s="260">
        <v>13</v>
      </c>
      <c r="K69" s="263">
        <v>17.105263157894736</v>
      </c>
    </row>
    <row r="70" spans="1:11" s="157" customFormat="1" ht="13.5" customHeight="1" x14ac:dyDescent="0.2">
      <c r="A70" s="256" t="s">
        <v>296</v>
      </c>
      <c r="B70" s="257" t="s">
        <v>297</v>
      </c>
      <c r="C70" s="258"/>
      <c r="D70" s="259">
        <v>0.79442458382984871</v>
      </c>
      <c r="E70" s="260">
        <v>440</v>
      </c>
      <c r="F70" s="261">
        <v>423</v>
      </c>
      <c r="G70" s="261">
        <v>424</v>
      </c>
      <c r="H70" s="261">
        <v>416</v>
      </c>
      <c r="I70" s="262">
        <v>407</v>
      </c>
      <c r="J70" s="260">
        <v>33</v>
      </c>
      <c r="K70" s="263">
        <v>8.1081081081081088</v>
      </c>
    </row>
    <row r="71" spans="1:11" s="157" customFormat="1" ht="13.5" customHeight="1" x14ac:dyDescent="0.2">
      <c r="A71" s="256">
        <v>82</v>
      </c>
      <c r="B71" s="257" t="s">
        <v>298</v>
      </c>
      <c r="C71" s="258"/>
      <c r="D71" s="259">
        <v>2.3056368035243562</v>
      </c>
      <c r="E71" s="260">
        <v>1277</v>
      </c>
      <c r="F71" s="261">
        <v>1303</v>
      </c>
      <c r="G71" s="261">
        <v>1289</v>
      </c>
      <c r="H71" s="261">
        <v>1299</v>
      </c>
      <c r="I71" s="262">
        <v>1277</v>
      </c>
      <c r="J71" s="260">
        <v>0</v>
      </c>
      <c r="K71" s="263">
        <v>0</v>
      </c>
    </row>
    <row r="72" spans="1:11" s="157" customFormat="1" ht="13.5" customHeight="1" x14ac:dyDescent="0.2">
      <c r="A72" s="256" t="s">
        <v>299</v>
      </c>
      <c r="B72" s="257" t="s">
        <v>547</v>
      </c>
      <c r="C72" s="258"/>
      <c r="D72" s="259">
        <v>1.0652511464991152</v>
      </c>
      <c r="E72" s="260">
        <v>590</v>
      </c>
      <c r="F72" s="261">
        <v>596</v>
      </c>
      <c r="G72" s="261">
        <v>579</v>
      </c>
      <c r="H72" s="261">
        <v>583</v>
      </c>
      <c r="I72" s="262">
        <v>581</v>
      </c>
      <c r="J72" s="260">
        <v>9</v>
      </c>
      <c r="K72" s="263">
        <v>1.5490533562822719</v>
      </c>
    </row>
    <row r="73" spans="1:11" s="157" customFormat="1" ht="13.5" customHeight="1" x14ac:dyDescent="0.2">
      <c r="A73" s="256" t="s">
        <v>300</v>
      </c>
      <c r="B73" s="257" t="s">
        <v>301</v>
      </c>
      <c r="C73" s="258"/>
      <c r="D73" s="259">
        <v>0.73484274004261008</v>
      </c>
      <c r="E73" s="260">
        <v>407</v>
      </c>
      <c r="F73" s="261">
        <v>418</v>
      </c>
      <c r="G73" s="261">
        <v>424</v>
      </c>
      <c r="H73" s="261">
        <v>425</v>
      </c>
      <c r="I73" s="262">
        <v>415</v>
      </c>
      <c r="J73" s="260">
        <v>-8</v>
      </c>
      <c r="K73" s="263">
        <v>-1.927710843373494</v>
      </c>
    </row>
    <row r="74" spans="1:11" s="157" customFormat="1" ht="13.5" customHeight="1" x14ac:dyDescent="0.2">
      <c r="A74" s="256">
        <v>83</v>
      </c>
      <c r="B74" s="257" t="s">
        <v>302</v>
      </c>
      <c r="C74" s="258"/>
      <c r="D74" s="259">
        <v>2.7154876683638465</v>
      </c>
      <c r="E74" s="260">
        <v>1504</v>
      </c>
      <c r="F74" s="261">
        <v>1572</v>
      </c>
      <c r="G74" s="261">
        <v>1586</v>
      </c>
      <c r="H74" s="261">
        <v>1594</v>
      </c>
      <c r="I74" s="262">
        <v>1601</v>
      </c>
      <c r="J74" s="260">
        <v>-97</v>
      </c>
      <c r="K74" s="263">
        <v>-6.0587133041848844</v>
      </c>
    </row>
    <row r="75" spans="1:11" s="157" customFormat="1" ht="13.5" customHeight="1" x14ac:dyDescent="0.2">
      <c r="A75" s="256" t="s">
        <v>303</v>
      </c>
      <c r="B75" s="257" t="s">
        <v>304</v>
      </c>
      <c r="C75" s="258"/>
      <c r="D75" s="259">
        <v>1.8614812407467591</v>
      </c>
      <c r="E75" s="260">
        <v>1031</v>
      </c>
      <c r="F75" s="261">
        <v>1065</v>
      </c>
      <c r="G75" s="261">
        <v>1077</v>
      </c>
      <c r="H75" s="261">
        <v>1091</v>
      </c>
      <c r="I75" s="262">
        <v>1099</v>
      </c>
      <c r="J75" s="260">
        <v>-68</v>
      </c>
      <c r="K75" s="263">
        <v>-6.1874431301182895</v>
      </c>
    </row>
    <row r="76" spans="1:11" s="157" customFormat="1" ht="13.5" customHeight="1" x14ac:dyDescent="0.2">
      <c r="A76" s="256"/>
      <c r="B76" s="257" t="s">
        <v>305</v>
      </c>
      <c r="C76" s="258"/>
      <c r="D76" s="259">
        <v>0.79261907341205362</v>
      </c>
      <c r="E76" s="260">
        <v>439</v>
      </c>
      <c r="F76" s="261">
        <v>447</v>
      </c>
      <c r="G76" s="261">
        <v>461</v>
      </c>
      <c r="H76" s="261">
        <v>491</v>
      </c>
      <c r="I76" s="262">
        <v>500</v>
      </c>
      <c r="J76" s="260">
        <v>-61</v>
      </c>
      <c r="K76" s="263">
        <v>-12.2</v>
      </c>
    </row>
    <row r="77" spans="1:11" s="157" customFormat="1" ht="13.5" customHeight="1" x14ac:dyDescent="0.2">
      <c r="A77" s="256">
        <v>84</v>
      </c>
      <c r="B77" s="257" t="s">
        <v>306</v>
      </c>
      <c r="C77" s="258"/>
      <c r="D77" s="259">
        <v>7.1335716607084825</v>
      </c>
      <c r="E77" s="260">
        <v>3951</v>
      </c>
      <c r="F77" s="261">
        <v>3539</v>
      </c>
      <c r="G77" s="261">
        <v>3826</v>
      </c>
      <c r="H77" s="261">
        <v>4255</v>
      </c>
      <c r="I77" s="262">
        <v>4673</v>
      </c>
      <c r="J77" s="260">
        <v>-722</v>
      </c>
      <c r="K77" s="263">
        <v>-15.450460089878023</v>
      </c>
    </row>
    <row r="78" spans="1:11" s="157" customFormat="1" ht="13.5" customHeight="1" x14ac:dyDescent="0.2">
      <c r="A78" s="256" t="s">
        <v>307</v>
      </c>
      <c r="B78" s="257" t="s">
        <v>308</v>
      </c>
      <c r="C78" s="258"/>
      <c r="D78" s="259">
        <v>0.74928682338497088</v>
      </c>
      <c r="E78" s="260">
        <v>415</v>
      </c>
      <c r="F78" s="261">
        <v>403</v>
      </c>
      <c r="G78" s="261">
        <v>434</v>
      </c>
      <c r="H78" s="261">
        <v>428</v>
      </c>
      <c r="I78" s="262">
        <v>430</v>
      </c>
      <c r="J78" s="260">
        <v>-15</v>
      </c>
      <c r="K78" s="263">
        <v>-3.4883720930232558</v>
      </c>
    </row>
    <row r="79" spans="1:11" s="157" customFormat="1" ht="13.5" customHeight="1" x14ac:dyDescent="0.2">
      <c r="A79" s="256" t="s">
        <v>309</v>
      </c>
      <c r="B79" s="257" t="s">
        <v>310</v>
      </c>
      <c r="C79" s="258"/>
      <c r="D79" s="259">
        <v>4.694327086267288E-2</v>
      </c>
      <c r="E79" s="552">
        <v>26</v>
      </c>
      <c r="F79" s="553">
        <v>27</v>
      </c>
      <c r="G79" s="553">
        <v>23</v>
      </c>
      <c r="H79" s="553">
        <v>24</v>
      </c>
      <c r="I79" s="554">
        <v>24</v>
      </c>
      <c r="J79" s="260">
        <v>2</v>
      </c>
      <c r="K79" s="263">
        <v>8.3333333333333339</v>
      </c>
    </row>
    <row r="80" spans="1:11" s="296" customFormat="1" ht="13.5" customHeight="1" x14ac:dyDescent="0.2">
      <c r="A80" s="256" t="s">
        <v>311</v>
      </c>
      <c r="B80" s="257" t="s">
        <v>312</v>
      </c>
      <c r="C80" s="258"/>
      <c r="D80" s="259">
        <v>5.2738959303795179</v>
      </c>
      <c r="E80" s="260">
        <v>2921</v>
      </c>
      <c r="F80" s="261">
        <v>2513</v>
      </c>
      <c r="G80" s="261">
        <v>2782</v>
      </c>
      <c r="H80" s="261">
        <v>3212</v>
      </c>
      <c r="I80" s="262">
        <v>3640</v>
      </c>
      <c r="J80" s="260">
        <v>-719</v>
      </c>
      <c r="K80" s="263">
        <v>-19.752747252747252</v>
      </c>
    </row>
    <row r="81" spans="1:11" s="296" customFormat="1" ht="13.5" customHeight="1" x14ac:dyDescent="0.2">
      <c r="A81" s="256">
        <v>91</v>
      </c>
      <c r="B81" s="257" t="s">
        <v>313</v>
      </c>
      <c r="C81" s="258"/>
      <c r="D81" s="259">
        <v>0.36290759397681727</v>
      </c>
      <c r="E81" s="260">
        <v>201</v>
      </c>
      <c r="F81" s="261">
        <v>218</v>
      </c>
      <c r="G81" s="261">
        <v>225</v>
      </c>
      <c r="H81" s="261">
        <v>207</v>
      </c>
      <c r="I81" s="262">
        <v>207</v>
      </c>
      <c r="J81" s="260">
        <v>-6</v>
      </c>
      <c r="K81" s="263">
        <v>-2.8985507246376812</v>
      </c>
    </row>
    <row r="82" spans="1:11" s="257" customFormat="1" ht="13.5" customHeight="1" x14ac:dyDescent="0.2">
      <c r="A82" s="256">
        <v>92</v>
      </c>
      <c r="B82" s="257" t="s">
        <v>314</v>
      </c>
      <c r="C82" s="258"/>
      <c r="D82" s="259">
        <v>0.49832087531145053</v>
      </c>
      <c r="E82" s="260">
        <v>276</v>
      </c>
      <c r="F82" s="261">
        <v>263</v>
      </c>
      <c r="G82" s="261">
        <v>264</v>
      </c>
      <c r="H82" s="261">
        <v>260</v>
      </c>
      <c r="I82" s="262">
        <v>253</v>
      </c>
      <c r="J82" s="260">
        <v>23</v>
      </c>
      <c r="K82" s="263">
        <v>9.0909090909090917</v>
      </c>
    </row>
    <row r="83" spans="1:11" s="257" customFormat="1" ht="13.5" customHeight="1" x14ac:dyDescent="0.2">
      <c r="A83" s="256">
        <v>93</v>
      </c>
      <c r="B83" s="257" t="s">
        <v>315</v>
      </c>
      <c r="C83" s="258"/>
      <c r="D83" s="259">
        <v>0.1372187917524284</v>
      </c>
      <c r="E83" s="552">
        <v>76</v>
      </c>
      <c r="F83" s="553">
        <v>73</v>
      </c>
      <c r="G83" s="553">
        <v>70</v>
      </c>
      <c r="H83" s="553">
        <v>76</v>
      </c>
      <c r="I83" s="554">
        <v>80</v>
      </c>
      <c r="J83" s="260">
        <v>-4</v>
      </c>
      <c r="K83" s="263">
        <v>-5</v>
      </c>
    </row>
    <row r="84" spans="1:11" s="257" customFormat="1" ht="13.5" customHeight="1" x14ac:dyDescent="0.2">
      <c r="A84" s="256">
        <v>94</v>
      </c>
      <c r="B84" s="257" t="s">
        <v>316</v>
      </c>
      <c r="C84" s="258"/>
      <c r="D84" s="259">
        <v>0.48207128155129453</v>
      </c>
      <c r="E84" s="260">
        <v>267</v>
      </c>
      <c r="F84" s="261">
        <v>250</v>
      </c>
      <c r="G84" s="261">
        <v>256</v>
      </c>
      <c r="H84" s="261">
        <v>279</v>
      </c>
      <c r="I84" s="262">
        <v>271</v>
      </c>
      <c r="J84" s="260">
        <v>-4</v>
      </c>
      <c r="K84" s="263">
        <v>-1.4760147601476015</v>
      </c>
    </row>
    <row r="85" spans="1:11" s="257" customFormat="1" ht="13.5" customHeight="1" x14ac:dyDescent="0.2">
      <c r="A85" s="270" t="s">
        <v>317</v>
      </c>
      <c r="B85" s="271" t="s">
        <v>318</v>
      </c>
      <c r="C85" s="272"/>
      <c r="D85" s="273">
        <v>3.2932510020582817</v>
      </c>
      <c r="E85" s="274">
        <v>1824</v>
      </c>
      <c r="F85" s="275">
        <v>1852</v>
      </c>
      <c r="G85" s="275">
        <v>1849</v>
      </c>
      <c r="H85" s="275">
        <v>1841</v>
      </c>
      <c r="I85" s="276">
        <v>1862</v>
      </c>
      <c r="J85" s="274">
        <v>-38</v>
      </c>
      <c r="K85" s="551">
        <v>-2.0408163265306123</v>
      </c>
    </row>
    <row r="86" spans="1:11" ht="12.75" customHeight="1" x14ac:dyDescent="0.2">
      <c r="A86" s="113"/>
      <c r="B86" s="288"/>
      <c r="C86" s="288"/>
      <c r="D86" s="289"/>
      <c r="E86" s="289"/>
      <c r="F86" s="289"/>
      <c r="G86" s="289"/>
      <c r="H86" s="289"/>
      <c r="I86" s="289"/>
      <c r="J86" s="297"/>
      <c r="K86" s="114" t="s">
        <v>35</v>
      </c>
    </row>
    <row r="87" spans="1:11" ht="15.75" customHeight="1" x14ac:dyDescent="0.2">
      <c r="A87" s="291" t="s">
        <v>114</v>
      </c>
      <c r="B87" s="113"/>
      <c r="C87" s="113"/>
      <c r="D87" s="113"/>
      <c r="E87" s="113"/>
      <c r="F87" s="113"/>
      <c r="G87" s="113"/>
      <c r="H87" s="113"/>
      <c r="I87" s="113"/>
      <c r="J87" s="113"/>
      <c r="K87" s="113"/>
    </row>
    <row r="88" spans="1:11" ht="15.75" customHeight="1" x14ac:dyDescent="0.2">
      <c r="A88" s="277" t="s">
        <v>319</v>
      </c>
      <c r="B88" s="113"/>
      <c r="C88" s="113"/>
      <c r="D88" s="113"/>
      <c r="E88" s="113"/>
      <c r="F88" s="113"/>
      <c r="G88" s="113"/>
      <c r="H88" s="113"/>
      <c r="I88" s="113"/>
      <c r="J88" s="113"/>
      <c r="K88" s="113"/>
    </row>
    <row r="89" spans="1:11" ht="49.5" customHeight="1" x14ac:dyDescent="0.2">
      <c r="A89" s="116" t="s">
        <v>320</v>
      </c>
      <c r="B89" s="116"/>
      <c r="C89" s="116"/>
      <c r="D89" s="116"/>
      <c r="E89" s="116"/>
      <c r="F89" s="116"/>
      <c r="G89" s="116"/>
      <c r="H89" s="116"/>
      <c r="I89" s="116"/>
      <c r="J89" s="116"/>
      <c r="K89" s="116"/>
    </row>
    <row r="90" spans="1:11" ht="21"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86"/>
      <c r="B92" s="86"/>
      <c r="C92" s="86"/>
      <c r="D92" s="292"/>
      <c r="E92" s="293"/>
      <c r="F92" s="293"/>
      <c r="G92" s="293"/>
      <c r="H92" s="293"/>
      <c r="I92" s="293"/>
      <c r="J92" s="293"/>
      <c r="K92" s="294"/>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7"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96164-1C79-458B-9BED-5148494AA31A}">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3" customWidth="1"/>
    <col min="2" max="2" width="3.5703125" style="87" customWidth="1"/>
    <col min="3" max="3" width="3.7109375" style="53" customWidth="1"/>
    <col min="4" max="4" width="6.42578125" style="87" customWidth="1"/>
    <col min="5" max="5" width="17.7109375" style="87" customWidth="1"/>
    <col min="6" max="11" width="9.7109375" style="120" customWidth="1"/>
    <col min="12" max="12" width="8.7109375" style="121" customWidth="1"/>
    <col min="13" max="13" width="9.7109375" style="53" customWidth="1"/>
    <col min="14" max="16384" width="8.85546875" style="53"/>
  </cols>
  <sheetData>
    <row r="1" spans="1:17" customFormat="1" ht="36.75" customHeight="1" x14ac:dyDescent="0.2">
      <c r="A1" s="298"/>
      <c r="B1" s="299"/>
      <c r="C1" s="299"/>
      <c r="D1" s="300"/>
      <c r="E1" s="300"/>
      <c r="F1" s="300"/>
      <c r="G1" s="300"/>
      <c r="H1" s="300"/>
      <c r="I1" s="299"/>
      <c r="J1" s="299"/>
      <c r="K1" s="301"/>
      <c r="L1" s="34" t="s">
        <v>38</v>
      </c>
    </row>
    <row r="2" spans="1:17" customFormat="1" ht="11.25" customHeight="1" x14ac:dyDescent="0.2">
      <c r="A2" s="35"/>
      <c r="B2" s="36"/>
      <c r="C2" s="36"/>
      <c r="D2" s="36"/>
      <c r="E2" s="36"/>
      <c r="F2" s="36"/>
      <c r="G2" s="36"/>
      <c r="H2" s="36"/>
      <c r="I2" s="36"/>
      <c r="J2" s="36"/>
    </row>
    <row r="3" spans="1:17" s="39" customFormat="1" ht="24.95" customHeight="1" x14ac:dyDescent="0.2">
      <c r="A3" s="37" t="s">
        <v>333</v>
      </c>
      <c r="B3" s="37"/>
      <c r="C3" s="37"/>
      <c r="D3" s="37"/>
      <c r="E3" s="37"/>
      <c r="F3" s="37"/>
      <c r="G3" s="37"/>
      <c r="H3" s="37"/>
      <c r="I3" s="37"/>
      <c r="J3" s="37"/>
      <c r="K3" s="37"/>
      <c r="L3" s="37"/>
    </row>
    <row r="4" spans="1:17" s="39" customFormat="1" ht="12" customHeight="1" x14ac:dyDescent="0.2">
      <c r="A4" s="53" t="s">
        <v>84</v>
      </c>
      <c r="B4" s="53"/>
      <c r="C4" s="53"/>
      <c r="D4" s="53"/>
      <c r="E4" s="53"/>
      <c r="F4" s="53"/>
      <c r="G4" s="53"/>
      <c r="H4" s="53"/>
      <c r="I4" s="53"/>
      <c r="J4" s="53"/>
      <c r="K4" s="53"/>
      <c r="L4" s="53"/>
    </row>
    <row r="5" spans="1:17" s="39" customFormat="1" ht="12" customHeight="1" x14ac:dyDescent="0.2">
      <c r="A5" s="302" t="s">
        <v>334</v>
      </c>
      <c r="B5" s="302"/>
      <c r="C5" s="302"/>
      <c r="D5" s="302"/>
      <c r="E5" s="77"/>
      <c r="F5" s="77"/>
      <c r="G5" s="77"/>
      <c r="H5" s="77"/>
      <c r="I5" s="77"/>
      <c r="J5" s="77"/>
      <c r="K5" s="77"/>
      <c r="L5" s="77"/>
    </row>
    <row r="6" spans="1:17" s="39" customFormat="1" ht="11.25" customHeight="1" x14ac:dyDescent="0.2">
      <c r="A6" s="86"/>
      <c r="B6" s="86"/>
      <c r="C6" s="86"/>
      <c r="D6" s="86"/>
      <c r="E6" s="77"/>
      <c r="F6" s="77"/>
      <c r="G6" s="77"/>
      <c r="H6" s="77"/>
      <c r="I6" s="77"/>
      <c r="J6" s="77"/>
      <c r="K6" s="77"/>
      <c r="L6" s="77"/>
    </row>
    <row r="7" spans="1:17" customFormat="1" ht="12" customHeight="1" x14ac:dyDescent="0.2">
      <c r="A7" s="303" t="s">
        <v>335</v>
      </c>
      <c r="B7" s="303"/>
      <c r="C7" s="303"/>
      <c r="D7" s="303"/>
      <c r="E7" s="303"/>
      <c r="F7" s="304" t="s">
        <v>96</v>
      </c>
      <c r="G7" s="305"/>
      <c r="H7" s="305"/>
      <c r="I7" s="305"/>
      <c r="J7" s="305"/>
      <c r="K7" s="305"/>
      <c r="L7" s="306"/>
      <c r="M7" s="53"/>
      <c r="N7" s="53"/>
      <c r="O7" s="53"/>
      <c r="P7" s="53"/>
      <c r="Q7" s="53"/>
    </row>
    <row r="8" spans="1:17" ht="42" customHeight="1" x14ac:dyDescent="0.2">
      <c r="A8" s="303"/>
      <c r="B8" s="303"/>
      <c r="C8" s="303"/>
      <c r="D8" s="303"/>
      <c r="E8" s="303"/>
      <c r="F8" s="307" t="s">
        <v>334</v>
      </c>
      <c r="G8" s="307" t="s">
        <v>336</v>
      </c>
      <c r="H8" s="307" t="s">
        <v>337</v>
      </c>
      <c r="I8" s="307" t="s">
        <v>338</v>
      </c>
      <c r="J8" s="307" t="s">
        <v>339</v>
      </c>
      <c r="K8" s="308" t="s">
        <v>340</v>
      </c>
      <c r="L8" s="309"/>
    </row>
    <row r="9" spans="1:17" ht="12" customHeight="1" x14ac:dyDescent="0.2">
      <c r="A9" s="303"/>
      <c r="B9" s="303"/>
      <c r="C9" s="303"/>
      <c r="D9" s="303"/>
      <c r="E9" s="303"/>
      <c r="F9" s="310"/>
      <c r="G9" s="310"/>
      <c r="H9" s="310"/>
      <c r="I9" s="310"/>
      <c r="J9" s="310"/>
      <c r="K9" s="311" t="s">
        <v>94</v>
      </c>
      <c r="L9" s="312" t="s">
        <v>341</v>
      </c>
    </row>
    <row r="10" spans="1:17" ht="12" customHeight="1" x14ac:dyDescent="0.2">
      <c r="A10" s="313"/>
      <c r="B10" s="313"/>
      <c r="C10" s="313"/>
      <c r="D10" s="313"/>
      <c r="E10" s="314"/>
      <c r="F10" s="315">
        <v>1</v>
      </c>
      <c r="G10" s="316">
        <v>2</v>
      </c>
      <c r="H10" s="316">
        <v>3</v>
      </c>
      <c r="I10" s="316">
        <v>4</v>
      </c>
      <c r="J10" s="316">
        <v>5</v>
      </c>
      <c r="K10" s="316">
        <v>6</v>
      </c>
      <c r="L10" s="316">
        <v>7</v>
      </c>
      <c r="M10" s="67"/>
    </row>
    <row r="11" spans="1:17" ht="27.75" customHeight="1" x14ac:dyDescent="0.2">
      <c r="A11" s="317" t="s">
        <v>342</v>
      </c>
      <c r="B11" s="318"/>
      <c r="C11" s="318"/>
      <c r="D11" s="318"/>
      <c r="E11" s="319"/>
      <c r="F11" s="320"/>
      <c r="G11" s="320"/>
      <c r="H11" s="320"/>
      <c r="I11" s="320"/>
      <c r="J11" s="321"/>
      <c r="K11" s="320"/>
      <c r="L11" s="321"/>
    </row>
    <row r="12" spans="1:17" ht="15.75" customHeight="1" x14ac:dyDescent="0.2">
      <c r="A12" s="322" t="s">
        <v>96</v>
      </c>
      <c r="B12" s="323"/>
      <c r="C12" s="324"/>
      <c r="D12" s="324"/>
      <c r="E12" s="325"/>
      <c r="F12" s="79">
        <v>15299</v>
      </c>
      <c r="G12" s="79">
        <v>20827</v>
      </c>
      <c r="H12" s="79">
        <v>17127</v>
      </c>
      <c r="I12" s="79">
        <v>17110</v>
      </c>
      <c r="J12" s="537">
        <v>15783</v>
      </c>
      <c r="K12" s="538">
        <v>-484</v>
      </c>
      <c r="L12" s="326">
        <v>-3.0665906354938857</v>
      </c>
    </row>
    <row r="13" spans="1:17" ht="15" customHeight="1" x14ac:dyDescent="0.2">
      <c r="A13" s="327" t="s">
        <v>343</v>
      </c>
      <c r="B13" s="86" t="s">
        <v>344</v>
      </c>
      <c r="C13" s="324"/>
      <c r="D13" s="324"/>
      <c r="E13" s="325"/>
      <c r="F13" s="79">
        <v>8540</v>
      </c>
      <c r="G13" s="79">
        <v>11735</v>
      </c>
      <c r="H13" s="79">
        <v>10013</v>
      </c>
      <c r="I13" s="79">
        <v>9768</v>
      </c>
      <c r="J13" s="537">
        <v>8708</v>
      </c>
      <c r="K13" s="538">
        <v>-168</v>
      </c>
      <c r="L13" s="326">
        <v>-1.9292604501607717</v>
      </c>
    </row>
    <row r="14" spans="1:17" ht="22.5" customHeight="1" x14ac:dyDescent="0.2">
      <c r="A14" s="327"/>
      <c r="B14" s="86" t="s">
        <v>345</v>
      </c>
      <c r="C14" s="324"/>
      <c r="D14" s="324"/>
      <c r="E14" s="325"/>
      <c r="F14" s="79">
        <v>6759</v>
      </c>
      <c r="G14" s="79">
        <v>9092</v>
      </c>
      <c r="H14" s="79">
        <v>7114</v>
      </c>
      <c r="I14" s="79">
        <v>7342</v>
      </c>
      <c r="J14" s="537">
        <v>7075</v>
      </c>
      <c r="K14" s="538">
        <v>-316</v>
      </c>
      <c r="L14" s="326">
        <v>-4.4664310954063602</v>
      </c>
    </row>
    <row r="15" spans="1:17" ht="15" customHeight="1" x14ac:dyDescent="0.2">
      <c r="A15" s="327" t="s">
        <v>346</v>
      </c>
      <c r="B15" s="86" t="s">
        <v>100</v>
      </c>
      <c r="C15" s="324"/>
      <c r="D15" s="324"/>
      <c r="E15" s="325"/>
      <c r="F15" s="79">
        <v>4740</v>
      </c>
      <c r="G15" s="79">
        <v>8154</v>
      </c>
      <c r="H15" s="79">
        <v>4681</v>
      </c>
      <c r="I15" s="79">
        <v>3997</v>
      </c>
      <c r="J15" s="537">
        <v>4730</v>
      </c>
      <c r="K15" s="538">
        <v>10</v>
      </c>
      <c r="L15" s="326">
        <v>0.21141649048625794</v>
      </c>
    </row>
    <row r="16" spans="1:17" ht="15" customHeight="1" x14ac:dyDescent="0.2">
      <c r="A16" s="327"/>
      <c r="B16" s="86" t="s">
        <v>101</v>
      </c>
      <c r="C16" s="324"/>
      <c r="D16" s="324"/>
      <c r="E16" s="325"/>
      <c r="F16" s="79">
        <v>9302</v>
      </c>
      <c r="G16" s="79">
        <v>11177</v>
      </c>
      <c r="H16" s="79">
        <v>10808</v>
      </c>
      <c r="I16" s="79">
        <v>11101</v>
      </c>
      <c r="J16" s="537">
        <v>9737</v>
      </c>
      <c r="K16" s="538">
        <v>-435</v>
      </c>
      <c r="L16" s="326">
        <v>-4.467495121700729</v>
      </c>
    </row>
    <row r="17" spans="1:12" ht="15" customHeight="1" x14ac:dyDescent="0.2">
      <c r="A17" s="327"/>
      <c r="B17" s="86" t="s">
        <v>102</v>
      </c>
      <c r="C17" s="324"/>
      <c r="D17" s="324"/>
      <c r="E17" s="325"/>
      <c r="F17" s="79">
        <v>1070</v>
      </c>
      <c r="G17" s="79">
        <v>1266</v>
      </c>
      <c r="H17" s="79">
        <v>1391</v>
      </c>
      <c r="I17" s="79">
        <v>1783</v>
      </c>
      <c r="J17" s="537">
        <v>1144</v>
      </c>
      <c r="K17" s="538">
        <v>-74</v>
      </c>
      <c r="L17" s="326">
        <v>-6.4685314685314683</v>
      </c>
    </row>
    <row r="18" spans="1:12" ht="15" customHeight="1" x14ac:dyDescent="0.2">
      <c r="A18" s="327"/>
      <c r="B18" s="86" t="s">
        <v>103</v>
      </c>
      <c r="C18" s="324"/>
      <c r="D18" s="324"/>
      <c r="E18" s="325"/>
      <c r="F18" s="79">
        <v>187</v>
      </c>
      <c r="G18" s="79">
        <v>230</v>
      </c>
      <c r="H18" s="79">
        <v>247</v>
      </c>
      <c r="I18" s="79">
        <v>229</v>
      </c>
      <c r="J18" s="537">
        <v>172</v>
      </c>
      <c r="K18" s="538">
        <v>15</v>
      </c>
      <c r="L18" s="326">
        <v>8.720930232558139</v>
      </c>
    </row>
    <row r="19" spans="1:12" ht="15" customHeight="1" x14ac:dyDescent="0.2">
      <c r="A19" s="83" t="s">
        <v>105</v>
      </c>
      <c r="B19" s="84" t="s">
        <v>175</v>
      </c>
      <c r="C19" s="324"/>
      <c r="D19" s="324"/>
      <c r="E19" s="325"/>
      <c r="F19" s="79">
        <v>8084</v>
      </c>
      <c r="G19" s="79">
        <v>13177</v>
      </c>
      <c r="H19" s="79">
        <v>9454</v>
      </c>
      <c r="I19" s="79">
        <v>10031</v>
      </c>
      <c r="J19" s="537">
        <v>8599</v>
      </c>
      <c r="K19" s="538">
        <v>-515</v>
      </c>
      <c r="L19" s="326">
        <v>-5.9890684963367837</v>
      </c>
    </row>
    <row r="20" spans="1:12" ht="15" customHeight="1" x14ac:dyDescent="0.2">
      <c r="A20" s="83"/>
      <c r="B20" s="84" t="s">
        <v>176</v>
      </c>
      <c r="C20" s="324"/>
      <c r="D20" s="324"/>
      <c r="E20" s="325"/>
      <c r="F20" s="79">
        <v>7215</v>
      </c>
      <c r="G20" s="79">
        <v>7650</v>
      </c>
      <c r="H20" s="79">
        <v>7673</v>
      </c>
      <c r="I20" s="79">
        <v>7079</v>
      </c>
      <c r="J20" s="537">
        <v>7184</v>
      </c>
      <c r="K20" s="538">
        <v>31</v>
      </c>
      <c r="L20" s="326">
        <v>0.43151447661469933</v>
      </c>
    </row>
    <row r="21" spans="1:12" ht="15" customHeight="1" x14ac:dyDescent="0.2">
      <c r="A21" s="83" t="s">
        <v>105</v>
      </c>
      <c r="B21" s="84" t="s">
        <v>108</v>
      </c>
      <c r="C21" s="324"/>
      <c r="D21" s="324"/>
      <c r="E21" s="325"/>
      <c r="F21" s="79">
        <v>10349</v>
      </c>
      <c r="G21" s="79">
        <v>14425</v>
      </c>
      <c r="H21" s="79">
        <v>11359</v>
      </c>
      <c r="I21" s="79">
        <v>11772</v>
      </c>
      <c r="J21" s="537">
        <v>10690</v>
      </c>
      <c r="K21" s="538">
        <v>-341</v>
      </c>
      <c r="L21" s="326">
        <v>-3.1898971000935452</v>
      </c>
    </row>
    <row r="22" spans="1:12" ht="15" customHeight="1" x14ac:dyDescent="0.2">
      <c r="A22" s="83"/>
      <c r="B22" s="84" t="s">
        <v>109</v>
      </c>
      <c r="C22" s="324"/>
      <c r="D22" s="324"/>
      <c r="E22" s="325"/>
      <c r="F22" s="79">
        <v>4950</v>
      </c>
      <c r="G22" s="79">
        <v>6402</v>
      </c>
      <c r="H22" s="79">
        <v>5768</v>
      </c>
      <c r="I22" s="79">
        <v>5338</v>
      </c>
      <c r="J22" s="537">
        <v>5093</v>
      </c>
      <c r="K22" s="538">
        <v>-143</v>
      </c>
      <c r="L22" s="326">
        <v>-2.8077753779697625</v>
      </c>
    </row>
    <row r="23" spans="1:12" ht="15" customHeight="1" x14ac:dyDescent="0.2">
      <c r="A23" s="328" t="s">
        <v>346</v>
      </c>
      <c r="B23" s="329" t="s">
        <v>188</v>
      </c>
      <c r="C23" s="330"/>
      <c r="D23" s="330"/>
      <c r="E23" s="331"/>
      <c r="F23" s="539">
        <v>1070</v>
      </c>
      <c r="G23" s="539">
        <v>3791</v>
      </c>
      <c r="H23" s="539">
        <v>585</v>
      </c>
      <c r="I23" s="539">
        <v>496</v>
      </c>
      <c r="J23" s="540">
        <v>930</v>
      </c>
      <c r="K23" s="541">
        <v>140</v>
      </c>
      <c r="L23" s="332">
        <v>15.053763440860216</v>
      </c>
    </row>
    <row r="24" spans="1:12" ht="15" customHeight="1" x14ac:dyDescent="0.2">
      <c r="A24" s="333" t="s">
        <v>347</v>
      </c>
      <c r="B24" s="334"/>
      <c r="C24" s="334"/>
      <c r="D24" s="334"/>
      <c r="E24" s="335"/>
      <c r="F24" s="336"/>
      <c r="G24" s="336"/>
      <c r="H24" s="336"/>
      <c r="I24" s="336"/>
      <c r="J24" s="336"/>
      <c r="K24" s="337"/>
      <c r="L24" s="338"/>
    </row>
    <row r="25" spans="1:12" ht="15" customHeight="1" x14ac:dyDescent="0.2">
      <c r="A25" s="339" t="s">
        <v>96</v>
      </c>
      <c r="B25" s="340"/>
      <c r="C25" s="341"/>
      <c r="D25" s="341"/>
      <c r="E25" s="342"/>
      <c r="F25" s="542">
        <v>45.8</v>
      </c>
      <c r="G25" s="542">
        <v>43.8</v>
      </c>
      <c r="H25" s="542">
        <v>44.5</v>
      </c>
      <c r="I25" s="542">
        <v>36.9</v>
      </c>
      <c r="J25" s="542">
        <v>43.6</v>
      </c>
      <c r="K25" s="543" t="s">
        <v>348</v>
      </c>
      <c r="L25" s="344">
        <v>2.1999999999999957</v>
      </c>
    </row>
    <row r="26" spans="1:12" ht="15" customHeight="1" x14ac:dyDescent="0.2">
      <c r="A26" s="345" t="s">
        <v>97</v>
      </c>
      <c r="B26" s="346" t="s">
        <v>344</v>
      </c>
      <c r="C26" s="341"/>
      <c r="D26" s="341"/>
      <c r="E26" s="342"/>
      <c r="F26" s="542">
        <v>46</v>
      </c>
      <c r="G26" s="542">
        <v>43</v>
      </c>
      <c r="H26" s="542">
        <v>44.4</v>
      </c>
      <c r="I26" s="542">
        <v>36.299999999999997</v>
      </c>
      <c r="J26" s="344">
        <v>44.7</v>
      </c>
      <c r="K26" s="543" t="s">
        <v>348</v>
      </c>
      <c r="L26" s="344">
        <v>1.2999999999999972</v>
      </c>
    </row>
    <row r="27" spans="1:12" ht="15" customHeight="1" x14ac:dyDescent="0.2">
      <c r="A27" s="345"/>
      <c r="B27" s="346" t="s">
        <v>345</v>
      </c>
      <c r="C27" s="341"/>
      <c r="D27" s="341"/>
      <c r="E27" s="342"/>
      <c r="F27" s="542">
        <v>45.6</v>
      </c>
      <c r="G27" s="542">
        <v>45</v>
      </c>
      <c r="H27" s="542">
        <v>44.6</v>
      </c>
      <c r="I27" s="542">
        <v>37.700000000000003</v>
      </c>
      <c r="J27" s="542">
        <v>42.3</v>
      </c>
      <c r="K27" s="543" t="s">
        <v>348</v>
      </c>
      <c r="L27" s="344">
        <v>3.3000000000000043</v>
      </c>
    </row>
    <row r="28" spans="1:12" ht="15" customHeight="1" x14ac:dyDescent="0.2">
      <c r="A28" s="345" t="s">
        <v>105</v>
      </c>
      <c r="B28" s="346" t="s">
        <v>100</v>
      </c>
      <c r="C28" s="341"/>
      <c r="D28" s="341"/>
      <c r="E28" s="342"/>
      <c r="F28" s="542">
        <v>57.9</v>
      </c>
      <c r="G28" s="542">
        <v>53.7</v>
      </c>
      <c r="H28" s="542">
        <v>59</v>
      </c>
      <c r="I28" s="542">
        <v>51.4</v>
      </c>
      <c r="J28" s="542">
        <v>57.1</v>
      </c>
      <c r="K28" s="543" t="s">
        <v>348</v>
      </c>
      <c r="L28" s="344">
        <v>0.79999999999999716</v>
      </c>
    </row>
    <row r="29" spans="1:12" ht="11.25" x14ac:dyDescent="0.2">
      <c r="A29" s="345"/>
      <c r="B29" s="346" t="s">
        <v>101</v>
      </c>
      <c r="C29" s="341"/>
      <c r="D29" s="341"/>
      <c r="E29" s="342"/>
      <c r="F29" s="542">
        <v>42.3</v>
      </c>
      <c r="G29" s="542">
        <v>41</v>
      </c>
      <c r="H29" s="542">
        <v>40.5</v>
      </c>
      <c r="I29" s="542">
        <v>34.5</v>
      </c>
      <c r="J29" s="344">
        <v>40.200000000000003</v>
      </c>
      <c r="K29" s="543" t="s">
        <v>348</v>
      </c>
      <c r="L29" s="344">
        <v>2.0999999999999943</v>
      </c>
    </row>
    <row r="30" spans="1:12" ht="15" customHeight="1" x14ac:dyDescent="0.2">
      <c r="A30" s="345"/>
      <c r="B30" s="346" t="s">
        <v>102</v>
      </c>
      <c r="C30" s="341"/>
      <c r="D30" s="341"/>
      <c r="E30" s="342"/>
      <c r="F30" s="542">
        <v>33.1</v>
      </c>
      <c r="G30" s="542">
        <v>32.799999999999997</v>
      </c>
      <c r="H30" s="542">
        <v>31.2</v>
      </c>
      <c r="I30" s="542">
        <v>23.7</v>
      </c>
      <c r="J30" s="542">
        <v>27</v>
      </c>
      <c r="K30" s="543" t="s">
        <v>348</v>
      </c>
      <c r="L30" s="344">
        <v>6.1000000000000014</v>
      </c>
    </row>
    <row r="31" spans="1:12" ht="15" customHeight="1" x14ac:dyDescent="0.2">
      <c r="A31" s="345"/>
      <c r="B31" s="346" t="s">
        <v>103</v>
      </c>
      <c r="C31" s="341"/>
      <c r="D31" s="341"/>
      <c r="E31" s="342"/>
      <c r="F31" s="542">
        <v>42.8</v>
      </c>
      <c r="G31" s="542">
        <v>43.5</v>
      </c>
      <c r="H31" s="542">
        <v>38.5</v>
      </c>
      <c r="I31" s="542">
        <v>27.1</v>
      </c>
      <c r="J31" s="542">
        <v>37.200000000000003</v>
      </c>
      <c r="K31" s="543" t="s">
        <v>348</v>
      </c>
      <c r="L31" s="344">
        <v>5.5999999999999943</v>
      </c>
    </row>
    <row r="32" spans="1:12" ht="15" customHeight="1" x14ac:dyDescent="0.2">
      <c r="A32" s="347" t="s">
        <v>105</v>
      </c>
      <c r="B32" s="348" t="s">
        <v>175</v>
      </c>
      <c r="C32" s="341"/>
      <c r="D32" s="341"/>
      <c r="E32" s="342"/>
      <c r="F32" s="542">
        <v>37.6</v>
      </c>
      <c r="G32" s="542">
        <v>38</v>
      </c>
      <c r="H32" s="542">
        <v>36.299999999999997</v>
      </c>
      <c r="I32" s="542">
        <v>29.8</v>
      </c>
      <c r="J32" s="344">
        <v>35.6</v>
      </c>
      <c r="K32" s="543" t="s">
        <v>348</v>
      </c>
      <c r="L32" s="344">
        <v>2</v>
      </c>
    </row>
    <row r="33" spans="1:12" ht="15" customHeight="1" x14ac:dyDescent="0.2">
      <c r="A33" s="347"/>
      <c r="B33" s="348" t="s">
        <v>176</v>
      </c>
      <c r="C33" s="341"/>
      <c r="D33" s="341"/>
      <c r="E33" s="342"/>
      <c r="F33" s="542">
        <v>53.8</v>
      </c>
      <c r="G33" s="542">
        <v>50.9</v>
      </c>
      <c r="H33" s="542">
        <v>53.9</v>
      </c>
      <c r="I33" s="542">
        <v>46.4</v>
      </c>
      <c r="J33" s="542">
        <v>52.3</v>
      </c>
      <c r="K33" s="543" t="s">
        <v>348</v>
      </c>
      <c r="L33" s="344">
        <v>1.5</v>
      </c>
    </row>
    <row r="34" spans="1:12" s="349" customFormat="1" ht="15" customHeight="1" x14ac:dyDescent="0.2">
      <c r="A34" s="347" t="s">
        <v>105</v>
      </c>
      <c r="B34" s="348" t="s">
        <v>108</v>
      </c>
      <c r="C34" s="341"/>
      <c r="D34" s="341"/>
      <c r="E34" s="342"/>
      <c r="F34" s="542">
        <v>44.2</v>
      </c>
      <c r="G34" s="542">
        <v>41.8</v>
      </c>
      <c r="H34" s="542">
        <v>42.3</v>
      </c>
      <c r="I34" s="542">
        <v>35</v>
      </c>
      <c r="J34" s="542">
        <v>41.1</v>
      </c>
      <c r="K34" s="543" t="s">
        <v>348</v>
      </c>
      <c r="L34" s="344">
        <v>3.1000000000000014</v>
      </c>
    </row>
    <row r="35" spans="1:12" s="349" customFormat="1" ht="11.25" x14ac:dyDescent="0.2">
      <c r="A35" s="350"/>
      <c r="B35" s="351" t="s">
        <v>109</v>
      </c>
      <c r="C35" s="352"/>
      <c r="D35" s="352"/>
      <c r="E35" s="353"/>
      <c r="F35" s="544">
        <v>49.3</v>
      </c>
      <c r="G35" s="544">
        <v>48</v>
      </c>
      <c r="H35" s="544">
        <v>48.9</v>
      </c>
      <c r="I35" s="544">
        <v>41.3</v>
      </c>
      <c r="J35" s="545">
        <v>48.9</v>
      </c>
      <c r="K35" s="546" t="s">
        <v>348</v>
      </c>
      <c r="L35" s="354">
        <v>0.39999999999999858</v>
      </c>
    </row>
    <row r="36" spans="1:12" s="349" customFormat="1" ht="15.95" customHeight="1" x14ac:dyDescent="0.2">
      <c r="A36" s="355" t="s">
        <v>349</v>
      </c>
      <c r="B36" s="356"/>
      <c r="C36" s="357"/>
      <c r="D36" s="356"/>
      <c r="E36" s="358"/>
      <c r="F36" s="547">
        <v>14033</v>
      </c>
      <c r="G36" s="547">
        <v>16473</v>
      </c>
      <c r="H36" s="547">
        <v>16449</v>
      </c>
      <c r="I36" s="547">
        <v>16471</v>
      </c>
      <c r="J36" s="547">
        <v>14691</v>
      </c>
      <c r="K36" s="343">
        <v>-658</v>
      </c>
      <c r="L36" s="359">
        <v>-4.4789326798720301</v>
      </c>
    </row>
    <row r="37" spans="1:12" s="349" customFormat="1" ht="15.95" customHeight="1" x14ac:dyDescent="0.2">
      <c r="A37" s="360"/>
      <c r="B37" s="361" t="s">
        <v>105</v>
      </c>
      <c r="C37" s="361" t="s">
        <v>350</v>
      </c>
      <c r="D37" s="361"/>
      <c r="E37" s="362"/>
      <c r="F37" s="547">
        <v>6433</v>
      </c>
      <c r="G37" s="547">
        <v>7222</v>
      </c>
      <c r="H37" s="547">
        <v>7316</v>
      </c>
      <c r="I37" s="547">
        <v>6082</v>
      </c>
      <c r="J37" s="547">
        <v>6411</v>
      </c>
      <c r="K37" s="343">
        <v>22</v>
      </c>
      <c r="L37" s="359">
        <v>0.34316019341756354</v>
      </c>
    </row>
    <row r="38" spans="1:12" s="349" customFormat="1" ht="15.95" customHeight="1" x14ac:dyDescent="0.2">
      <c r="A38" s="360"/>
      <c r="B38" s="348" t="s">
        <v>97</v>
      </c>
      <c r="C38" s="348" t="s">
        <v>98</v>
      </c>
      <c r="D38" s="363"/>
      <c r="E38" s="362"/>
      <c r="F38" s="547">
        <v>7986</v>
      </c>
      <c r="G38" s="547">
        <v>9359</v>
      </c>
      <c r="H38" s="547">
        <v>9689</v>
      </c>
      <c r="I38" s="547">
        <v>9459</v>
      </c>
      <c r="J38" s="548">
        <v>8224</v>
      </c>
      <c r="K38" s="343">
        <v>-238</v>
      </c>
      <c r="L38" s="359">
        <v>-2.8939688715953307</v>
      </c>
    </row>
    <row r="39" spans="1:12" s="349" customFormat="1" ht="15.95" customHeight="1" x14ac:dyDescent="0.2">
      <c r="A39" s="360"/>
      <c r="B39" s="363"/>
      <c r="C39" s="361" t="s">
        <v>351</v>
      </c>
      <c r="D39" s="363"/>
      <c r="E39" s="362"/>
      <c r="F39" s="547">
        <v>3674</v>
      </c>
      <c r="G39" s="547">
        <v>4021</v>
      </c>
      <c r="H39" s="547">
        <v>4302</v>
      </c>
      <c r="I39" s="547">
        <v>3438</v>
      </c>
      <c r="J39" s="547">
        <v>3675</v>
      </c>
      <c r="K39" s="343">
        <v>-1</v>
      </c>
      <c r="L39" s="359">
        <v>-2.7210884353741496E-2</v>
      </c>
    </row>
    <row r="40" spans="1:12" s="349" customFormat="1" ht="15.95" customHeight="1" x14ac:dyDescent="0.2">
      <c r="A40" s="360"/>
      <c r="B40" s="348"/>
      <c r="C40" s="348" t="s">
        <v>99</v>
      </c>
      <c r="D40" s="363"/>
      <c r="E40" s="362"/>
      <c r="F40" s="547">
        <v>6047</v>
      </c>
      <c r="G40" s="547">
        <v>7114</v>
      </c>
      <c r="H40" s="547">
        <v>6760</v>
      </c>
      <c r="I40" s="547">
        <v>7012</v>
      </c>
      <c r="J40" s="547">
        <v>6467</v>
      </c>
      <c r="K40" s="343">
        <v>-420</v>
      </c>
      <c r="L40" s="359">
        <v>-6.4945105922375133</v>
      </c>
    </row>
    <row r="41" spans="1:12" s="349" customFormat="1" ht="24" customHeight="1" x14ac:dyDescent="0.2">
      <c r="A41" s="360"/>
      <c r="B41" s="363"/>
      <c r="C41" s="361" t="s">
        <v>351</v>
      </c>
      <c r="D41" s="363"/>
      <c r="E41" s="362"/>
      <c r="F41" s="547">
        <v>2759</v>
      </c>
      <c r="G41" s="547">
        <v>3201</v>
      </c>
      <c r="H41" s="547">
        <v>3014</v>
      </c>
      <c r="I41" s="547">
        <v>2644</v>
      </c>
      <c r="J41" s="548">
        <v>2736</v>
      </c>
      <c r="K41" s="343">
        <v>23</v>
      </c>
      <c r="L41" s="359">
        <v>0.84064327485380119</v>
      </c>
    </row>
    <row r="42" spans="1:12" ht="15" customHeight="1" x14ac:dyDescent="0.2">
      <c r="A42" s="360"/>
      <c r="B42" s="348" t="s">
        <v>105</v>
      </c>
      <c r="C42" s="348" t="s">
        <v>352</v>
      </c>
      <c r="D42" s="363"/>
      <c r="E42" s="362"/>
      <c r="F42" s="547">
        <v>3818</v>
      </c>
      <c r="G42" s="547">
        <v>4498</v>
      </c>
      <c r="H42" s="547">
        <v>4279</v>
      </c>
      <c r="I42" s="547">
        <v>3587</v>
      </c>
      <c r="J42" s="547">
        <v>3893</v>
      </c>
      <c r="K42" s="343">
        <v>-75</v>
      </c>
      <c r="L42" s="359">
        <v>-1.9265348060621628</v>
      </c>
    </row>
    <row r="43" spans="1:12" ht="15" customHeight="1" x14ac:dyDescent="0.2">
      <c r="A43" s="360"/>
      <c r="B43" s="363"/>
      <c r="C43" s="361" t="s">
        <v>351</v>
      </c>
      <c r="D43" s="363"/>
      <c r="E43" s="362"/>
      <c r="F43" s="547">
        <v>2211</v>
      </c>
      <c r="G43" s="547">
        <v>2416</v>
      </c>
      <c r="H43" s="547">
        <v>2523</v>
      </c>
      <c r="I43" s="547">
        <v>1845</v>
      </c>
      <c r="J43" s="547">
        <v>2223</v>
      </c>
      <c r="K43" s="343">
        <v>-12</v>
      </c>
      <c r="L43" s="359">
        <v>-0.53981106612685559</v>
      </c>
    </row>
    <row r="44" spans="1:12" ht="15" customHeight="1" x14ac:dyDescent="0.2">
      <c r="A44" s="360"/>
      <c r="B44" s="348"/>
      <c r="C44" s="346" t="s">
        <v>101</v>
      </c>
      <c r="D44" s="363"/>
      <c r="E44" s="362"/>
      <c r="F44" s="547">
        <v>8969</v>
      </c>
      <c r="G44" s="547">
        <v>10481</v>
      </c>
      <c r="H44" s="547">
        <v>10533</v>
      </c>
      <c r="I44" s="547">
        <v>10876</v>
      </c>
      <c r="J44" s="548">
        <v>9484</v>
      </c>
      <c r="K44" s="343">
        <v>-515</v>
      </c>
      <c r="L44" s="359">
        <v>-5.430198228595529</v>
      </c>
    </row>
    <row r="45" spans="1:12" ht="15" customHeight="1" x14ac:dyDescent="0.2">
      <c r="A45" s="360"/>
      <c r="B45" s="363"/>
      <c r="C45" s="361" t="s">
        <v>351</v>
      </c>
      <c r="D45" s="363"/>
      <c r="E45" s="362"/>
      <c r="F45" s="547">
        <v>3791</v>
      </c>
      <c r="G45" s="547">
        <v>4292</v>
      </c>
      <c r="H45" s="547">
        <v>4265</v>
      </c>
      <c r="I45" s="547">
        <v>3753</v>
      </c>
      <c r="J45" s="547">
        <v>3816</v>
      </c>
      <c r="K45" s="343">
        <v>-25</v>
      </c>
      <c r="L45" s="359">
        <v>-0.65513626834381555</v>
      </c>
    </row>
    <row r="46" spans="1:12" ht="15" customHeight="1" x14ac:dyDescent="0.2">
      <c r="A46" s="360"/>
      <c r="B46" s="348"/>
      <c r="C46" s="346" t="s">
        <v>102</v>
      </c>
      <c r="D46" s="363"/>
      <c r="E46" s="362"/>
      <c r="F46" s="547">
        <v>1059</v>
      </c>
      <c r="G46" s="547">
        <v>1264</v>
      </c>
      <c r="H46" s="547">
        <v>1390</v>
      </c>
      <c r="I46" s="547">
        <v>1779</v>
      </c>
      <c r="J46" s="547">
        <v>1142</v>
      </c>
      <c r="K46" s="343">
        <v>-83</v>
      </c>
      <c r="L46" s="359">
        <v>-7.2679509632224164</v>
      </c>
    </row>
    <row r="47" spans="1:12" ht="15" customHeight="1" x14ac:dyDescent="0.2">
      <c r="A47" s="360"/>
      <c r="B47" s="363"/>
      <c r="C47" s="361" t="s">
        <v>351</v>
      </c>
      <c r="D47" s="363"/>
      <c r="E47" s="362"/>
      <c r="F47" s="547">
        <v>351</v>
      </c>
      <c r="G47" s="547">
        <v>414</v>
      </c>
      <c r="H47" s="547">
        <v>433</v>
      </c>
      <c r="I47" s="547">
        <v>422</v>
      </c>
      <c r="J47" s="548">
        <v>308</v>
      </c>
      <c r="K47" s="343">
        <v>43</v>
      </c>
      <c r="L47" s="359">
        <v>13.961038961038961</v>
      </c>
    </row>
    <row r="48" spans="1:12" ht="15" customHeight="1" x14ac:dyDescent="0.2">
      <c r="A48" s="360"/>
      <c r="B48" s="363"/>
      <c r="C48" s="346" t="s">
        <v>103</v>
      </c>
      <c r="D48" s="364"/>
      <c r="E48" s="365"/>
      <c r="F48" s="547">
        <v>187</v>
      </c>
      <c r="G48" s="547">
        <v>230</v>
      </c>
      <c r="H48" s="547">
        <v>247</v>
      </c>
      <c r="I48" s="547">
        <v>229</v>
      </c>
      <c r="J48" s="547">
        <v>172</v>
      </c>
      <c r="K48" s="343">
        <v>15</v>
      </c>
      <c r="L48" s="359">
        <v>8.720930232558139</v>
      </c>
    </row>
    <row r="49" spans="1:12" ht="15" customHeight="1" x14ac:dyDescent="0.2">
      <c r="A49" s="360"/>
      <c r="B49" s="363"/>
      <c r="C49" s="361" t="s">
        <v>351</v>
      </c>
      <c r="D49" s="363"/>
      <c r="E49" s="362"/>
      <c r="F49" s="547">
        <v>80</v>
      </c>
      <c r="G49" s="547">
        <v>100</v>
      </c>
      <c r="H49" s="547">
        <v>95</v>
      </c>
      <c r="I49" s="547">
        <v>62</v>
      </c>
      <c r="J49" s="547">
        <v>64</v>
      </c>
      <c r="K49" s="343">
        <v>16</v>
      </c>
      <c r="L49" s="359">
        <v>25</v>
      </c>
    </row>
    <row r="50" spans="1:12" ht="15" customHeight="1" x14ac:dyDescent="0.2">
      <c r="A50" s="360"/>
      <c r="B50" s="348" t="s">
        <v>105</v>
      </c>
      <c r="C50" s="361" t="s">
        <v>175</v>
      </c>
      <c r="D50" s="363"/>
      <c r="E50" s="362"/>
      <c r="F50" s="547">
        <v>6903</v>
      </c>
      <c r="G50" s="547">
        <v>8990</v>
      </c>
      <c r="H50" s="547">
        <v>8829</v>
      </c>
      <c r="I50" s="547">
        <v>9435</v>
      </c>
      <c r="J50" s="548">
        <v>7595</v>
      </c>
      <c r="K50" s="343">
        <v>-692</v>
      </c>
      <c r="L50" s="359">
        <v>-9.1112574061882814</v>
      </c>
    </row>
    <row r="51" spans="1:12" ht="15" customHeight="1" x14ac:dyDescent="0.2">
      <c r="A51" s="360"/>
      <c r="B51" s="363"/>
      <c r="C51" s="361" t="s">
        <v>351</v>
      </c>
      <c r="D51" s="363"/>
      <c r="E51" s="362"/>
      <c r="F51" s="547">
        <v>2596</v>
      </c>
      <c r="G51" s="547">
        <v>3416</v>
      </c>
      <c r="H51" s="547">
        <v>3209</v>
      </c>
      <c r="I51" s="547">
        <v>2816</v>
      </c>
      <c r="J51" s="547">
        <v>2702</v>
      </c>
      <c r="K51" s="343">
        <v>-106</v>
      </c>
      <c r="L51" s="359">
        <v>-3.9230199851961509</v>
      </c>
    </row>
    <row r="52" spans="1:12" ht="15" customHeight="1" x14ac:dyDescent="0.2">
      <c r="A52" s="360"/>
      <c r="B52" s="348"/>
      <c r="C52" s="361" t="s">
        <v>176</v>
      </c>
      <c r="D52" s="363"/>
      <c r="E52" s="362"/>
      <c r="F52" s="547">
        <v>7130</v>
      </c>
      <c r="G52" s="547">
        <v>7483</v>
      </c>
      <c r="H52" s="547">
        <v>7620</v>
      </c>
      <c r="I52" s="547">
        <v>7036</v>
      </c>
      <c r="J52" s="547">
        <v>7096</v>
      </c>
      <c r="K52" s="343">
        <v>34</v>
      </c>
      <c r="L52" s="359">
        <v>0.47914317925591882</v>
      </c>
    </row>
    <row r="53" spans="1:12" s="114" customFormat="1" ht="11.25" customHeight="1" x14ac:dyDescent="0.2">
      <c r="A53" s="360"/>
      <c r="B53" s="363"/>
      <c r="C53" s="361" t="s">
        <v>351</v>
      </c>
      <c r="D53" s="363"/>
      <c r="E53" s="362"/>
      <c r="F53" s="547">
        <v>3837</v>
      </c>
      <c r="G53" s="547">
        <v>3806</v>
      </c>
      <c r="H53" s="547">
        <v>4107</v>
      </c>
      <c r="I53" s="547">
        <v>3266</v>
      </c>
      <c r="J53" s="548">
        <v>3709</v>
      </c>
      <c r="K53" s="343">
        <v>128</v>
      </c>
      <c r="L53" s="359">
        <v>3.4510649770827717</v>
      </c>
    </row>
    <row r="54" spans="1:12" s="180" customFormat="1" ht="12.75" customHeight="1" x14ac:dyDescent="0.2">
      <c r="A54" s="360"/>
      <c r="B54" s="348" t="s">
        <v>105</v>
      </c>
      <c r="C54" s="348" t="s">
        <v>108</v>
      </c>
      <c r="D54" s="363"/>
      <c r="E54" s="362"/>
      <c r="F54" s="547">
        <v>9562</v>
      </c>
      <c r="G54" s="547">
        <v>11005</v>
      </c>
      <c r="H54" s="547">
        <v>10976</v>
      </c>
      <c r="I54" s="547">
        <v>11339</v>
      </c>
      <c r="J54" s="547">
        <v>9930</v>
      </c>
      <c r="K54" s="343">
        <v>-368</v>
      </c>
      <c r="L54" s="359">
        <v>-3.7059415911379658</v>
      </c>
    </row>
    <row r="55" spans="1:12" ht="11.25" x14ac:dyDescent="0.2">
      <c r="A55" s="360"/>
      <c r="B55" s="363"/>
      <c r="C55" s="361" t="s">
        <v>351</v>
      </c>
      <c r="D55" s="363"/>
      <c r="E55" s="362"/>
      <c r="F55" s="547">
        <v>4228</v>
      </c>
      <c r="G55" s="547">
        <v>4597</v>
      </c>
      <c r="H55" s="547">
        <v>4641</v>
      </c>
      <c r="I55" s="547">
        <v>3965</v>
      </c>
      <c r="J55" s="547">
        <v>4082</v>
      </c>
      <c r="K55" s="343">
        <v>146</v>
      </c>
      <c r="L55" s="359">
        <v>3.5766780989710925</v>
      </c>
    </row>
    <row r="56" spans="1:12" ht="14.25" customHeight="1" x14ac:dyDescent="0.2">
      <c r="A56" s="360"/>
      <c r="B56" s="363"/>
      <c r="C56" s="348" t="s">
        <v>109</v>
      </c>
      <c r="D56" s="363"/>
      <c r="E56" s="362"/>
      <c r="F56" s="547">
        <v>4471</v>
      </c>
      <c r="G56" s="547">
        <v>5468</v>
      </c>
      <c r="H56" s="547">
        <v>5473</v>
      </c>
      <c r="I56" s="547">
        <v>5132</v>
      </c>
      <c r="J56" s="547">
        <v>4761</v>
      </c>
      <c r="K56" s="343">
        <v>-290</v>
      </c>
      <c r="L56" s="359">
        <v>-6.0911573198907796</v>
      </c>
    </row>
    <row r="57" spans="1:12" ht="18.75" customHeight="1" x14ac:dyDescent="0.2">
      <c r="A57" s="366"/>
      <c r="B57" s="367"/>
      <c r="C57" s="368" t="s">
        <v>351</v>
      </c>
      <c r="D57" s="367"/>
      <c r="E57" s="369"/>
      <c r="F57" s="408">
        <v>2205</v>
      </c>
      <c r="G57" s="549">
        <v>2625</v>
      </c>
      <c r="H57" s="549">
        <v>2675</v>
      </c>
      <c r="I57" s="549">
        <v>2117</v>
      </c>
      <c r="J57" s="549">
        <v>2329</v>
      </c>
      <c r="K57" s="550">
        <v>-124</v>
      </c>
      <c r="L57" s="370">
        <v>-5.3241734650064405</v>
      </c>
    </row>
    <row r="58" spans="1:12" s="86" customFormat="1" ht="11.25" x14ac:dyDescent="0.2">
      <c r="A58" s="346"/>
      <c r="B58" s="346"/>
      <c r="C58" s="346"/>
      <c r="D58" s="346"/>
      <c r="E58" s="346"/>
      <c r="F58" s="346"/>
      <c r="G58" s="346"/>
      <c r="H58" s="346"/>
      <c r="I58" s="346"/>
      <c r="J58" s="346"/>
      <c r="K58" s="278"/>
      <c r="L58" s="114" t="s">
        <v>35</v>
      </c>
    </row>
    <row r="59" spans="1:12" s="86" customFormat="1" ht="21" customHeight="1" x14ac:dyDescent="0.2">
      <c r="A59" s="371" t="s">
        <v>353</v>
      </c>
      <c r="B59" s="116"/>
      <c r="C59" s="116"/>
      <c r="D59" s="371"/>
      <c r="E59" s="116"/>
      <c r="F59" s="116"/>
      <c r="G59" s="116"/>
      <c r="H59" s="116"/>
      <c r="I59" s="116"/>
      <c r="J59" s="116"/>
      <c r="K59" s="116"/>
      <c r="L59" s="116"/>
    </row>
    <row r="60" spans="1:12" s="86" customFormat="1" ht="12.75" customHeight="1" x14ac:dyDescent="0.2">
      <c r="A60" s="372" t="s">
        <v>354</v>
      </c>
      <c r="B60" s="117"/>
      <c r="C60" s="117"/>
      <c r="D60" s="117"/>
      <c r="E60" s="117"/>
      <c r="F60" s="117"/>
      <c r="G60" s="117"/>
      <c r="H60" s="117"/>
      <c r="I60" s="117"/>
      <c r="J60" s="117"/>
      <c r="K60" s="117"/>
      <c r="L60" s="117"/>
    </row>
    <row r="61" spans="1:12" s="86" customFormat="1" ht="12.75" customHeight="1" x14ac:dyDescent="0.2">
      <c r="A61" s="373" t="s">
        <v>355</v>
      </c>
      <c r="B61" s="374"/>
      <c r="C61" s="374"/>
      <c r="D61" s="374"/>
      <c r="E61" s="374"/>
      <c r="F61" s="374"/>
      <c r="G61" s="374"/>
      <c r="H61" s="374"/>
      <c r="I61" s="374"/>
      <c r="J61" s="374"/>
      <c r="K61" s="374"/>
      <c r="L61" s="374"/>
    </row>
    <row r="62" spans="1:12" s="86" customFormat="1" ht="12.75" customHeight="1" x14ac:dyDescent="0.2">
      <c r="A62" s="113"/>
      <c r="B62" s="113"/>
      <c r="C62" s="113"/>
      <c r="D62" s="113"/>
      <c r="E62" s="113"/>
      <c r="F62" s="113"/>
      <c r="G62" s="113"/>
      <c r="H62" s="113"/>
      <c r="I62" s="113"/>
    </row>
    <row r="63" spans="1:12" s="86" customFormat="1" ht="12.75" customHeight="1" x14ac:dyDescent="0.2"/>
    <row r="64" spans="1:12" ht="15.95" customHeight="1" x14ac:dyDescent="0.2">
      <c r="B64" s="53"/>
      <c r="D64" s="53"/>
      <c r="E64" s="53"/>
      <c r="F64" s="53"/>
      <c r="G64" s="53"/>
      <c r="H64" s="53"/>
      <c r="I64" s="53"/>
      <c r="J64" s="53"/>
      <c r="K64" s="53"/>
      <c r="L64" s="53"/>
    </row>
    <row r="65" spans="2:12" ht="15.95" customHeight="1" x14ac:dyDescent="0.2">
      <c r="B65" s="53"/>
      <c r="D65" s="53"/>
      <c r="E65" s="53"/>
      <c r="F65" s="53"/>
      <c r="G65" s="53"/>
      <c r="H65" s="53"/>
      <c r="I65" s="53"/>
      <c r="J65" s="53"/>
      <c r="K65" s="53"/>
      <c r="L65" s="227"/>
    </row>
    <row r="66" spans="2:12" ht="15.95" customHeight="1" x14ac:dyDescent="0.2">
      <c r="B66" s="53"/>
      <c r="D66" s="53"/>
      <c r="E66" s="53"/>
      <c r="F66" s="53"/>
      <c r="G66" s="53"/>
      <c r="H66" s="53"/>
      <c r="I66" s="53"/>
      <c r="J66" s="53"/>
      <c r="K66" s="53"/>
      <c r="L66" s="53"/>
    </row>
    <row r="67" spans="2:12" ht="15.95" customHeight="1" x14ac:dyDescent="0.2">
      <c r="B67" s="53"/>
      <c r="D67" s="53"/>
      <c r="E67" s="53"/>
      <c r="F67" s="53"/>
      <c r="G67" s="53"/>
      <c r="H67" s="53"/>
      <c r="I67" s="53"/>
      <c r="J67" s="53"/>
      <c r="K67" s="53"/>
      <c r="L67" s="53"/>
    </row>
    <row r="68" spans="2:12" ht="15.95" customHeight="1" x14ac:dyDescent="0.2">
      <c r="B68" s="53"/>
      <c r="D68" s="53"/>
      <c r="E68" s="53"/>
      <c r="F68" s="53"/>
      <c r="G68" s="53"/>
      <c r="H68" s="53"/>
      <c r="I68" s="53"/>
      <c r="J68" s="53"/>
      <c r="K68" s="53"/>
      <c r="L68" s="53"/>
    </row>
    <row r="69" spans="2:12" ht="15.95" customHeight="1" x14ac:dyDescent="0.2">
      <c r="B69" s="53"/>
      <c r="D69" s="53"/>
      <c r="E69" s="53"/>
      <c r="F69" s="53"/>
      <c r="G69" s="53"/>
      <c r="H69" s="53"/>
      <c r="I69" s="53"/>
      <c r="J69" s="53"/>
      <c r="K69" s="53"/>
      <c r="L69" s="53"/>
    </row>
    <row r="70" spans="2:12" ht="15.95" customHeight="1" x14ac:dyDescent="0.2">
      <c r="B70" s="53"/>
      <c r="D70" s="53"/>
      <c r="E70" s="53"/>
      <c r="F70" s="53"/>
      <c r="G70" s="53"/>
      <c r="H70" s="53"/>
      <c r="I70" s="53"/>
      <c r="J70" s="53"/>
      <c r="K70" s="53"/>
      <c r="L70" s="53"/>
    </row>
    <row r="71" spans="2:12" ht="15.95" customHeight="1" x14ac:dyDescent="0.2">
      <c r="B71" s="53"/>
      <c r="D71" s="53"/>
      <c r="E71" s="53"/>
      <c r="F71" s="53"/>
      <c r="G71" s="53"/>
      <c r="H71" s="53"/>
      <c r="I71" s="53"/>
      <c r="J71" s="53"/>
      <c r="K71" s="53"/>
      <c r="L71" s="53"/>
    </row>
    <row r="72" spans="2:12" ht="15.95" customHeight="1" x14ac:dyDescent="0.2">
      <c r="B72" s="53"/>
      <c r="D72" s="53"/>
      <c r="E72" s="53"/>
      <c r="F72" s="53"/>
      <c r="G72" s="53"/>
      <c r="H72" s="53"/>
      <c r="I72" s="53"/>
      <c r="J72" s="53"/>
      <c r="K72" s="53"/>
      <c r="L72" s="53"/>
    </row>
    <row r="73" spans="2:12" ht="15.95" customHeight="1" x14ac:dyDescent="0.2">
      <c r="B73" s="53"/>
      <c r="D73" s="53"/>
      <c r="E73" s="53"/>
      <c r="F73" s="53"/>
      <c r="G73" s="53"/>
      <c r="H73" s="53"/>
      <c r="I73" s="53"/>
      <c r="J73" s="53"/>
      <c r="K73" s="53"/>
      <c r="L73" s="53"/>
    </row>
    <row r="74" spans="2:12" ht="15.95" customHeight="1" x14ac:dyDescent="0.2">
      <c r="B74" s="53"/>
      <c r="D74" s="53"/>
      <c r="E74" s="53"/>
      <c r="F74" s="53"/>
      <c r="G74" s="53"/>
      <c r="H74" s="53"/>
      <c r="I74" s="53"/>
      <c r="J74" s="53"/>
      <c r="K74" s="53"/>
      <c r="L74" s="53"/>
    </row>
    <row r="75" spans="2:12" ht="15.95" customHeight="1" x14ac:dyDescent="0.2">
      <c r="B75" s="53"/>
      <c r="D75" s="53"/>
      <c r="E75" s="53"/>
      <c r="F75" s="53"/>
      <c r="G75" s="53"/>
      <c r="H75" s="53"/>
      <c r="I75" s="53"/>
      <c r="J75" s="53"/>
      <c r="K75" s="53"/>
      <c r="L75" s="53"/>
    </row>
    <row r="76" spans="2:12" ht="15.95" customHeight="1" x14ac:dyDescent="0.2">
      <c r="B76" s="53"/>
      <c r="D76" s="53"/>
      <c r="E76" s="53"/>
      <c r="F76" s="53"/>
      <c r="G76" s="53"/>
      <c r="H76" s="53"/>
      <c r="I76" s="53"/>
      <c r="J76" s="53"/>
      <c r="K76" s="53"/>
      <c r="L76" s="53"/>
    </row>
    <row r="77" spans="2:12" ht="15.95" customHeight="1" x14ac:dyDescent="0.2">
      <c r="B77" s="53"/>
      <c r="D77" s="53"/>
      <c r="E77" s="53"/>
      <c r="F77" s="53"/>
      <c r="G77" s="53"/>
      <c r="H77" s="53"/>
      <c r="I77" s="53"/>
      <c r="J77" s="53"/>
      <c r="K77" s="53"/>
      <c r="L77" s="53"/>
    </row>
    <row r="78" spans="2:12" ht="15.95" customHeight="1" x14ac:dyDescent="0.2">
      <c r="B78" s="53"/>
      <c r="D78" s="53"/>
      <c r="E78" s="53"/>
      <c r="F78" s="53"/>
      <c r="G78" s="53"/>
      <c r="H78" s="53"/>
      <c r="I78" s="53"/>
      <c r="J78" s="53"/>
      <c r="K78" s="53"/>
      <c r="L78" s="53"/>
    </row>
    <row r="79" spans="2:12" ht="15.95" customHeight="1" x14ac:dyDescent="0.2">
      <c r="B79" s="53"/>
      <c r="D79" s="53"/>
      <c r="E79" s="53"/>
      <c r="F79" s="53"/>
      <c r="G79" s="53"/>
      <c r="H79" s="53"/>
      <c r="I79" s="53"/>
      <c r="J79" s="53"/>
      <c r="K79" s="53"/>
      <c r="L79" s="53"/>
    </row>
    <row r="80" spans="2:12" ht="15.95" customHeight="1" x14ac:dyDescent="0.2">
      <c r="B80" s="53"/>
      <c r="D80" s="53"/>
      <c r="E80" s="53"/>
      <c r="F80" s="53"/>
      <c r="G80" s="53"/>
      <c r="H80" s="53"/>
      <c r="I80" s="53"/>
      <c r="J80" s="53"/>
      <c r="K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DAB2B-5BE4-417A-8D81-7425919FF994}">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4.95" customHeight="1" x14ac:dyDescent="0.2">
      <c r="A3" s="37" t="s">
        <v>356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75" t="s">
        <v>357</v>
      </c>
      <c r="E7" s="376"/>
      <c r="F7" s="376"/>
      <c r="G7" s="376"/>
      <c r="H7" s="377"/>
      <c r="I7" s="378" t="s">
        <v>358</v>
      </c>
      <c r="J7" s="379"/>
      <c r="K7" s="53"/>
      <c r="L7" s="53"/>
      <c r="M7" s="53"/>
      <c r="N7" s="53"/>
      <c r="O7" s="53"/>
    </row>
    <row r="8" spans="1:15" ht="21.75" customHeight="1" x14ac:dyDescent="0.2">
      <c r="A8" s="229"/>
      <c r="B8" s="230"/>
      <c r="C8" s="56"/>
      <c r="D8" s="57" t="s">
        <v>334</v>
      </c>
      <c r="E8" s="57" t="s">
        <v>336</v>
      </c>
      <c r="F8" s="57" t="s">
        <v>337</v>
      </c>
      <c r="G8" s="57" t="s">
        <v>338</v>
      </c>
      <c r="H8" s="57" t="s">
        <v>339</v>
      </c>
      <c r="I8" s="380"/>
      <c r="J8" s="381"/>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15299</v>
      </c>
      <c r="E11" s="79">
        <v>20827</v>
      </c>
      <c r="F11" s="79">
        <v>17127</v>
      </c>
      <c r="G11" s="79">
        <v>17110</v>
      </c>
      <c r="H11" s="105">
        <v>15783</v>
      </c>
      <c r="I11" s="80">
        <v>-484</v>
      </c>
      <c r="J11" s="81">
        <v>-3.0665906354938857</v>
      </c>
    </row>
    <row r="12" spans="1:15" ht="24.95" customHeight="1" x14ac:dyDescent="0.2">
      <c r="A12" s="158" t="s">
        <v>124</v>
      </c>
      <c r="B12" s="159" t="s">
        <v>125</v>
      </c>
      <c r="C12" s="78">
        <v>0.2157003725733708</v>
      </c>
      <c r="D12" s="80">
        <v>33</v>
      </c>
      <c r="E12" s="79">
        <v>67</v>
      </c>
      <c r="F12" s="79">
        <v>50</v>
      </c>
      <c r="G12" s="79">
        <v>44</v>
      </c>
      <c r="H12" s="105">
        <v>26</v>
      </c>
      <c r="I12" s="80">
        <v>7</v>
      </c>
      <c r="J12" s="81">
        <v>26.923076923076923</v>
      </c>
    </row>
    <row r="13" spans="1:15" ht="24.95" customHeight="1" x14ac:dyDescent="0.2">
      <c r="A13" s="158" t="s">
        <v>126</v>
      </c>
      <c r="B13" s="164" t="s">
        <v>208</v>
      </c>
      <c r="C13" s="78">
        <v>0.75821949147003076</v>
      </c>
      <c r="D13" s="80">
        <v>116</v>
      </c>
      <c r="E13" s="79">
        <v>210</v>
      </c>
      <c r="F13" s="79">
        <v>164</v>
      </c>
      <c r="G13" s="79">
        <v>202</v>
      </c>
      <c r="H13" s="105">
        <v>417</v>
      </c>
      <c r="I13" s="80">
        <v>-301</v>
      </c>
      <c r="J13" s="81">
        <v>-72.182254196642688</v>
      </c>
    </row>
    <row r="14" spans="1:15" s="180" customFormat="1" ht="24.95" customHeight="1" x14ac:dyDescent="0.2">
      <c r="A14" s="158" t="s">
        <v>209</v>
      </c>
      <c r="B14" s="164" t="s">
        <v>129</v>
      </c>
      <c r="C14" s="78">
        <v>8.7522060265376815</v>
      </c>
      <c r="D14" s="80">
        <v>1339</v>
      </c>
      <c r="E14" s="79">
        <v>1776</v>
      </c>
      <c r="F14" s="79">
        <v>1754</v>
      </c>
      <c r="G14" s="79">
        <v>2120</v>
      </c>
      <c r="H14" s="105">
        <v>1248</v>
      </c>
      <c r="I14" s="80">
        <v>91</v>
      </c>
      <c r="J14" s="81">
        <v>7.291666666666667</v>
      </c>
      <c r="K14" s="53"/>
      <c r="L14" s="53"/>
      <c r="M14" s="53"/>
      <c r="N14" s="53"/>
      <c r="O14" s="53"/>
    </row>
    <row r="15" spans="1:15" ht="24.95" customHeight="1" x14ac:dyDescent="0.2">
      <c r="A15" s="158" t="s">
        <v>210</v>
      </c>
      <c r="B15" s="164" t="s">
        <v>211</v>
      </c>
      <c r="C15" s="78">
        <v>2.2550493496306947</v>
      </c>
      <c r="D15" s="80">
        <v>345</v>
      </c>
      <c r="E15" s="79">
        <v>542</v>
      </c>
      <c r="F15" s="79">
        <v>763</v>
      </c>
      <c r="G15" s="79">
        <v>323</v>
      </c>
      <c r="H15" s="105">
        <v>297</v>
      </c>
      <c r="I15" s="80">
        <v>48</v>
      </c>
      <c r="J15" s="81">
        <v>16.161616161616163</v>
      </c>
    </row>
    <row r="16" spans="1:15" s="180" customFormat="1" ht="24.95" customHeight="1" x14ac:dyDescent="0.2">
      <c r="A16" s="158" t="s">
        <v>212</v>
      </c>
      <c r="B16" s="164" t="s">
        <v>133</v>
      </c>
      <c r="C16" s="78">
        <v>4.1309889535263746</v>
      </c>
      <c r="D16" s="80">
        <v>632</v>
      </c>
      <c r="E16" s="79">
        <v>1031</v>
      </c>
      <c r="F16" s="79">
        <v>770</v>
      </c>
      <c r="G16" s="79">
        <v>1587</v>
      </c>
      <c r="H16" s="105">
        <v>780</v>
      </c>
      <c r="I16" s="80">
        <v>-148</v>
      </c>
      <c r="J16" s="81">
        <v>-18.974358974358974</v>
      </c>
      <c r="K16" s="53"/>
      <c r="L16" s="53"/>
      <c r="M16" s="53"/>
      <c r="N16" s="53"/>
      <c r="O16" s="53"/>
    </row>
    <row r="17" spans="1:15" ht="24.95" customHeight="1" x14ac:dyDescent="0.2">
      <c r="A17" s="158" t="s">
        <v>134</v>
      </c>
      <c r="B17" s="164" t="s">
        <v>214</v>
      </c>
      <c r="C17" s="78">
        <v>2.3661677233806131</v>
      </c>
      <c r="D17" s="80">
        <v>362</v>
      </c>
      <c r="E17" s="79">
        <v>203</v>
      </c>
      <c r="F17" s="79">
        <v>221</v>
      </c>
      <c r="G17" s="79">
        <v>210</v>
      </c>
      <c r="H17" s="105">
        <v>171</v>
      </c>
      <c r="I17" s="80">
        <v>191</v>
      </c>
      <c r="J17" s="81">
        <v>111.69590643274854</v>
      </c>
    </row>
    <row r="18" spans="1:15" s="180" customFormat="1" ht="24.95" customHeight="1" x14ac:dyDescent="0.2">
      <c r="A18" s="167" t="s">
        <v>136</v>
      </c>
      <c r="B18" s="168" t="s">
        <v>137</v>
      </c>
      <c r="C18" s="78">
        <v>3.3270148375710833</v>
      </c>
      <c r="D18" s="80">
        <v>509</v>
      </c>
      <c r="E18" s="79">
        <v>1092</v>
      </c>
      <c r="F18" s="79">
        <v>641</v>
      </c>
      <c r="G18" s="79">
        <v>762</v>
      </c>
      <c r="H18" s="105">
        <v>551</v>
      </c>
      <c r="I18" s="80">
        <v>-42</v>
      </c>
      <c r="J18" s="81">
        <v>-7.6225045372050815</v>
      </c>
      <c r="K18" s="53"/>
      <c r="L18" s="53"/>
      <c r="M18" s="53"/>
      <c r="N18" s="53"/>
      <c r="O18" s="53"/>
    </row>
    <row r="19" spans="1:15" ht="24.95" customHeight="1" x14ac:dyDescent="0.2">
      <c r="A19" s="158" t="s">
        <v>138</v>
      </c>
      <c r="B19" s="164" t="s">
        <v>139</v>
      </c>
      <c r="C19" s="78">
        <v>15.334335577488725</v>
      </c>
      <c r="D19" s="80">
        <v>2346</v>
      </c>
      <c r="E19" s="79">
        <v>3248</v>
      </c>
      <c r="F19" s="79">
        <v>2039</v>
      </c>
      <c r="G19" s="79">
        <v>2495</v>
      </c>
      <c r="H19" s="105">
        <v>2343</v>
      </c>
      <c r="I19" s="80">
        <v>3</v>
      </c>
      <c r="J19" s="81">
        <v>0.12804097311139565</v>
      </c>
    </row>
    <row r="20" spans="1:15" s="180" customFormat="1" ht="24.95" customHeight="1" x14ac:dyDescent="0.2">
      <c r="A20" s="158" t="s">
        <v>140</v>
      </c>
      <c r="B20" s="164" t="s">
        <v>141</v>
      </c>
      <c r="C20" s="78">
        <v>6.1376560559513695</v>
      </c>
      <c r="D20" s="80">
        <v>939</v>
      </c>
      <c r="E20" s="79">
        <v>1033</v>
      </c>
      <c r="F20" s="79">
        <v>783</v>
      </c>
      <c r="G20" s="79">
        <v>927</v>
      </c>
      <c r="H20" s="105">
        <v>933</v>
      </c>
      <c r="I20" s="80">
        <v>6</v>
      </c>
      <c r="J20" s="81">
        <v>0.64308681672025725</v>
      </c>
      <c r="K20" s="53"/>
      <c r="L20" s="53"/>
      <c r="M20" s="53"/>
      <c r="N20" s="53"/>
      <c r="O20" s="53"/>
    </row>
    <row r="21" spans="1:15" ht="24.95" customHeight="1" x14ac:dyDescent="0.2">
      <c r="A21" s="167" t="s">
        <v>142</v>
      </c>
      <c r="B21" s="168" t="s">
        <v>143</v>
      </c>
      <c r="C21" s="78">
        <v>5.7193280606575589</v>
      </c>
      <c r="D21" s="80">
        <v>875</v>
      </c>
      <c r="E21" s="79">
        <v>1080</v>
      </c>
      <c r="F21" s="79">
        <v>1092</v>
      </c>
      <c r="G21" s="79">
        <v>947</v>
      </c>
      <c r="H21" s="105">
        <v>907</v>
      </c>
      <c r="I21" s="80">
        <v>-32</v>
      </c>
      <c r="J21" s="81">
        <v>-3.528114663726571</v>
      </c>
    </row>
    <row r="22" spans="1:15" ht="24.95" customHeight="1" x14ac:dyDescent="0.2">
      <c r="A22" s="167" t="s">
        <v>144</v>
      </c>
      <c r="B22" s="164" t="s">
        <v>145</v>
      </c>
      <c r="C22" s="78">
        <v>3.9218249558794693</v>
      </c>
      <c r="D22" s="80">
        <v>600</v>
      </c>
      <c r="E22" s="79">
        <v>828</v>
      </c>
      <c r="F22" s="79">
        <v>659</v>
      </c>
      <c r="G22" s="79">
        <v>626</v>
      </c>
      <c r="H22" s="105">
        <v>538</v>
      </c>
      <c r="I22" s="80">
        <v>62</v>
      </c>
      <c r="J22" s="81">
        <v>11.524163568773234</v>
      </c>
    </row>
    <row r="23" spans="1:15" ht="24.95" customHeight="1" x14ac:dyDescent="0.2">
      <c r="A23" s="158" t="s">
        <v>146</v>
      </c>
      <c r="B23" s="164" t="s">
        <v>147</v>
      </c>
      <c r="C23" s="78">
        <v>1.0262108634551277</v>
      </c>
      <c r="D23" s="80">
        <v>157</v>
      </c>
      <c r="E23" s="79">
        <v>226</v>
      </c>
      <c r="F23" s="79">
        <v>137</v>
      </c>
      <c r="G23" s="79">
        <v>156</v>
      </c>
      <c r="H23" s="105">
        <v>59</v>
      </c>
      <c r="I23" s="80">
        <v>98</v>
      </c>
      <c r="J23" s="81">
        <v>166.10169491525423</v>
      </c>
    </row>
    <row r="24" spans="1:15" ht="24.95" customHeight="1" x14ac:dyDescent="0.2">
      <c r="A24" s="158" t="s">
        <v>148</v>
      </c>
      <c r="B24" s="164" t="s">
        <v>215</v>
      </c>
      <c r="C24" s="78">
        <v>7.0788940453624418</v>
      </c>
      <c r="D24" s="80">
        <v>1083</v>
      </c>
      <c r="E24" s="79">
        <v>1481</v>
      </c>
      <c r="F24" s="79">
        <v>1822</v>
      </c>
      <c r="G24" s="79">
        <v>1564</v>
      </c>
      <c r="H24" s="105">
        <v>1227</v>
      </c>
      <c r="I24" s="80">
        <v>-144</v>
      </c>
      <c r="J24" s="81">
        <v>-11.735941320293399</v>
      </c>
    </row>
    <row r="25" spans="1:15" ht="24.95" customHeight="1" x14ac:dyDescent="0.2">
      <c r="A25" s="158" t="s">
        <v>150</v>
      </c>
      <c r="B25" s="171" t="s">
        <v>151</v>
      </c>
      <c r="C25" s="78">
        <v>10.758873128962676</v>
      </c>
      <c r="D25" s="80">
        <v>1646</v>
      </c>
      <c r="E25" s="79">
        <v>2564</v>
      </c>
      <c r="F25" s="79">
        <v>2103</v>
      </c>
      <c r="G25" s="79">
        <v>2173</v>
      </c>
      <c r="H25" s="105">
        <v>2084</v>
      </c>
      <c r="I25" s="80">
        <v>-438</v>
      </c>
      <c r="J25" s="81">
        <v>-21.017274472168907</v>
      </c>
    </row>
    <row r="26" spans="1:15" ht="24.95" customHeight="1" x14ac:dyDescent="0.2">
      <c r="A26" s="158" t="s">
        <v>217</v>
      </c>
      <c r="B26" s="171" t="s">
        <v>153</v>
      </c>
      <c r="C26" s="78">
        <v>4.9088175697758025</v>
      </c>
      <c r="D26" s="80">
        <v>751</v>
      </c>
      <c r="E26" s="79">
        <v>1082</v>
      </c>
      <c r="F26" s="79">
        <v>837</v>
      </c>
      <c r="G26" s="79">
        <v>991</v>
      </c>
      <c r="H26" s="105">
        <v>1035</v>
      </c>
      <c r="I26" s="80">
        <v>-284</v>
      </c>
      <c r="J26" s="81">
        <v>-27.439613526570049</v>
      </c>
    </row>
    <row r="27" spans="1:15" ht="24.95" customHeight="1" x14ac:dyDescent="0.2">
      <c r="A27" s="167">
        <v>782.78300000000002</v>
      </c>
      <c r="B27" s="170" t="s">
        <v>154</v>
      </c>
      <c r="C27" s="78">
        <v>5.8500555591868748</v>
      </c>
      <c r="D27" s="80">
        <v>895</v>
      </c>
      <c r="E27" s="79">
        <v>1482</v>
      </c>
      <c r="F27" s="79">
        <v>1266</v>
      </c>
      <c r="G27" s="79">
        <v>1182</v>
      </c>
      <c r="H27" s="105">
        <v>1049</v>
      </c>
      <c r="I27" s="80">
        <v>-154</v>
      </c>
      <c r="J27" s="81">
        <v>-14.680648236415633</v>
      </c>
    </row>
    <row r="28" spans="1:15" ht="24.95" customHeight="1" x14ac:dyDescent="0.2">
      <c r="A28" s="158" t="s">
        <v>155</v>
      </c>
      <c r="B28" s="164" t="s">
        <v>156</v>
      </c>
      <c r="C28" s="78">
        <v>3.1047780900712465</v>
      </c>
      <c r="D28" s="80">
        <v>475</v>
      </c>
      <c r="E28" s="79">
        <v>808</v>
      </c>
      <c r="F28" s="79">
        <v>358</v>
      </c>
      <c r="G28" s="79">
        <v>417</v>
      </c>
      <c r="H28" s="105">
        <v>396</v>
      </c>
      <c r="I28" s="80">
        <v>79</v>
      </c>
      <c r="J28" s="81">
        <v>19.949494949494948</v>
      </c>
    </row>
    <row r="29" spans="1:15" ht="24.95" customHeight="1" x14ac:dyDescent="0.2">
      <c r="A29" s="158" t="s">
        <v>157</v>
      </c>
      <c r="B29" s="164" t="s">
        <v>158</v>
      </c>
      <c r="C29" s="78">
        <v>8.4384600300673238</v>
      </c>
      <c r="D29" s="80">
        <v>1291</v>
      </c>
      <c r="E29" s="79">
        <v>1444</v>
      </c>
      <c r="F29" s="79">
        <v>1912</v>
      </c>
      <c r="G29" s="79">
        <v>1059</v>
      </c>
      <c r="H29" s="105">
        <v>1256</v>
      </c>
      <c r="I29" s="80">
        <v>35</v>
      </c>
      <c r="J29" s="81">
        <v>2.7866242038216562</v>
      </c>
    </row>
    <row r="30" spans="1:15" ht="24.95" customHeight="1" x14ac:dyDescent="0.2">
      <c r="A30" s="158">
        <v>86</v>
      </c>
      <c r="B30" s="164" t="s">
        <v>159</v>
      </c>
      <c r="C30" s="78">
        <v>10.909209752271391</v>
      </c>
      <c r="D30" s="80">
        <v>1669</v>
      </c>
      <c r="E30" s="79">
        <v>1902</v>
      </c>
      <c r="F30" s="79">
        <v>1566</v>
      </c>
      <c r="G30" s="79">
        <v>1506</v>
      </c>
      <c r="H30" s="105">
        <v>1712</v>
      </c>
      <c r="I30" s="80">
        <v>-43</v>
      </c>
      <c r="J30" s="81">
        <v>-2.5116822429906542</v>
      </c>
    </row>
    <row r="31" spans="1:15" ht="24.95" customHeight="1" x14ac:dyDescent="0.2">
      <c r="A31" s="158">
        <v>87.88</v>
      </c>
      <c r="B31" s="171" t="s">
        <v>160</v>
      </c>
      <c r="C31" s="78">
        <v>9.961435387933852</v>
      </c>
      <c r="D31" s="80">
        <v>1524</v>
      </c>
      <c r="E31" s="79">
        <v>1880</v>
      </c>
      <c r="F31" s="79">
        <v>1401</v>
      </c>
      <c r="G31" s="79">
        <v>1404</v>
      </c>
      <c r="H31" s="105">
        <v>1384</v>
      </c>
      <c r="I31" s="80">
        <v>140</v>
      </c>
      <c r="J31" s="81">
        <v>10.115606936416185</v>
      </c>
    </row>
    <row r="32" spans="1:15" ht="24.95" customHeight="1" x14ac:dyDescent="0.2">
      <c r="A32" s="158" t="s">
        <v>161</v>
      </c>
      <c r="B32" s="164" t="s">
        <v>162</v>
      </c>
      <c r="C32" s="78">
        <v>4.5100986992613894</v>
      </c>
      <c r="D32" s="80">
        <v>690</v>
      </c>
      <c r="E32" s="79">
        <v>1188</v>
      </c>
      <c r="F32" s="79">
        <v>646</v>
      </c>
      <c r="G32" s="79">
        <v>708</v>
      </c>
      <c r="H32" s="105">
        <v>701</v>
      </c>
      <c r="I32" s="80">
        <v>-11</v>
      </c>
      <c r="J32" s="81">
        <v>-1.5691868758915835</v>
      </c>
    </row>
    <row r="33" spans="1:10" ht="24.95" customHeight="1" x14ac:dyDescent="0.2">
      <c r="A33" s="158"/>
      <c r="B33" s="171" t="s">
        <v>163</v>
      </c>
      <c r="C33" s="78">
        <v>4.5754624485260471E-2</v>
      </c>
      <c r="D33" s="80">
        <v>7</v>
      </c>
      <c r="E33" s="79">
        <v>0</v>
      </c>
      <c r="F33" s="79">
        <v>0</v>
      </c>
      <c r="G33" s="79" t="s">
        <v>546</v>
      </c>
      <c r="H33" s="105" t="s">
        <v>546</v>
      </c>
      <c r="I33" s="80" t="s">
        <v>546</v>
      </c>
      <c r="J33" s="81" t="s">
        <v>546</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0.2157003725733708</v>
      </c>
      <c r="D35" s="80">
        <v>33</v>
      </c>
      <c r="E35" s="79">
        <v>67</v>
      </c>
      <c r="F35" s="79">
        <v>50</v>
      </c>
      <c r="G35" s="79">
        <v>44</v>
      </c>
      <c r="H35" s="105">
        <v>26</v>
      </c>
      <c r="I35" s="80">
        <v>7</v>
      </c>
      <c r="J35" s="81">
        <v>26.923076923076923</v>
      </c>
    </row>
    <row r="36" spans="1:10" ht="24.95" customHeight="1" x14ac:dyDescent="0.2">
      <c r="A36" s="239" t="s">
        <v>165</v>
      </c>
      <c r="B36" s="240" t="s">
        <v>166</v>
      </c>
      <c r="C36" s="78">
        <v>12.837440355578796</v>
      </c>
      <c r="D36" s="80">
        <v>1964</v>
      </c>
      <c r="E36" s="79">
        <v>3078</v>
      </c>
      <c r="F36" s="79">
        <v>2559</v>
      </c>
      <c r="G36" s="79">
        <v>3084</v>
      </c>
      <c r="H36" s="105">
        <v>2216</v>
      </c>
      <c r="I36" s="80">
        <v>-252</v>
      </c>
      <c r="J36" s="81">
        <v>-11.371841155234657</v>
      </c>
    </row>
    <row r="37" spans="1:10" ht="24.95" customHeight="1" x14ac:dyDescent="0.2">
      <c r="A37" s="241" t="s">
        <v>167</v>
      </c>
      <c r="B37" s="242" t="s">
        <v>168</v>
      </c>
      <c r="C37" s="90">
        <v>86.901104647362573</v>
      </c>
      <c r="D37" s="108">
        <v>13295</v>
      </c>
      <c r="E37" s="109">
        <v>17682</v>
      </c>
      <c r="F37" s="109">
        <v>14518</v>
      </c>
      <c r="G37" s="109">
        <v>13982</v>
      </c>
      <c r="H37" s="110">
        <v>13540</v>
      </c>
      <c r="I37" s="108">
        <v>-245</v>
      </c>
      <c r="J37" s="111">
        <v>-1.8094534711964549</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359</v>
      </c>
      <c r="B40" s="279"/>
      <c r="C40" s="279"/>
      <c r="D40" s="279"/>
      <c r="E40" s="279"/>
      <c r="F40" s="279"/>
      <c r="G40" s="279"/>
      <c r="H40" s="279"/>
      <c r="I40" s="279"/>
      <c r="J40" s="279"/>
    </row>
    <row r="41" spans="1:10" s="86" customFormat="1" ht="30.6" customHeight="1" x14ac:dyDescent="0.2">
      <c r="A41" s="279" t="s">
        <v>360</v>
      </c>
      <c r="B41" s="279"/>
      <c r="C41" s="279"/>
      <c r="D41" s="279"/>
      <c r="E41" s="279"/>
      <c r="F41" s="279"/>
      <c r="G41" s="279"/>
      <c r="H41" s="279"/>
      <c r="I41" s="279"/>
      <c r="J41" s="279"/>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30539-4F87-4A23-A4E2-ECDED5F1BAB0}">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6.2" customHeight="1" x14ac:dyDescent="0.2">
      <c r="A2" s="35"/>
      <c r="B2" s="36"/>
      <c r="C2" s="36"/>
      <c r="D2" s="36"/>
      <c r="E2" s="36"/>
      <c r="F2" s="36"/>
      <c r="G2" s="36"/>
      <c r="H2" s="36"/>
      <c r="I2" s="36"/>
      <c r="J2" s="36"/>
      <c r="K2" s="36"/>
    </row>
    <row r="3" spans="1:15" s="39" customFormat="1" ht="24.95" customHeight="1" x14ac:dyDescent="0.2">
      <c r="A3" s="37" t="s">
        <v>361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334</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24.95" customHeight="1" x14ac:dyDescent="0.2">
      <c r="A7" s="51" t="s">
        <v>332</v>
      </c>
      <c r="B7" s="46"/>
      <c r="C7" s="46"/>
      <c r="D7" s="47" t="s">
        <v>86</v>
      </c>
      <c r="E7" s="383" t="s">
        <v>362</v>
      </c>
      <c r="F7" s="49"/>
      <c r="G7" s="49"/>
      <c r="H7" s="49"/>
      <c r="I7" s="50"/>
      <c r="J7" s="378" t="s">
        <v>358</v>
      </c>
      <c r="K7" s="379"/>
      <c r="L7" s="53"/>
      <c r="M7" s="53"/>
      <c r="N7" s="53"/>
      <c r="O7" s="53"/>
    </row>
    <row r="8" spans="1:15" ht="21.75" customHeight="1" x14ac:dyDescent="0.2">
      <c r="A8" s="54"/>
      <c r="B8" s="55"/>
      <c r="C8" s="55"/>
      <c r="D8" s="56"/>
      <c r="E8" s="57" t="s">
        <v>334</v>
      </c>
      <c r="F8" s="57" t="s">
        <v>336</v>
      </c>
      <c r="G8" s="57" t="s">
        <v>337</v>
      </c>
      <c r="H8" s="57" t="s">
        <v>338</v>
      </c>
      <c r="I8" s="57" t="s">
        <v>339</v>
      </c>
      <c r="J8" s="380"/>
      <c r="K8" s="381"/>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ht="18" customHeight="1" x14ac:dyDescent="0.2">
      <c r="A11" s="243" t="s">
        <v>96</v>
      </c>
      <c r="B11" s="244"/>
      <c r="C11" s="245"/>
      <c r="D11" s="246">
        <v>100</v>
      </c>
      <c r="E11" s="250">
        <v>15299</v>
      </c>
      <c r="F11" s="295">
        <v>20827</v>
      </c>
      <c r="G11" s="295">
        <v>17127</v>
      </c>
      <c r="H11" s="295">
        <v>17110</v>
      </c>
      <c r="I11" s="249">
        <v>15783</v>
      </c>
      <c r="J11" s="250">
        <v>-484</v>
      </c>
      <c r="K11" s="251">
        <v>-3.0665906354938857</v>
      </c>
    </row>
    <row r="12" spans="1:15" ht="18" customHeight="1" x14ac:dyDescent="0.2">
      <c r="A12" s="252" t="s">
        <v>222</v>
      </c>
      <c r="B12" s="253"/>
      <c r="C12" s="253"/>
      <c r="D12" s="254"/>
      <c r="E12" s="267"/>
      <c r="F12" s="267"/>
      <c r="G12" s="267"/>
      <c r="H12" s="267"/>
      <c r="I12" s="267"/>
      <c r="J12" s="254"/>
      <c r="K12" s="255"/>
    </row>
    <row r="13" spans="1:15" ht="15.95" customHeight="1" x14ac:dyDescent="0.2">
      <c r="A13" s="256" t="s">
        <v>223</v>
      </c>
      <c r="B13" s="257"/>
      <c r="C13" s="258"/>
      <c r="D13" s="259">
        <v>25.87750833387803</v>
      </c>
      <c r="E13" s="260">
        <v>3959</v>
      </c>
      <c r="F13" s="261">
        <v>5293</v>
      </c>
      <c r="G13" s="261">
        <v>4536</v>
      </c>
      <c r="H13" s="261">
        <v>4426</v>
      </c>
      <c r="I13" s="262">
        <v>4239</v>
      </c>
      <c r="J13" s="260">
        <v>-280</v>
      </c>
      <c r="K13" s="263">
        <v>-6.6053314460957777</v>
      </c>
    </row>
    <row r="14" spans="1:15" ht="15.95" customHeight="1" x14ac:dyDescent="0.2">
      <c r="A14" s="256" t="s">
        <v>224</v>
      </c>
      <c r="B14" s="257"/>
      <c r="C14" s="258"/>
      <c r="D14" s="259">
        <v>45.382051114451926</v>
      </c>
      <c r="E14" s="260">
        <v>6943</v>
      </c>
      <c r="F14" s="261">
        <v>10888</v>
      </c>
      <c r="G14" s="261">
        <v>7209</v>
      </c>
      <c r="H14" s="261">
        <v>7958</v>
      </c>
      <c r="I14" s="262">
        <v>7056</v>
      </c>
      <c r="J14" s="260">
        <v>-113</v>
      </c>
      <c r="K14" s="263">
        <v>-1.6014739229024944</v>
      </c>
    </row>
    <row r="15" spans="1:15" ht="15.95" customHeight="1" x14ac:dyDescent="0.2">
      <c r="A15" s="256" t="s">
        <v>225</v>
      </c>
      <c r="B15" s="257"/>
      <c r="C15" s="258"/>
      <c r="D15" s="259">
        <v>10.66082750506569</v>
      </c>
      <c r="E15" s="260">
        <v>1631</v>
      </c>
      <c r="F15" s="261">
        <v>1930</v>
      </c>
      <c r="G15" s="261">
        <v>1724</v>
      </c>
      <c r="H15" s="261">
        <v>1859</v>
      </c>
      <c r="I15" s="262">
        <v>1639</v>
      </c>
      <c r="J15" s="260">
        <v>-8</v>
      </c>
      <c r="K15" s="263">
        <v>-0.48810250152532031</v>
      </c>
    </row>
    <row r="16" spans="1:15" ht="15.95" customHeight="1" x14ac:dyDescent="0.2">
      <c r="A16" s="256" t="s">
        <v>226</v>
      </c>
      <c r="B16" s="257"/>
      <c r="C16" s="258"/>
      <c r="D16" s="259">
        <v>17.837767174325119</v>
      </c>
      <c r="E16" s="260">
        <v>2729</v>
      </c>
      <c r="F16" s="261">
        <v>2578</v>
      </c>
      <c r="G16" s="261">
        <v>3631</v>
      </c>
      <c r="H16" s="261">
        <v>2843</v>
      </c>
      <c r="I16" s="262">
        <v>2812</v>
      </c>
      <c r="J16" s="260">
        <v>-83</v>
      </c>
      <c r="K16" s="263">
        <v>-2.9516358463726884</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0.27452774691156284</v>
      </c>
      <c r="E18" s="552">
        <v>42</v>
      </c>
      <c r="F18" s="553">
        <v>94</v>
      </c>
      <c r="G18" s="553">
        <v>49</v>
      </c>
      <c r="H18" s="553">
        <v>47</v>
      </c>
      <c r="I18" s="554">
        <v>44</v>
      </c>
      <c r="J18" s="260">
        <v>-2</v>
      </c>
      <c r="K18" s="263">
        <v>-4.5454545454545459</v>
      </c>
    </row>
    <row r="19" spans="1:11" ht="13.5" customHeight="1" x14ac:dyDescent="0.2">
      <c r="A19" s="256" t="s">
        <v>235</v>
      </c>
      <c r="B19" s="257" t="s">
        <v>236</v>
      </c>
      <c r="C19" s="258"/>
      <c r="D19" s="259">
        <v>0.18955487286750769</v>
      </c>
      <c r="E19" s="552">
        <v>29</v>
      </c>
      <c r="F19" s="553">
        <v>65</v>
      </c>
      <c r="G19" s="553">
        <v>35</v>
      </c>
      <c r="H19" s="553">
        <v>34</v>
      </c>
      <c r="I19" s="554">
        <v>21</v>
      </c>
      <c r="J19" s="260">
        <v>8</v>
      </c>
      <c r="K19" s="263">
        <v>38.095238095238095</v>
      </c>
    </row>
    <row r="20" spans="1:11" ht="13.5" customHeight="1" x14ac:dyDescent="0.2">
      <c r="A20" s="256">
        <v>12</v>
      </c>
      <c r="B20" s="257" t="s">
        <v>237</v>
      </c>
      <c r="C20" s="258"/>
      <c r="D20" s="259">
        <v>0.41179162036734429</v>
      </c>
      <c r="E20" s="552">
        <v>63</v>
      </c>
      <c r="F20" s="261">
        <v>130</v>
      </c>
      <c r="G20" s="553">
        <v>86</v>
      </c>
      <c r="H20" s="261">
        <v>136</v>
      </c>
      <c r="I20" s="554">
        <v>80</v>
      </c>
      <c r="J20" s="260">
        <v>-17</v>
      </c>
      <c r="K20" s="263">
        <v>-21.25</v>
      </c>
    </row>
    <row r="21" spans="1:11" ht="13.5" customHeight="1" x14ac:dyDescent="0.2">
      <c r="A21" s="256">
        <v>21</v>
      </c>
      <c r="B21" s="257" t="s">
        <v>238</v>
      </c>
      <c r="C21" s="258"/>
      <c r="D21" s="259">
        <v>0.84972874044055169</v>
      </c>
      <c r="E21" s="260">
        <v>130</v>
      </c>
      <c r="F21" s="553">
        <v>22</v>
      </c>
      <c r="G21" s="553">
        <v>30</v>
      </c>
      <c r="H21" s="553">
        <v>50</v>
      </c>
      <c r="I21" s="554">
        <v>40</v>
      </c>
      <c r="J21" s="260">
        <v>90</v>
      </c>
      <c r="K21" s="263">
        <v>225</v>
      </c>
    </row>
    <row r="22" spans="1:11" ht="13.5" customHeight="1" x14ac:dyDescent="0.2">
      <c r="A22" s="256">
        <v>22</v>
      </c>
      <c r="B22" s="257" t="s">
        <v>239</v>
      </c>
      <c r="C22" s="258"/>
      <c r="D22" s="259">
        <v>0.68631936727890708</v>
      </c>
      <c r="E22" s="260">
        <v>105</v>
      </c>
      <c r="F22" s="261">
        <v>223</v>
      </c>
      <c r="G22" s="261">
        <v>146</v>
      </c>
      <c r="H22" s="261">
        <v>156</v>
      </c>
      <c r="I22" s="262">
        <v>114</v>
      </c>
      <c r="J22" s="260">
        <v>-9</v>
      </c>
      <c r="K22" s="263">
        <v>-7.8947368421052628</v>
      </c>
    </row>
    <row r="23" spans="1:11" ht="13.5" customHeight="1" x14ac:dyDescent="0.2">
      <c r="A23" s="256">
        <v>23</v>
      </c>
      <c r="B23" s="257" t="s">
        <v>240</v>
      </c>
      <c r="C23" s="258"/>
      <c r="D23" s="259">
        <v>0.4444734949996732</v>
      </c>
      <c r="E23" s="552">
        <v>68</v>
      </c>
      <c r="F23" s="261">
        <v>122</v>
      </c>
      <c r="G23" s="553">
        <v>82</v>
      </c>
      <c r="H23" s="553">
        <v>93</v>
      </c>
      <c r="I23" s="554">
        <v>69</v>
      </c>
      <c r="J23" s="260">
        <v>-1</v>
      </c>
      <c r="K23" s="263">
        <v>-1.4492753623188406</v>
      </c>
    </row>
    <row r="24" spans="1:11" ht="13.5" customHeight="1" x14ac:dyDescent="0.2">
      <c r="A24" s="256">
        <v>24</v>
      </c>
      <c r="B24" s="257" t="s">
        <v>241</v>
      </c>
      <c r="C24" s="258"/>
      <c r="D24" s="259">
        <v>1.5556572324988562</v>
      </c>
      <c r="E24" s="260">
        <v>238</v>
      </c>
      <c r="F24" s="261">
        <v>405</v>
      </c>
      <c r="G24" s="261">
        <v>360</v>
      </c>
      <c r="H24" s="261">
        <v>779</v>
      </c>
      <c r="I24" s="262">
        <v>215</v>
      </c>
      <c r="J24" s="260">
        <v>23</v>
      </c>
      <c r="K24" s="263">
        <v>10.697674418604651</v>
      </c>
    </row>
    <row r="25" spans="1:11" ht="13.5" customHeight="1" x14ac:dyDescent="0.2">
      <c r="A25" s="256">
        <v>25</v>
      </c>
      <c r="B25" s="257" t="s">
        <v>242</v>
      </c>
      <c r="C25" s="258"/>
      <c r="D25" s="259">
        <v>2.1962219752925027</v>
      </c>
      <c r="E25" s="260">
        <v>336</v>
      </c>
      <c r="F25" s="261">
        <v>621</v>
      </c>
      <c r="G25" s="261">
        <v>414</v>
      </c>
      <c r="H25" s="261">
        <v>547</v>
      </c>
      <c r="I25" s="262">
        <v>310</v>
      </c>
      <c r="J25" s="260">
        <v>26</v>
      </c>
      <c r="K25" s="263">
        <v>8.387096774193548</v>
      </c>
    </row>
    <row r="26" spans="1:11" ht="13.5" customHeight="1" x14ac:dyDescent="0.2">
      <c r="A26" s="256">
        <v>26</v>
      </c>
      <c r="B26" s="257" t="s">
        <v>243</v>
      </c>
      <c r="C26" s="258"/>
      <c r="D26" s="259">
        <v>2.1243218511013793</v>
      </c>
      <c r="E26" s="260">
        <v>325</v>
      </c>
      <c r="F26" s="261">
        <v>569</v>
      </c>
      <c r="G26" s="261">
        <v>448</v>
      </c>
      <c r="H26" s="261">
        <v>400</v>
      </c>
      <c r="I26" s="262">
        <v>308</v>
      </c>
      <c r="J26" s="260">
        <v>17</v>
      </c>
      <c r="K26" s="263">
        <v>5.5194805194805197</v>
      </c>
    </row>
    <row r="27" spans="1:11" ht="13.5" customHeight="1" x14ac:dyDescent="0.2">
      <c r="A27" s="256">
        <v>27</v>
      </c>
      <c r="B27" s="257" t="s">
        <v>244</v>
      </c>
      <c r="C27" s="258"/>
      <c r="D27" s="259">
        <v>1.5360481077194588</v>
      </c>
      <c r="E27" s="260">
        <v>235</v>
      </c>
      <c r="F27" s="261">
        <v>320</v>
      </c>
      <c r="G27" s="261">
        <v>353</v>
      </c>
      <c r="H27" s="261">
        <v>363</v>
      </c>
      <c r="I27" s="262">
        <v>229</v>
      </c>
      <c r="J27" s="260">
        <v>6</v>
      </c>
      <c r="K27" s="263">
        <v>2.6200873362445414</v>
      </c>
    </row>
    <row r="28" spans="1:11" ht="13.5" customHeight="1" x14ac:dyDescent="0.2">
      <c r="A28" s="256">
        <v>28</v>
      </c>
      <c r="B28" s="257" t="s">
        <v>245</v>
      </c>
      <c r="C28" s="258"/>
      <c r="D28" s="259">
        <v>0.11765474867638408</v>
      </c>
      <c r="E28" s="552">
        <v>18</v>
      </c>
      <c r="F28" s="553">
        <v>53</v>
      </c>
      <c r="G28" s="553">
        <v>14</v>
      </c>
      <c r="H28" s="553">
        <v>20</v>
      </c>
      <c r="I28" s="554">
        <v>27</v>
      </c>
      <c r="J28" s="260">
        <v>-9</v>
      </c>
      <c r="K28" s="263">
        <v>-33.333333333333336</v>
      </c>
    </row>
    <row r="29" spans="1:11" ht="13.5" customHeight="1" x14ac:dyDescent="0.2">
      <c r="A29" s="256">
        <v>29</v>
      </c>
      <c r="B29" s="257" t="s">
        <v>246</v>
      </c>
      <c r="C29" s="258"/>
      <c r="D29" s="259">
        <v>3.3858422119092753</v>
      </c>
      <c r="E29" s="260">
        <v>518</v>
      </c>
      <c r="F29" s="261">
        <v>849</v>
      </c>
      <c r="G29" s="261">
        <v>997</v>
      </c>
      <c r="H29" s="261">
        <v>547</v>
      </c>
      <c r="I29" s="262">
        <v>512</v>
      </c>
      <c r="J29" s="260">
        <v>6</v>
      </c>
      <c r="K29" s="263">
        <v>1.171875</v>
      </c>
    </row>
    <row r="30" spans="1:11" ht="13.5" customHeight="1" x14ac:dyDescent="0.2">
      <c r="A30" s="256" t="s">
        <v>247</v>
      </c>
      <c r="B30" s="257" t="s">
        <v>248</v>
      </c>
      <c r="C30" s="258"/>
      <c r="D30" s="259">
        <v>0.77782861624942812</v>
      </c>
      <c r="E30" s="260">
        <v>119</v>
      </c>
      <c r="F30" s="261">
        <v>386</v>
      </c>
      <c r="G30" s="261">
        <v>496</v>
      </c>
      <c r="H30" s="261" t="s">
        <v>546</v>
      </c>
      <c r="I30" s="262">
        <v>138</v>
      </c>
      <c r="J30" s="260">
        <v>-19</v>
      </c>
      <c r="K30" s="263">
        <v>-13.768115942028986</v>
      </c>
    </row>
    <row r="31" spans="1:11" ht="13.5" customHeight="1" x14ac:dyDescent="0.2">
      <c r="A31" s="256" t="s">
        <v>249</v>
      </c>
      <c r="B31" s="257" t="s">
        <v>250</v>
      </c>
      <c r="C31" s="258"/>
      <c r="D31" s="259">
        <v>2.5818680959539839</v>
      </c>
      <c r="E31" s="260">
        <v>395</v>
      </c>
      <c r="F31" s="261">
        <v>458</v>
      </c>
      <c r="G31" s="261">
        <v>498</v>
      </c>
      <c r="H31" s="261">
        <v>433</v>
      </c>
      <c r="I31" s="262">
        <v>370</v>
      </c>
      <c r="J31" s="260">
        <v>25</v>
      </c>
      <c r="K31" s="263">
        <v>6.756756756756757</v>
      </c>
    </row>
    <row r="32" spans="1:11" ht="13.5" customHeight="1" x14ac:dyDescent="0.2">
      <c r="A32" s="256">
        <v>31</v>
      </c>
      <c r="B32" s="257" t="s">
        <v>251</v>
      </c>
      <c r="C32" s="258"/>
      <c r="D32" s="259">
        <v>0.89548336492581215</v>
      </c>
      <c r="E32" s="260">
        <v>137</v>
      </c>
      <c r="F32" s="261">
        <v>163</v>
      </c>
      <c r="G32" s="261">
        <v>139</v>
      </c>
      <c r="H32" s="261">
        <v>164</v>
      </c>
      <c r="I32" s="262">
        <v>168</v>
      </c>
      <c r="J32" s="260">
        <v>-31</v>
      </c>
      <c r="K32" s="263">
        <v>-18.452380952380953</v>
      </c>
    </row>
    <row r="33" spans="1:11" ht="13.5" customHeight="1" x14ac:dyDescent="0.2">
      <c r="A33" s="256">
        <v>32</v>
      </c>
      <c r="B33" s="257" t="s">
        <v>252</v>
      </c>
      <c r="C33" s="258"/>
      <c r="D33" s="259">
        <v>1.1177201124256488</v>
      </c>
      <c r="E33" s="260">
        <v>171</v>
      </c>
      <c r="F33" s="261">
        <v>302</v>
      </c>
      <c r="G33" s="261">
        <v>233</v>
      </c>
      <c r="H33" s="261">
        <v>223</v>
      </c>
      <c r="I33" s="262">
        <v>183</v>
      </c>
      <c r="J33" s="260">
        <v>-12</v>
      </c>
      <c r="K33" s="263">
        <v>-6.557377049180328</v>
      </c>
    </row>
    <row r="34" spans="1:11" ht="13.5" customHeight="1" x14ac:dyDescent="0.2">
      <c r="A34" s="256">
        <v>33</v>
      </c>
      <c r="B34" s="257" t="s">
        <v>253</v>
      </c>
      <c r="C34" s="258"/>
      <c r="D34" s="259">
        <v>0.96738348911693572</v>
      </c>
      <c r="E34" s="260">
        <v>148</v>
      </c>
      <c r="F34" s="261">
        <v>283</v>
      </c>
      <c r="G34" s="261">
        <v>199</v>
      </c>
      <c r="H34" s="261">
        <v>203</v>
      </c>
      <c r="I34" s="262">
        <v>155</v>
      </c>
      <c r="J34" s="260">
        <v>-7</v>
      </c>
      <c r="K34" s="263">
        <v>-4.5161290322580649</v>
      </c>
    </row>
    <row r="35" spans="1:11" ht="13.5" customHeight="1" x14ac:dyDescent="0.2">
      <c r="A35" s="256">
        <v>34</v>
      </c>
      <c r="B35" s="257" t="s">
        <v>254</v>
      </c>
      <c r="C35" s="258"/>
      <c r="D35" s="259">
        <v>1.4510752336754036</v>
      </c>
      <c r="E35" s="260">
        <v>222</v>
      </c>
      <c r="F35" s="261">
        <v>391</v>
      </c>
      <c r="G35" s="261">
        <v>244</v>
      </c>
      <c r="H35" s="261">
        <v>311</v>
      </c>
      <c r="I35" s="262">
        <v>382</v>
      </c>
      <c r="J35" s="260">
        <v>-160</v>
      </c>
      <c r="K35" s="263">
        <v>-41.8848167539267</v>
      </c>
    </row>
    <row r="36" spans="1:11" ht="13.5" customHeight="1" x14ac:dyDescent="0.2">
      <c r="A36" s="256">
        <v>41</v>
      </c>
      <c r="B36" s="257" t="s">
        <v>255</v>
      </c>
      <c r="C36" s="258"/>
      <c r="D36" s="259">
        <v>1.0196744885286619</v>
      </c>
      <c r="E36" s="260">
        <v>156</v>
      </c>
      <c r="F36" s="261">
        <v>247</v>
      </c>
      <c r="G36" s="261">
        <v>199</v>
      </c>
      <c r="H36" s="261">
        <v>167</v>
      </c>
      <c r="I36" s="262">
        <v>125</v>
      </c>
      <c r="J36" s="260">
        <v>31</v>
      </c>
      <c r="K36" s="263">
        <v>24.8</v>
      </c>
    </row>
    <row r="37" spans="1:11" ht="13.5" customHeight="1" x14ac:dyDescent="0.2">
      <c r="A37" s="256">
        <v>42</v>
      </c>
      <c r="B37" s="257" t="s">
        <v>256</v>
      </c>
      <c r="C37" s="258"/>
      <c r="D37" s="259">
        <v>0.11765474867638408</v>
      </c>
      <c r="E37" s="552">
        <v>18</v>
      </c>
      <c r="F37" s="553">
        <v>28</v>
      </c>
      <c r="G37" s="553">
        <v>26</v>
      </c>
      <c r="H37" s="553">
        <v>27</v>
      </c>
      <c r="I37" s="554">
        <v>26</v>
      </c>
      <c r="J37" s="260">
        <v>-8</v>
      </c>
      <c r="K37" s="263">
        <v>-30.76923076923077</v>
      </c>
    </row>
    <row r="38" spans="1:11" ht="13.5" customHeight="1" x14ac:dyDescent="0.2">
      <c r="A38" s="256">
        <v>43</v>
      </c>
      <c r="B38" s="257" t="s">
        <v>257</v>
      </c>
      <c r="C38" s="258"/>
      <c r="D38" s="259">
        <v>2.6799137198509708</v>
      </c>
      <c r="E38" s="260">
        <v>410</v>
      </c>
      <c r="F38" s="261">
        <v>747</v>
      </c>
      <c r="G38" s="261">
        <v>645</v>
      </c>
      <c r="H38" s="261">
        <v>548</v>
      </c>
      <c r="I38" s="262">
        <v>392</v>
      </c>
      <c r="J38" s="260">
        <v>18</v>
      </c>
      <c r="K38" s="263">
        <v>4.591836734693878</v>
      </c>
    </row>
    <row r="39" spans="1:11" ht="13.5" customHeight="1" x14ac:dyDescent="0.2">
      <c r="A39" s="256">
        <v>51</v>
      </c>
      <c r="B39" s="257" t="s">
        <v>258</v>
      </c>
      <c r="C39" s="258"/>
      <c r="D39" s="259">
        <v>10.190208510360154</v>
      </c>
      <c r="E39" s="260">
        <v>1559</v>
      </c>
      <c r="F39" s="261">
        <v>1894</v>
      </c>
      <c r="G39" s="261">
        <v>1579</v>
      </c>
      <c r="H39" s="261">
        <v>1570</v>
      </c>
      <c r="I39" s="262">
        <v>1729</v>
      </c>
      <c r="J39" s="260">
        <v>-170</v>
      </c>
      <c r="K39" s="263">
        <v>-9.832272990167727</v>
      </c>
    </row>
    <row r="40" spans="1:11" ht="13.5" customHeight="1" x14ac:dyDescent="0.2">
      <c r="A40" s="256" t="s">
        <v>259</v>
      </c>
      <c r="B40" s="257" t="s">
        <v>260</v>
      </c>
      <c r="C40" s="258"/>
      <c r="D40" s="259">
        <v>9.7065167658016858</v>
      </c>
      <c r="E40" s="260">
        <v>1485</v>
      </c>
      <c r="F40" s="261">
        <v>1807</v>
      </c>
      <c r="G40" s="261">
        <v>1503</v>
      </c>
      <c r="H40" s="261">
        <v>1490</v>
      </c>
      <c r="I40" s="262">
        <v>1666</v>
      </c>
      <c r="J40" s="260">
        <v>-181</v>
      </c>
      <c r="K40" s="263">
        <v>-10.864345738295318</v>
      </c>
    </row>
    <row r="41" spans="1:11" ht="13.5" customHeight="1" x14ac:dyDescent="0.2">
      <c r="A41" s="256"/>
      <c r="B41" s="257" t="s">
        <v>261</v>
      </c>
      <c r="C41" s="258"/>
      <c r="D41" s="259">
        <v>7.7456042878619513</v>
      </c>
      <c r="E41" s="260">
        <v>1185</v>
      </c>
      <c r="F41" s="261">
        <v>1599</v>
      </c>
      <c r="G41" s="261">
        <v>1390</v>
      </c>
      <c r="H41" s="261">
        <v>1403</v>
      </c>
      <c r="I41" s="262">
        <v>1332</v>
      </c>
      <c r="J41" s="260">
        <v>-147</v>
      </c>
      <c r="K41" s="263">
        <v>-11.036036036036036</v>
      </c>
    </row>
    <row r="42" spans="1:11" ht="13.5" customHeight="1" x14ac:dyDescent="0.2">
      <c r="A42" s="256">
        <v>52</v>
      </c>
      <c r="B42" s="257" t="s">
        <v>262</v>
      </c>
      <c r="C42" s="258"/>
      <c r="D42" s="259">
        <v>3.6669063337473036</v>
      </c>
      <c r="E42" s="260">
        <v>561</v>
      </c>
      <c r="F42" s="261">
        <v>710</v>
      </c>
      <c r="G42" s="261">
        <v>626</v>
      </c>
      <c r="H42" s="261">
        <v>761</v>
      </c>
      <c r="I42" s="262">
        <v>513</v>
      </c>
      <c r="J42" s="260">
        <v>48</v>
      </c>
      <c r="K42" s="263">
        <v>9.3567251461988299</v>
      </c>
    </row>
    <row r="43" spans="1:11" ht="13.5" customHeight="1" x14ac:dyDescent="0.2">
      <c r="A43" s="256" t="s">
        <v>263</v>
      </c>
      <c r="B43" s="257" t="s">
        <v>264</v>
      </c>
      <c r="C43" s="258"/>
      <c r="D43" s="259">
        <v>3.3466239623504803</v>
      </c>
      <c r="E43" s="260">
        <v>512</v>
      </c>
      <c r="F43" s="261">
        <v>603</v>
      </c>
      <c r="G43" s="261">
        <v>525</v>
      </c>
      <c r="H43" s="261">
        <v>669</v>
      </c>
      <c r="I43" s="262">
        <v>460</v>
      </c>
      <c r="J43" s="260">
        <v>52</v>
      </c>
      <c r="K43" s="263">
        <v>11.304347826086957</v>
      </c>
    </row>
    <row r="44" spans="1:11" ht="13.5" customHeight="1" x14ac:dyDescent="0.2">
      <c r="A44" s="256">
        <v>53</v>
      </c>
      <c r="B44" s="257" t="s">
        <v>265</v>
      </c>
      <c r="C44" s="258"/>
      <c r="D44" s="259">
        <v>1.1242564873521146</v>
      </c>
      <c r="E44" s="260">
        <v>172</v>
      </c>
      <c r="F44" s="261">
        <v>216</v>
      </c>
      <c r="G44" s="261">
        <v>234</v>
      </c>
      <c r="H44" s="261">
        <v>200</v>
      </c>
      <c r="I44" s="262">
        <v>212</v>
      </c>
      <c r="J44" s="260">
        <v>-40</v>
      </c>
      <c r="K44" s="263">
        <v>-18.867924528301888</v>
      </c>
    </row>
    <row r="45" spans="1:11" ht="13.5" customHeight="1" x14ac:dyDescent="0.2">
      <c r="A45" s="256" t="s">
        <v>266</v>
      </c>
      <c r="B45" s="257" t="s">
        <v>267</v>
      </c>
      <c r="C45" s="258"/>
      <c r="D45" s="259">
        <v>1.0458199882345252</v>
      </c>
      <c r="E45" s="260">
        <v>160</v>
      </c>
      <c r="F45" s="261">
        <v>211</v>
      </c>
      <c r="G45" s="261">
        <v>217</v>
      </c>
      <c r="H45" s="261">
        <v>185</v>
      </c>
      <c r="I45" s="262">
        <v>191</v>
      </c>
      <c r="J45" s="260">
        <v>-31</v>
      </c>
      <c r="K45" s="263">
        <v>-16.230366492146597</v>
      </c>
    </row>
    <row r="46" spans="1:11" ht="13.5" customHeight="1" x14ac:dyDescent="0.2">
      <c r="A46" s="256">
        <v>54</v>
      </c>
      <c r="B46" s="257" t="s">
        <v>268</v>
      </c>
      <c r="C46" s="258"/>
      <c r="D46" s="259">
        <v>2.1047127263219818</v>
      </c>
      <c r="E46" s="260">
        <v>322</v>
      </c>
      <c r="F46" s="261">
        <v>370</v>
      </c>
      <c r="G46" s="261">
        <v>389</v>
      </c>
      <c r="H46" s="261">
        <v>453</v>
      </c>
      <c r="I46" s="262">
        <v>332</v>
      </c>
      <c r="J46" s="260">
        <v>-10</v>
      </c>
      <c r="K46" s="263">
        <v>-3.0120481927710845</v>
      </c>
    </row>
    <row r="47" spans="1:11" ht="13.5" customHeight="1" x14ac:dyDescent="0.2">
      <c r="A47" s="256">
        <v>61</v>
      </c>
      <c r="B47" s="257" t="s">
        <v>269</v>
      </c>
      <c r="C47" s="258"/>
      <c r="D47" s="259">
        <v>1.8824759788221452</v>
      </c>
      <c r="E47" s="260">
        <v>288</v>
      </c>
      <c r="F47" s="261">
        <v>456</v>
      </c>
      <c r="G47" s="261">
        <v>372</v>
      </c>
      <c r="H47" s="261">
        <v>368</v>
      </c>
      <c r="I47" s="262">
        <v>336</v>
      </c>
      <c r="J47" s="260">
        <v>-48</v>
      </c>
      <c r="K47" s="263">
        <v>-14.285714285714286</v>
      </c>
    </row>
    <row r="48" spans="1:11" ht="13.5" customHeight="1" x14ac:dyDescent="0.2">
      <c r="A48" s="256">
        <v>62</v>
      </c>
      <c r="B48" s="257" t="s">
        <v>270</v>
      </c>
      <c r="C48" s="258"/>
      <c r="D48" s="259">
        <v>9.8829988888162621</v>
      </c>
      <c r="E48" s="260">
        <v>1512</v>
      </c>
      <c r="F48" s="261">
        <v>1804</v>
      </c>
      <c r="G48" s="261">
        <v>1162</v>
      </c>
      <c r="H48" s="261">
        <v>1410</v>
      </c>
      <c r="I48" s="262">
        <v>1501</v>
      </c>
      <c r="J48" s="260">
        <v>11</v>
      </c>
      <c r="K48" s="263">
        <v>0.73284477015323113</v>
      </c>
    </row>
    <row r="49" spans="1:11" ht="13.5" customHeight="1" x14ac:dyDescent="0.2">
      <c r="A49" s="256">
        <v>63</v>
      </c>
      <c r="B49" s="257" t="s">
        <v>271</v>
      </c>
      <c r="C49" s="258"/>
      <c r="D49" s="259">
        <v>4.5100986992613894</v>
      </c>
      <c r="E49" s="260">
        <v>690</v>
      </c>
      <c r="F49" s="261">
        <v>846</v>
      </c>
      <c r="G49" s="261">
        <v>772</v>
      </c>
      <c r="H49" s="261">
        <v>678</v>
      </c>
      <c r="I49" s="262">
        <v>743</v>
      </c>
      <c r="J49" s="260">
        <v>-53</v>
      </c>
      <c r="K49" s="263">
        <v>-7.1332436069986542</v>
      </c>
    </row>
    <row r="50" spans="1:11" ht="13.5" customHeight="1" x14ac:dyDescent="0.2">
      <c r="A50" s="256" t="s">
        <v>272</v>
      </c>
      <c r="B50" s="257" t="s">
        <v>273</v>
      </c>
      <c r="C50" s="258"/>
      <c r="D50" s="259">
        <v>0.37257337080854958</v>
      </c>
      <c r="E50" s="552">
        <v>57</v>
      </c>
      <c r="F50" s="261">
        <v>111</v>
      </c>
      <c r="G50" s="553">
        <v>95</v>
      </c>
      <c r="H50" s="261">
        <v>106</v>
      </c>
      <c r="I50" s="554">
        <v>85</v>
      </c>
      <c r="J50" s="260">
        <v>-28</v>
      </c>
      <c r="K50" s="263">
        <v>-32.941176470588232</v>
      </c>
    </row>
    <row r="51" spans="1:11" ht="13.5" customHeight="1" x14ac:dyDescent="0.2">
      <c r="A51" s="256" t="s">
        <v>274</v>
      </c>
      <c r="B51" s="257" t="s">
        <v>275</v>
      </c>
      <c r="C51" s="258"/>
      <c r="D51" s="259">
        <v>3.6407608340414406</v>
      </c>
      <c r="E51" s="260">
        <v>557</v>
      </c>
      <c r="F51" s="261">
        <v>654</v>
      </c>
      <c r="G51" s="261">
        <v>600</v>
      </c>
      <c r="H51" s="261">
        <v>516</v>
      </c>
      <c r="I51" s="262">
        <v>602</v>
      </c>
      <c r="J51" s="260">
        <v>-45</v>
      </c>
      <c r="K51" s="263">
        <v>-7.4750830564784057</v>
      </c>
    </row>
    <row r="52" spans="1:11" ht="13.5" customHeight="1" x14ac:dyDescent="0.2">
      <c r="A52" s="256">
        <v>71</v>
      </c>
      <c r="B52" s="257" t="s">
        <v>276</v>
      </c>
      <c r="C52" s="258"/>
      <c r="D52" s="259">
        <v>7.5429766651415129</v>
      </c>
      <c r="E52" s="260">
        <v>1154</v>
      </c>
      <c r="F52" s="261">
        <v>1604</v>
      </c>
      <c r="G52" s="261">
        <v>1286</v>
      </c>
      <c r="H52" s="261">
        <v>1573</v>
      </c>
      <c r="I52" s="262">
        <v>1238</v>
      </c>
      <c r="J52" s="260">
        <v>-84</v>
      </c>
      <c r="K52" s="263">
        <v>-6.7851373182552503</v>
      </c>
    </row>
    <row r="53" spans="1:11" ht="13.5" customHeight="1" x14ac:dyDescent="0.2">
      <c r="A53" s="256" t="s">
        <v>277</v>
      </c>
      <c r="B53" s="257" t="s">
        <v>278</v>
      </c>
      <c r="C53" s="258"/>
      <c r="D53" s="259">
        <v>1.9086214785280085</v>
      </c>
      <c r="E53" s="260">
        <v>292</v>
      </c>
      <c r="F53" s="261">
        <v>365</v>
      </c>
      <c r="G53" s="261">
        <v>282</v>
      </c>
      <c r="H53" s="261">
        <v>409</v>
      </c>
      <c r="I53" s="262">
        <v>318</v>
      </c>
      <c r="J53" s="260">
        <v>-26</v>
      </c>
      <c r="K53" s="263">
        <v>-8.1761006289308185</v>
      </c>
    </row>
    <row r="54" spans="1:11" ht="13.5" customHeight="1" x14ac:dyDescent="0.2">
      <c r="A54" s="256" t="s">
        <v>279</v>
      </c>
      <c r="B54" s="257" t="s">
        <v>280</v>
      </c>
      <c r="C54" s="258"/>
      <c r="D54" s="259">
        <v>4.8303810706582126</v>
      </c>
      <c r="E54" s="260">
        <v>739</v>
      </c>
      <c r="F54" s="261">
        <v>1110</v>
      </c>
      <c r="G54" s="261">
        <v>877</v>
      </c>
      <c r="H54" s="261">
        <v>1004</v>
      </c>
      <c r="I54" s="262">
        <v>790</v>
      </c>
      <c r="J54" s="260">
        <v>-51</v>
      </c>
      <c r="K54" s="263">
        <v>-6.4556962025316453</v>
      </c>
    </row>
    <row r="55" spans="1:11" ht="13.5" customHeight="1" x14ac:dyDescent="0.2">
      <c r="A55" s="256">
        <v>72</v>
      </c>
      <c r="B55" s="257" t="s">
        <v>281</v>
      </c>
      <c r="C55" s="258"/>
      <c r="D55" s="259">
        <v>1.4641479835283351</v>
      </c>
      <c r="E55" s="260">
        <v>224</v>
      </c>
      <c r="F55" s="261">
        <v>430</v>
      </c>
      <c r="G55" s="261">
        <v>312</v>
      </c>
      <c r="H55" s="261">
        <v>416</v>
      </c>
      <c r="I55" s="262">
        <v>290</v>
      </c>
      <c r="J55" s="260">
        <v>-66</v>
      </c>
      <c r="K55" s="263">
        <v>-22.758620689655171</v>
      </c>
    </row>
    <row r="56" spans="1:11" ht="13.5" customHeight="1" x14ac:dyDescent="0.2">
      <c r="A56" s="256" t="s">
        <v>282</v>
      </c>
      <c r="B56" s="257" t="s">
        <v>283</v>
      </c>
      <c r="C56" s="258"/>
      <c r="D56" s="259">
        <v>0.59481011830838615</v>
      </c>
      <c r="E56" s="552">
        <v>91</v>
      </c>
      <c r="F56" s="261">
        <v>178</v>
      </c>
      <c r="G56" s="261">
        <v>101</v>
      </c>
      <c r="H56" s="261">
        <v>154</v>
      </c>
      <c r="I56" s="554">
        <v>80</v>
      </c>
      <c r="J56" s="260">
        <v>11</v>
      </c>
      <c r="K56" s="263">
        <v>13.75</v>
      </c>
    </row>
    <row r="57" spans="1:11" ht="13.5" customHeight="1" x14ac:dyDescent="0.2">
      <c r="A57" s="256" t="s">
        <v>284</v>
      </c>
      <c r="B57" s="257" t="s">
        <v>285</v>
      </c>
      <c r="C57" s="258"/>
      <c r="D57" s="259">
        <v>0.6013464932348519</v>
      </c>
      <c r="E57" s="552">
        <v>92</v>
      </c>
      <c r="F57" s="261">
        <v>122</v>
      </c>
      <c r="G57" s="261">
        <v>146</v>
      </c>
      <c r="H57" s="261">
        <v>182</v>
      </c>
      <c r="I57" s="262">
        <v>153</v>
      </c>
      <c r="J57" s="260">
        <v>-61</v>
      </c>
      <c r="K57" s="263">
        <v>-39.869281045751634</v>
      </c>
    </row>
    <row r="58" spans="1:11" ht="13.5" customHeight="1" x14ac:dyDescent="0.2">
      <c r="A58" s="256">
        <v>73</v>
      </c>
      <c r="B58" s="257" t="s">
        <v>286</v>
      </c>
      <c r="C58" s="258"/>
      <c r="D58" s="259">
        <v>1.8497941041898163</v>
      </c>
      <c r="E58" s="260">
        <v>283</v>
      </c>
      <c r="F58" s="261">
        <v>511</v>
      </c>
      <c r="G58" s="261">
        <v>359</v>
      </c>
      <c r="H58" s="261">
        <v>391</v>
      </c>
      <c r="I58" s="262">
        <v>314</v>
      </c>
      <c r="J58" s="260">
        <v>-31</v>
      </c>
      <c r="K58" s="263">
        <v>-9.872611464968152</v>
      </c>
    </row>
    <row r="59" spans="1:11" ht="13.5" customHeight="1" x14ac:dyDescent="0.2">
      <c r="A59" s="256" t="s">
        <v>287</v>
      </c>
      <c r="B59" s="257" t="s">
        <v>288</v>
      </c>
      <c r="C59" s="258"/>
      <c r="D59" s="259">
        <v>1.3595659847048827</v>
      </c>
      <c r="E59" s="260">
        <v>208</v>
      </c>
      <c r="F59" s="261">
        <v>390</v>
      </c>
      <c r="G59" s="261">
        <v>245</v>
      </c>
      <c r="H59" s="261">
        <v>261</v>
      </c>
      <c r="I59" s="262">
        <v>242</v>
      </c>
      <c r="J59" s="260">
        <v>-34</v>
      </c>
      <c r="K59" s="263">
        <v>-14.049586776859504</v>
      </c>
    </row>
    <row r="60" spans="1:11" ht="13.5" customHeight="1" x14ac:dyDescent="0.2">
      <c r="A60" s="256">
        <v>81</v>
      </c>
      <c r="B60" s="257" t="s">
        <v>289</v>
      </c>
      <c r="C60" s="258"/>
      <c r="D60" s="259">
        <v>11.053010000653638</v>
      </c>
      <c r="E60" s="260">
        <v>1691</v>
      </c>
      <c r="F60" s="261">
        <v>1784</v>
      </c>
      <c r="G60" s="261">
        <v>1466</v>
      </c>
      <c r="H60" s="261">
        <v>1438</v>
      </c>
      <c r="I60" s="262">
        <v>1647</v>
      </c>
      <c r="J60" s="260">
        <v>44</v>
      </c>
      <c r="K60" s="263">
        <v>2.6715239829993926</v>
      </c>
    </row>
    <row r="61" spans="1:11" ht="13.5" customHeight="1" x14ac:dyDescent="0.2">
      <c r="A61" s="256" t="s">
        <v>290</v>
      </c>
      <c r="B61" s="257" t="s">
        <v>291</v>
      </c>
      <c r="C61" s="258"/>
      <c r="D61" s="259">
        <v>1.7321393555134323</v>
      </c>
      <c r="E61" s="260">
        <v>265</v>
      </c>
      <c r="F61" s="261">
        <v>549</v>
      </c>
      <c r="G61" s="261">
        <v>413</v>
      </c>
      <c r="H61" s="261">
        <v>421</v>
      </c>
      <c r="I61" s="262">
        <v>308</v>
      </c>
      <c r="J61" s="260">
        <v>-43</v>
      </c>
      <c r="K61" s="263">
        <v>-13.961038961038961</v>
      </c>
    </row>
    <row r="62" spans="1:11" ht="13.5" customHeight="1" x14ac:dyDescent="0.2">
      <c r="A62" s="256" t="s">
        <v>292</v>
      </c>
      <c r="B62" s="257" t="s">
        <v>363</v>
      </c>
      <c r="C62" s="258"/>
      <c r="D62" s="259">
        <v>5.3925093143342702</v>
      </c>
      <c r="E62" s="260">
        <v>825</v>
      </c>
      <c r="F62" s="261">
        <v>802</v>
      </c>
      <c r="G62" s="261">
        <v>543</v>
      </c>
      <c r="H62" s="261">
        <v>478</v>
      </c>
      <c r="I62" s="262">
        <v>729</v>
      </c>
      <c r="J62" s="260">
        <v>96</v>
      </c>
      <c r="K62" s="263">
        <v>13.168724279835391</v>
      </c>
    </row>
    <row r="63" spans="1:11" ht="13.5" customHeight="1" x14ac:dyDescent="0.2">
      <c r="A63" s="256" t="s">
        <v>294</v>
      </c>
      <c r="B63" s="257" t="s">
        <v>295</v>
      </c>
      <c r="C63" s="258"/>
      <c r="D63" s="259">
        <v>1.0654291130139224</v>
      </c>
      <c r="E63" s="260">
        <v>163</v>
      </c>
      <c r="F63" s="261">
        <v>186</v>
      </c>
      <c r="G63" s="261">
        <v>183</v>
      </c>
      <c r="H63" s="261">
        <v>243</v>
      </c>
      <c r="I63" s="262">
        <v>147</v>
      </c>
      <c r="J63" s="260">
        <v>16</v>
      </c>
      <c r="K63" s="263">
        <v>10.884353741496598</v>
      </c>
    </row>
    <row r="64" spans="1:11" ht="13.5" customHeight="1" x14ac:dyDescent="0.2">
      <c r="A64" s="256" t="s">
        <v>296</v>
      </c>
      <c r="B64" s="257" t="s">
        <v>297</v>
      </c>
      <c r="C64" s="258"/>
      <c r="D64" s="259">
        <v>1.9413033531603372</v>
      </c>
      <c r="E64" s="260">
        <v>297</v>
      </c>
      <c r="F64" s="553">
        <v>99</v>
      </c>
      <c r="G64" s="261">
        <v>100</v>
      </c>
      <c r="H64" s="261">
        <v>126</v>
      </c>
      <c r="I64" s="262">
        <v>292</v>
      </c>
      <c r="J64" s="260">
        <v>5</v>
      </c>
      <c r="K64" s="263">
        <v>1.7123287671232876</v>
      </c>
    </row>
    <row r="65" spans="1:11" ht="13.5" customHeight="1" x14ac:dyDescent="0.2">
      <c r="A65" s="256">
        <v>82</v>
      </c>
      <c r="B65" s="257" t="s">
        <v>298</v>
      </c>
      <c r="C65" s="258"/>
      <c r="D65" s="259">
        <v>3.9414340806588668</v>
      </c>
      <c r="E65" s="260">
        <v>603</v>
      </c>
      <c r="F65" s="261">
        <v>638</v>
      </c>
      <c r="G65" s="261">
        <v>612</v>
      </c>
      <c r="H65" s="261">
        <v>575</v>
      </c>
      <c r="I65" s="262">
        <v>684</v>
      </c>
      <c r="J65" s="260">
        <v>-81</v>
      </c>
      <c r="K65" s="263">
        <v>-11.842105263157896</v>
      </c>
    </row>
    <row r="66" spans="1:11" ht="13.5" customHeight="1" x14ac:dyDescent="0.2">
      <c r="A66" s="256" t="s">
        <v>299</v>
      </c>
      <c r="B66" s="257" t="s">
        <v>547</v>
      </c>
      <c r="C66" s="258"/>
      <c r="D66" s="259">
        <v>2.8956140924243416</v>
      </c>
      <c r="E66" s="260">
        <v>443</v>
      </c>
      <c r="F66" s="261">
        <v>375</v>
      </c>
      <c r="G66" s="261">
        <v>437</v>
      </c>
      <c r="H66" s="261">
        <v>353</v>
      </c>
      <c r="I66" s="262">
        <v>427</v>
      </c>
      <c r="J66" s="260">
        <v>16</v>
      </c>
      <c r="K66" s="263">
        <v>3.7470725995316161</v>
      </c>
    </row>
    <row r="67" spans="1:11" ht="13.5" customHeight="1" x14ac:dyDescent="0.2">
      <c r="A67" s="256" t="s">
        <v>300</v>
      </c>
      <c r="B67" s="257" t="s">
        <v>301</v>
      </c>
      <c r="C67" s="258"/>
      <c r="D67" s="259">
        <v>0.57520099352898879</v>
      </c>
      <c r="E67" s="552">
        <v>88</v>
      </c>
      <c r="F67" s="261">
        <v>129</v>
      </c>
      <c r="G67" s="553">
        <v>76</v>
      </c>
      <c r="H67" s="261">
        <v>107</v>
      </c>
      <c r="I67" s="262">
        <v>104</v>
      </c>
      <c r="J67" s="260">
        <v>-16</v>
      </c>
      <c r="K67" s="263">
        <v>-15.384615384615385</v>
      </c>
    </row>
    <row r="68" spans="1:11" ht="13.5" customHeight="1" x14ac:dyDescent="0.2">
      <c r="A68" s="256">
        <v>83</v>
      </c>
      <c r="B68" s="257" t="s">
        <v>302</v>
      </c>
      <c r="C68" s="258"/>
      <c r="D68" s="259">
        <v>6.3533564285247399</v>
      </c>
      <c r="E68" s="260">
        <v>972</v>
      </c>
      <c r="F68" s="261">
        <v>1964</v>
      </c>
      <c r="G68" s="261">
        <v>770</v>
      </c>
      <c r="H68" s="261">
        <v>884</v>
      </c>
      <c r="I68" s="262">
        <v>825</v>
      </c>
      <c r="J68" s="260">
        <v>147</v>
      </c>
      <c r="K68" s="263">
        <v>17.818181818181817</v>
      </c>
    </row>
    <row r="69" spans="1:11" ht="13.5" customHeight="1" x14ac:dyDescent="0.2">
      <c r="A69" s="256" t="s">
        <v>303</v>
      </c>
      <c r="B69" s="257" t="s">
        <v>304</v>
      </c>
      <c r="C69" s="258"/>
      <c r="D69" s="259">
        <v>5.2029544414667628</v>
      </c>
      <c r="E69" s="260">
        <v>796</v>
      </c>
      <c r="F69" s="261">
        <v>1751</v>
      </c>
      <c r="G69" s="261">
        <v>612</v>
      </c>
      <c r="H69" s="261">
        <v>690</v>
      </c>
      <c r="I69" s="262">
        <v>689</v>
      </c>
      <c r="J69" s="260">
        <v>107</v>
      </c>
      <c r="K69" s="263">
        <v>15.529753265602322</v>
      </c>
    </row>
    <row r="70" spans="1:11" ht="13.5" customHeight="1" x14ac:dyDescent="0.2">
      <c r="A70" s="256"/>
      <c r="B70" s="257" t="s">
        <v>305</v>
      </c>
      <c r="C70" s="258"/>
      <c r="D70" s="259">
        <v>1.6733119811752402</v>
      </c>
      <c r="E70" s="260">
        <v>256</v>
      </c>
      <c r="F70" s="261">
        <v>782</v>
      </c>
      <c r="G70" s="261">
        <v>194</v>
      </c>
      <c r="H70" s="261">
        <v>245</v>
      </c>
      <c r="I70" s="262">
        <v>267</v>
      </c>
      <c r="J70" s="260">
        <v>-11</v>
      </c>
      <c r="K70" s="263">
        <v>-4.1198501872659179</v>
      </c>
    </row>
    <row r="71" spans="1:11" ht="13.5" customHeight="1" x14ac:dyDescent="0.2">
      <c r="A71" s="256">
        <v>84</v>
      </c>
      <c r="B71" s="257" t="s">
        <v>306</v>
      </c>
      <c r="C71" s="258"/>
      <c r="D71" s="259">
        <v>8.4711419046996532</v>
      </c>
      <c r="E71" s="260">
        <v>1296</v>
      </c>
      <c r="F71" s="261">
        <v>957</v>
      </c>
      <c r="G71" s="261">
        <v>1906</v>
      </c>
      <c r="H71" s="261">
        <v>963</v>
      </c>
      <c r="I71" s="262">
        <v>1234</v>
      </c>
      <c r="J71" s="260">
        <v>62</v>
      </c>
      <c r="K71" s="263">
        <v>5.0243111831442464</v>
      </c>
    </row>
    <row r="72" spans="1:11" ht="13.5" customHeight="1" x14ac:dyDescent="0.2">
      <c r="A72" s="256" t="s">
        <v>307</v>
      </c>
      <c r="B72" s="257" t="s">
        <v>308</v>
      </c>
      <c r="C72" s="258"/>
      <c r="D72" s="259">
        <v>1.1504019870579776</v>
      </c>
      <c r="E72" s="260">
        <v>176</v>
      </c>
      <c r="F72" s="261">
        <v>167</v>
      </c>
      <c r="G72" s="261">
        <v>190</v>
      </c>
      <c r="H72" s="261">
        <v>171</v>
      </c>
      <c r="I72" s="262">
        <v>149</v>
      </c>
      <c r="J72" s="260">
        <v>27</v>
      </c>
      <c r="K72" s="263">
        <v>18.120805369127517</v>
      </c>
    </row>
    <row r="73" spans="1:11" ht="13.5" customHeight="1" x14ac:dyDescent="0.2">
      <c r="A73" s="256" t="s">
        <v>309</v>
      </c>
      <c r="B73" s="257" t="s">
        <v>310</v>
      </c>
      <c r="C73" s="258"/>
      <c r="D73" s="259">
        <v>0.17648212301457611</v>
      </c>
      <c r="E73" s="552">
        <v>27</v>
      </c>
      <c r="F73" s="553">
        <v>26</v>
      </c>
      <c r="G73" s="553">
        <v>11</v>
      </c>
      <c r="H73" s="553">
        <v>20</v>
      </c>
      <c r="I73" s="554">
        <v>28</v>
      </c>
      <c r="J73" s="260">
        <v>-1</v>
      </c>
      <c r="K73" s="263">
        <v>-3.5714285714285716</v>
      </c>
    </row>
    <row r="74" spans="1:11" s="86" customFormat="1" ht="13.5" customHeight="1" x14ac:dyDescent="0.2">
      <c r="A74" s="256" t="s">
        <v>311</v>
      </c>
      <c r="B74" s="257" t="s">
        <v>312</v>
      </c>
      <c r="C74" s="258"/>
      <c r="D74" s="259">
        <v>6.7128570494803581</v>
      </c>
      <c r="E74" s="260">
        <v>1027</v>
      </c>
      <c r="F74" s="261">
        <v>687</v>
      </c>
      <c r="G74" s="261">
        <v>1621</v>
      </c>
      <c r="H74" s="261">
        <v>693</v>
      </c>
      <c r="I74" s="262">
        <v>991</v>
      </c>
      <c r="J74" s="260">
        <v>36</v>
      </c>
      <c r="K74" s="263">
        <v>3.6326942482341069</v>
      </c>
    </row>
    <row r="75" spans="1:11" s="113" customFormat="1" ht="13.5" customHeight="1" x14ac:dyDescent="0.15">
      <c r="A75" s="256">
        <v>91</v>
      </c>
      <c r="B75" s="257" t="s">
        <v>313</v>
      </c>
      <c r="C75" s="258"/>
      <c r="D75" s="259">
        <v>0.30067324661742595</v>
      </c>
      <c r="E75" s="552">
        <v>46</v>
      </c>
      <c r="F75" s="553">
        <v>42</v>
      </c>
      <c r="G75" s="553">
        <v>36</v>
      </c>
      <c r="H75" s="553">
        <v>51</v>
      </c>
      <c r="I75" s="554">
        <v>47</v>
      </c>
      <c r="J75" s="260">
        <v>-1</v>
      </c>
      <c r="K75" s="263">
        <v>-2.1276595744680851</v>
      </c>
    </row>
    <row r="76" spans="1:11" s="113" customFormat="1" ht="13.5" customHeight="1" x14ac:dyDescent="0.15">
      <c r="A76" s="256">
        <v>92</v>
      </c>
      <c r="B76" s="257" t="s">
        <v>314</v>
      </c>
      <c r="C76" s="258"/>
      <c r="D76" s="259">
        <v>3.0001960912477941</v>
      </c>
      <c r="E76" s="260">
        <v>459</v>
      </c>
      <c r="F76" s="261">
        <v>754</v>
      </c>
      <c r="G76" s="261">
        <v>458</v>
      </c>
      <c r="H76" s="261">
        <v>513</v>
      </c>
      <c r="I76" s="262">
        <v>627</v>
      </c>
      <c r="J76" s="260">
        <v>-168</v>
      </c>
      <c r="K76" s="263">
        <v>-26.794258373205743</v>
      </c>
    </row>
    <row r="77" spans="1:11" s="86" customFormat="1" ht="13.5" customHeight="1" x14ac:dyDescent="0.2">
      <c r="A77" s="256">
        <v>93</v>
      </c>
      <c r="B77" s="257" t="s">
        <v>315</v>
      </c>
      <c r="C77" s="258"/>
      <c r="D77" s="259">
        <v>0.13726387345578142</v>
      </c>
      <c r="E77" s="552">
        <v>21</v>
      </c>
      <c r="F77" s="553">
        <v>38</v>
      </c>
      <c r="G77" s="553">
        <v>24</v>
      </c>
      <c r="H77" s="553">
        <v>27</v>
      </c>
      <c r="I77" s="554">
        <v>20</v>
      </c>
      <c r="J77" s="260">
        <v>1</v>
      </c>
      <c r="K77" s="263">
        <v>5</v>
      </c>
    </row>
    <row r="78" spans="1:11" s="346" customFormat="1" ht="13.5" customHeight="1" x14ac:dyDescent="0.2">
      <c r="A78" s="256">
        <v>94</v>
      </c>
      <c r="B78" s="257" t="s">
        <v>316</v>
      </c>
      <c r="C78" s="258"/>
      <c r="D78" s="259">
        <v>0.4444734949996732</v>
      </c>
      <c r="E78" s="552">
        <v>68</v>
      </c>
      <c r="F78" s="261">
        <v>102</v>
      </c>
      <c r="G78" s="553">
        <v>72</v>
      </c>
      <c r="H78" s="553">
        <v>32</v>
      </c>
      <c r="I78" s="554">
        <v>75</v>
      </c>
      <c r="J78" s="260">
        <v>-7</v>
      </c>
      <c r="K78" s="263">
        <v>-9.3333333333333339</v>
      </c>
    </row>
    <row r="79" spans="1:11" s="86" customFormat="1" ht="13.5" customHeight="1" x14ac:dyDescent="0.2">
      <c r="A79" s="270" t="s">
        <v>317</v>
      </c>
      <c r="B79" s="271" t="s">
        <v>318</v>
      </c>
      <c r="C79" s="272"/>
      <c r="D79" s="273">
        <v>0.24838224720569971</v>
      </c>
      <c r="E79" s="555">
        <v>38</v>
      </c>
      <c r="F79" s="275">
        <v>138</v>
      </c>
      <c r="G79" s="556">
        <v>28</v>
      </c>
      <c r="H79" s="556">
        <v>26</v>
      </c>
      <c r="I79" s="557">
        <v>37</v>
      </c>
      <c r="J79" s="274">
        <v>1</v>
      </c>
      <c r="K79" s="551">
        <v>2.7027027027027026</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95" customHeight="1" x14ac:dyDescent="0.2">
      <c r="A82" s="116" t="s">
        <v>364</v>
      </c>
      <c r="B82" s="116"/>
      <c r="C82" s="116"/>
      <c r="D82" s="116"/>
      <c r="E82" s="116"/>
      <c r="F82" s="116"/>
      <c r="G82" s="116"/>
      <c r="H82" s="116"/>
      <c r="I82" s="116"/>
      <c r="J82" s="116"/>
      <c r="K82" s="116"/>
    </row>
    <row r="83" spans="1:11" ht="21" customHeight="1" x14ac:dyDescent="0.2">
      <c r="A83" s="382" t="s">
        <v>365</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3" t="s">
        <v>366</v>
      </c>
      <c r="B85" s="86"/>
      <c r="C85" s="86"/>
      <c r="D85" s="86"/>
      <c r="E85" s="86"/>
      <c r="F85" s="86"/>
      <c r="G85" s="86"/>
      <c r="H85" s="86"/>
      <c r="I85" s="86"/>
      <c r="J85" s="86"/>
      <c r="K85" s="8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7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FA0CF-6F81-4A43-8D58-03C06E87D377}">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6.2" customHeight="1" x14ac:dyDescent="0.2">
      <c r="A2" s="35"/>
      <c r="B2" s="36"/>
      <c r="C2" s="204"/>
      <c r="D2" s="36"/>
      <c r="E2" s="36"/>
      <c r="F2" s="36"/>
      <c r="G2" s="36"/>
      <c r="H2" s="36"/>
      <c r="I2" s="36"/>
      <c r="J2" s="36"/>
    </row>
    <row r="3" spans="1:15" s="39" customFormat="1" ht="24.95" customHeight="1" x14ac:dyDescent="0.2">
      <c r="A3" s="37" t="s">
        <v>367</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83" t="s">
        <v>368</v>
      </c>
      <c r="E7" s="384"/>
      <c r="F7" s="384"/>
      <c r="G7" s="384"/>
      <c r="H7" s="385"/>
      <c r="I7" s="51" t="s">
        <v>358</v>
      </c>
      <c r="J7" s="52"/>
      <c r="K7" s="53"/>
      <c r="L7" s="53"/>
      <c r="M7" s="53"/>
      <c r="N7" s="53"/>
      <c r="O7" s="53"/>
    </row>
    <row r="8" spans="1:15" ht="21.75" customHeight="1" x14ac:dyDescent="0.2">
      <c r="A8" s="229"/>
      <c r="B8" s="230"/>
      <c r="C8" s="56"/>
      <c r="D8" s="57" t="s">
        <v>334</v>
      </c>
      <c r="E8" s="57" t="s">
        <v>336</v>
      </c>
      <c r="F8" s="57" t="s">
        <v>337</v>
      </c>
      <c r="G8" s="57" t="s">
        <v>338</v>
      </c>
      <c r="H8" s="57" t="s">
        <v>339</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16106</v>
      </c>
      <c r="E11" s="79">
        <v>19216</v>
      </c>
      <c r="F11" s="79">
        <v>16535</v>
      </c>
      <c r="G11" s="79">
        <v>19503</v>
      </c>
      <c r="H11" s="105">
        <v>16448</v>
      </c>
      <c r="I11" s="80">
        <v>-342</v>
      </c>
      <c r="J11" s="81">
        <v>-2.0792801556420235</v>
      </c>
    </row>
    <row r="12" spans="1:15" ht="24.95" customHeight="1" x14ac:dyDescent="0.2">
      <c r="A12" s="158" t="s">
        <v>124</v>
      </c>
      <c r="B12" s="159" t="s">
        <v>125</v>
      </c>
      <c r="C12" s="78">
        <v>0.36011424313920276</v>
      </c>
      <c r="D12" s="80">
        <v>58</v>
      </c>
      <c r="E12" s="79">
        <v>67</v>
      </c>
      <c r="F12" s="79">
        <v>36</v>
      </c>
      <c r="G12" s="79">
        <v>46</v>
      </c>
      <c r="H12" s="105">
        <v>57</v>
      </c>
      <c r="I12" s="80">
        <v>1</v>
      </c>
      <c r="J12" s="81">
        <v>1.7543859649122806</v>
      </c>
    </row>
    <row r="13" spans="1:15" ht="24.95" customHeight="1" x14ac:dyDescent="0.2">
      <c r="A13" s="158" t="s">
        <v>126</v>
      </c>
      <c r="B13" s="164" t="s">
        <v>208</v>
      </c>
      <c r="C13" s="78">
        <v>0.84440581149882032</v>
      </c>
      <c r="D13" s="80">
        <v>136</v>
      </c>
      <c r="E13" s="79">
        <v>136</v>
      </c>
      <c r="F13" s="79">
        <v>180</v>
      </c>
      <c r="G13" s="79">
        <v>204</v>
      </c>
      <c r="H13" s="105">
        <v>459</v>
      </c>
      <c r="I13" s="80">
        <v>-323</v>
      </c>
      <c r="J13" s="81">
        <v>-70.370370370370367</v>
      </c>
    </row>
    <row r="14" spans="1:15" s="180" customFormat="1" ht="24.95" customHeight="1" x14ac:dyDescent="0.2">
      <c r="A14" s="158" t="s">
        <v>209</v>
      </c>
      <c r="B14" s="164" t="s">
        <v>129</v>
      </c>
      <c r="C14" s="78">
        <v>10.679249968955668</v>
      </c>
      <c r="D14" s="80">
        <v>1720</v>
      </c>
      <c r="E14" s="79">
        <v>1580</v>
      </c>
      <c r="F14" s="79">
        <v>1429</v>
      </c>
      <c r="G14" s="79">
        <v>3265</v>
      </c>
      <c r="H14" s="105">
        <v>1459</v>
      </c>
      <c r="I14" s="80">
        <v>261</v>
      </c>
      <c r="J14" s="81">
        <v>17.888965044551064</v>
      </c>
      <c r="K14" s="53"/>
      <c r="L14" s="53"/>
      <c r="M14" s="53"/>
      <c r="N14" s="53"/>
      <c r="O14" s="53"/>
    </row>
    <row r="15" spans="1:15" ht="24.95" customHeight="1" x14ac:dyDescent="0.2">
      <c r="A15" s="158" t="s">
        <v>210</v>
      </c>
      <c r="B15" s="164" t="s">
        <v>211</v>
      </c>
      <c r="C15" s="78">
        <v>2.8933316776356639</v>
      </c>
      <c r="D15" s="80">
        <v>466</v>
      </c>
      <c r="E15" s="79">
        <v>386</v>
      </c>
      <c r="F15" s="79">
        <v>352</v>
      </c>
      <c r="G15" s="79">
        <v>918</v>
      </c>
      <c r="H15" s="105">
        <v>372</v>
      </c>
      <c r="I15" s="80">
        <v>94</v>
      </c>
      <c r="J15" s="81">
        <v>25.268817204301076</v>
      </c>
    </row>
    <row r="16" spans="1:15" s="180" customFormat="1" ht="24.95" customHeight="1" x14ac:dyDescent="0.2">
      <c r="A16" s="158" t="s">
        <v>212</v>
      </c>
      <c r="B16" s="164" t="s">
        <v>133</v>
      </c>
      <c r="C16" s="78">
        <v>5.0229728051657769</v>
      </c>
      <c r="D16" s="80">
        <v>809</v>
      </c>
      <c r="E16" s="79">
        <v>964</v>
      </c>
      <c r="F16" s="79">
        <v>818</v>
      </c>
      <c r="G16" s="79">
        <v>1832</v>
      </c>
      <c r="H16" s="105">
        <v>826</v>
      </c>
      <c r="I16" s="80">
        <v>-17</v>
      </c>
      <c r="J16" s="81">
        <v>-2.0581113801452786</v>
      </c>
      <c r="K16" s="53"/>
      <c r="L16" s="53"/>
      <c r="M16" s="53"/>
      <c r="N16" s="53"/>
      <c r="O16" s="53"/>
    </row>
    <row r="17" spans="1:15" ht="24.95" customHeight="1" x14ac:dyDescent="0.2">
      <c r="A17" s="158" t="s">
        <v>134</v>
      </c>
      <c r="B17" s="164" t="s">
        <v>214</v>
      </c>
      <c r="C17" s="78">
        <v>2.7629454861542282</v>
      </c>
      <c r="D17" s="80">
        <v>445</v>
      </c>
      <c r="E17" s="79">
        <v>230</v>
      </c>
      <c r="F17" s="79">
        <v>259</v>
      </c>
      <c r="G17" s="79">
        <v>515</v>
      </c>
      <c r="H17" s="105">
        <v>261</v>
      </c>
      <c r="I17" s="80">
        <v>184</v>
      </c>
      <c r="J17" s="81">
        <v>70.498084291187737</v>
      </c>
    </row>
    <row r="18" spans="1:15" s="180" customFormat="1" ht="24.95" customHeight="1" x14ac:dyDescent="0.2">
      <c r="A18" s="167" t="s">
        <v>136</v>
      </c>
      <c r="B18" s="168" t="s">
        <v>137</v>
      </c>
      <c r="C18" s="78">
        <v>4.1537315286228731</v>
      </c>
      <c r="D18" s="80">
        <v>669</v>
      </c>
      <c r="E18" s="79">
        <v>870</v>
      </c>
      <c r="F18" s="79">
        <v>704</v>
      </c>
      <c r="G18" s="79">
        <v>857</v>
      </c>
      <c r="H18" s="105">
        <v>711</v>
      </c>
      <c r="I18" s="80">
        <v>-42</v>
      </c>
      <c r="J18" s="81">
        <v>-5.9071729957805905</v>
      </c>
      <c r="K18" s="53"/>
      <c r="L18" s="53"/>
      <c r="M18" s="53"/>
      <c r="N18" s="53"/>
      <c r="O18" s="53"/>
    </row>
    <row r="19" spans="1:15" ht="24.95" customHeight="1" x14ac:dyDescent="0.2">
      <c r="A19" s="158" t="s">
        <v>138</v>
      </c>
      <c r="B19" s="164" t="s">
        <v>139</v>
      </c>
      <c r="C19" s="78">
        <v>14.950949956537936</v>
      </c>
      <c r="D19" s="80">
        <v>2408</v>
      </c>
      <c r="E19" s="79">
        <v>2889</v>
      </c>
      <c r="F19" s="79">
        <v>2323</v>
      </c>
      <c r="G19" s="79">
        <v>2951</v>
      </c>
      <c r="H19" s="105">
        <v>2366</v>
      </c>
      <c r="I19" s="80">
        <v>42</v>
      </c>
      <c r="J19" s="81">
        <v>1.7751479289940828</v>
      </c>
    </row>
    <row r="20" spans="1:15" s="180" customFormat="1" ht="24.95" customHeight="1" x14ac:dyDescent="0.2">
      <c r="A20" s="158" t="s">
        <v>140</v>
      </c>
      <c r="B20" s="164" t="s">
        <v>141</v>
      </c>
      <c r="C20" s="78">
        <v>5.1906121942133367</v>
      </c>
      <c r="D20" s="80">
        <v>836</v>
      </c>
      <c r="E20" s="79">
        <v>1029</v>
      </c>
      <c r="F20" s="79">
        <v>967</v>
      </c>
      <c r="G20" s="79">
        <v>1081</v>
      </c>
      <c r="H20" s="105">
        <v>863</v>
      </c>
      <c r="I20" s="80">
        <v>-27</v>
      </c>
      <c r="J20" s="81">
        <v>-3.1286210892236386</v>
      </c>
      <c r="K20" s="53"/>
      <c r="L20" s="53"/>
      <c r="M20" s="53"/>
      <c r="N20" s="53"/>
      <c r="O20" s="53"/>
    </row>
    <row r="21" spans="1:15" ht="24.95" customHeight="1" x14ac:dyDescent="0.2">
      <c r="A21" s="167" t="s">
        <v>142</v>
      </c>
      <c r="B21" s="168" t="s">
        <v>143</v>
      </c>
      <c r="C21" s="78">
        <v>5.9356761455358251</v>
      </c>
      <c r="D21" s="80">
        <v>956</v>
      </c>
      <c r="E21" s="79">
        <v>1068</v>
      </c>
      <c r="F21" s="79">
        <v>995</v>
      </c>
      <c r="G21" s="79">
        <v>1006</v>
      </c>
      <c r="H21" s="105">
        <v>1016</v>
      </c>
      <c r="I21" s="80">
        <v>-60</v>
      </c>
      <c r="J21" s="81">
        <v>-5.9055118110236222</v>
      </c>
    </row>
    <row r="22" spans="1:15" ht="24.95" customHeight="1" x14ac:dyDescent="0.2">
      <c r="A22" s="167" t="s">
        <v>144</v>
      </c>
      <c r="B22" s="164" t="s">
        <v>145</v>
      </c>
      <c r="C22" s="78">
        <v>3.0795976654662858</v>
      </c>
      <c r="D22" s="80">
        <v>496</v>
      </c>
      <c r="E22" s="79">
        <v>660</v>
      </c>
      <c r="F22" s="79">
        <v>668</v>
      </c>
      <c r="G22" s="79">
        <v>748</v>
      </c>
      <c r="H22" s="105">
        <v>608</v>
      </c>
      <c r="I22" s="80">
        <v>-112</v>
      </c>
      <c r="J22" s="81">
        <v>-18.421052631578949</v>
      </c>
    </row>
    <row r="23" spans="1:15" ht="24.95" customHeight="1" x14ac:dyDescent="0.2">
      <c r="A23" s="158" t="s">
        <v>146</v>
      </c>
      <c r="B23" s="164" t="s">
        <v>147</v>
      </c>
      <c r="C23" s="78">
        <v>1.0555072643735255</v>
      </c>
      <c r="D23" s="80">
        <v>170</v>
      </c>
      <c r="E23" s="79">
        <v>152</v>
      </c>
      <c r="F23" s="79">
        <v>125</v>
      </c>
      <c r="G23" s="79">
        <v>202</v>
      </c>
      <c r="H23" s="105">
        <v>114</v>
      </c>
      <c r="I23" s="80">
        <v>56</v>
      </c>
      <c r="J23" s="81">
        <v>49.122807017543863</v>
      </c>
    </row>
    <row r="24" spans="1:15" ht="24.95" customHeight="1" x14ac:dyDescent="0.2">
      <c r="A24" s="158" t="s">
        <v>148</v>
      </c>
      <c r="B24" s="164" t="s">
        <v>215</v>
      </c>
      <c r="C24" s="78">
        <v>8.133614801937167</v>
      </c>
      <c r="D24" s="80">
        <v>1310</v>
      </c>
      <c r="E24" s="79">
        <v>1467</v>
      </c>
      <c r="F24" s="79">
        <v>1848</v>
      </c>
      <c r="G24" s="79">
        <v>1655</v>
      </c>
      <c r="H24" s="105">
        <v>1281</v>
      </c>
      <c r="I24" s="80">
        <v>29</v>
      </c>
      <c r="J24" s="81">
        <v>2.2638563622170178</v>
      </c>
    </row>
    <row r="25" spans="1:15" ht="24.95" customHeight="1" x14ac:dyDescent="0.2">
      <c r="A25" s="158" t="s">
        <v>150</v>
      </c>
      <c r="B25" s="171" t="s">
        <v>151</v>
      </c>
      <c r="C25" s="78">
        <v>14.323854464174842</v>
      </c>
      <c r="D25" s="80">
        <v>2307</v>
      </c>
      <c r="E25" s="79">
        <v>2500</v>
      </c>
      <c r="F25" s="79">
        <v>2000</v>
      </c>
      <c r="G25" s="79">
        <v>1996</v>
      </c>
      <c r="H25" s="105">
        <v>2712</v>
      </c>
      <c r="I25" s="80">
        <v>-405</v>
      </c>
      <c r="J25" s="81">
        <v>-14.93362831858407</v>
      </c>
    </row>
    <row r="26" spans="1:15" ht="24.95" customHeight="1" x14ac:dyDescent="0.2">
      <c r="A26" s="158" t="s">
        <v>217</v>
      </c>
      <c r="B26" s="171" t="s">
        <v>153</v>
      </c>
      <c r="C26" s="78">
        <v>5.6438594312678507</v>
      </c>
      <c r="D26" s="80">
        <v>909</v>
      </c>
      <c r="E26" s="79">
        <v>1138</v>
      </c>
      <c r="F26" s="79">
        <v>800</v>
      </c>
      <c r="G26" s="79">
        <v>907</v>
      </c>
      <c r="H26" s="105">
        <v>1085</v>
      </c>
      <c r="I26" s="80">
        <v>-176</v>
      </c>
      <c r="J26" s="81">
        <v>-16.221198156682028</v>
      </c>
    </row>
    <row r="27" spans="1:15" ht="24.95" customHeight="1" x14ac:dyDescent="0.2">
      <c r="A27" s="167">
        <v>782.78300000000002</v>
      </c>
      <c r="B27" s="170" t="s">
        <v>154</v>
      </c>
      <c r="C27" s="78">
        <v>8.6799950329069908</v>
      </c>
      <c r="D27" s="80">
        <v>1398</v>
      </c>
      <c r="E27" s="79">
        <v>1362</v>
      </c>
      <c r="F27" s="79">
        <v>1200</v>
      </c>
      <c r="G27" s="79">
        <v>1089</v>
      </c>
      <c r="H27" s="105">
        <v>1627</v>
      </c>
      <c r="I27" s="80">
        <v>-229</v>
      </c>
      <c r="J27" s="81">
        <v>-14.07498463429625</v>
      </c>
    </row>
    <row r="28" spans="1:15" ht="24.95" customHeight="1" x14ac:dyDescent="0.2">
      <c r="A28" s="158" t="s">
        <v>155</v>
      </c>
      <c r="B28" s="164" t="s">
        <v>156</v>
      </c>
      <c r="C28" s="78">
        <v>2.3655780454489008</v>
      </c>
      <c r="D28" s="80">
        <v>381</v>
      </c>
      <c r="E28" s="79">
        <v>576</v>
      </c>
      <c r="F28" s="79">
        <v>428</v>
      </c>
      <c r="G28" s="79">
        <v>433</v>
      </c>
      <c r="H28" s="105">
        <v>323</v>
      </c>
      <c r="I28" s="80">
        <v>58</v>
      </c>
      <c r="J28" s="81">
        <v>17.956656346749227</v>
      </c>
    </row>
    <row r="29" spans="1:15" ht="24.95" customHeight="1" x14ac:dyDescent="0.2">
      <c r="A29" s="158" t="s">
        <v>157</v>
      </c>
      <c r="B29" s="164" t="s">
        <v>158</v>
      </c>
      <c r="C29" s="78">
        <v>8.0653172730659382</v>
      </c>
      <c r="D29" s="80">
        <v>1299</v>
      </c>
      <c r="E29" s="79">
        <v>1665</v>
      </c>
      <c r="F29" s="79">
        <v>1302</v>
      </c>
      <c r="G29" s="79">
        <v>1357</v>
      </c>
      <c r="H29" s="105">
        <v>1173</v>
      </c>
      <c r="I29" s="80">
        <v>126</v>
      </c>
      <c r="J29" s="81">
        <v>10.741687979539641</v>
      </c>
    </row>
    <row r="30" spans="1:15" ht="24.95" customHeight="1" x14ac:dyDescent="0.2">
      <c r="A30" s="158">
        <v>86</v>
      </c>
      <c r="B30" s="164" t="s">
        <v>159</v>
      </c>
      <c r="C30" s="78">
        <v>9.0090649447410911</v>
      </c>
      <c r="D30" s="80">
        <v>1451</v>
      </c>
      <c r="E30" s="79">
        <v>1544</v>
      </c>
      <c r="F30" s="79">
        <v>1523</v>
      </c>
      <c r="G30" s="79">
        <v>1598</v>
      </c>
      <c r="H30" s="105">
        <v>1480</v>
      </c>
      <c r="I30" s="80">
        <v>-29</v>
      </c>
      <c r="J30" s="81">
        <v>-1.9594594594594594</v>
      </c>
    </row>
    <row r="31" spans="1:15" ht="24.95" customHeight="1" x14ac:dyDescent="0.2">
      <c r="A31" s="158">
        <v>87.88</v>
      </c>
      <c r="B31" s="171" t="s">
        <v>160</v>
      </c>
      <c r="C31" s="78">
        <v>7.7921271575810254</v>
      </c>
      <c r="D31" s="80">
        <v>1255</v>
      </c>
      <c r="E31" s="79">
        <v>1773</v>
      </c>
      <c r="F31" s="79">
        <v>1331</v>
      </c>
      <c r="G31" s="79">
        <v>1323</v>
      </c>
      <c r="H31" s="105">
        <v>1193</v>
      </c>
      <c r="I31" s="80">
        <v>62</v>
      </c>
      <c r="J31" s="81">
        <v>5.1969823973176865</v>
      </c>
    </row>
    <row r="32" spans="1:15" ht="24.95" customHeight="1" x14ac:dyDescent="0.2">
      <c r="A32" s="158" t="s">
        <v>161</v>
      </c>
      <c r="B32" s="164" t="s">
        <v>162</v>
      </c>
      <c r="C32" s="78">
        <v>4.0605985347075624</v>
      </c>
      <c r="D32" s="80">
        <v>654</v>
      </c>
      <c r="E32" s="79">
        <v>1240</v>
      </c>
      <c r="F32" s="79">
        <v>676</v>
      </c>
      <c r="G32" s="79">
        <v>781</v>
      </c>
      <c r="H32" s="105">
        <v>633</v>
      </c>
      <c r="I32" s="80">
        <v>21</v>
      </c>
      <c r="J32" s="81">
        <v>3.3175355450236967</v>
      </c>
    </row>
    <row r="33" spans="1:10" ht="24.95" customHeight="1" x14ac:dyDescent="0.2">
      <c r="A33" s="158"/>
      <c r="B33" s="171" t="s">
        <v>163</v>
      </c>
      <c r="C33" s="78">
        <v>0</v>
      </c>
      <c r="D33" s="80">
        <v>0</v>
      </c>
      <c r="E33" s="79">
        <v>0</v>
      </c>
      <c r="F33" s="79">
        <v>0</v>
      </c>
      <c r="G33" s="79" t="s">
        <v>546</v>
      </c>
      <c r="H33" s="105" t="s">
        <v>546</v>
      </c>
      <c r="I33" s="80" t="s">
        <v>546</v>
      </c>
      <c r="J33" s="81" t="s">
        <v>546</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0.36011424313920276</v>
      </c>
      <c r="D35" s="80">
        <v>58</v>
      </c>
      <c r="E35" s="79">
        <v>67</v>
      </c>
      <c r="F35" s="79">
        <v>36</v>
      </c>
      <c r="G35" s="79">
        <v>46</v>
      </c>
      <c r="H35" s="105">
        <v>57</v>
      </c>
      <c r="I35" s="80">
        <v>1</v>
      </c>
      <c r="J35" s="81">
        <v>1.7543859649122806</v>
      </c>
    </row>
    <row r="36" spans="1:10" ht="24.95" customHeight="1" x14ac:dyDescent="0.2">
      <c r="A36" s="239" t="s">
        <v>165</v>
      </c>
      <c r="B36" s="240" t="s">
        <v>166</v>
      </c>
      <c r="C36" s="78">
        <v>15.677387309077362</v>
      </c>
      <c r="D36" s="80">
        <v>2525</v>
      </c>
      <c r="E36" s="79">
        <v>2586</v>
      </c>
      <c r="F36" s="79">
        <v>2313</v>
      </c>
      <c r="G36" s="79">
        <v>4326</v>
      </c>
      <c r="H36" s="105">
        <v>2629</v>
      </c>
      <c r="I36" s="80">
        <v>-104</v>
      </c>
      <c r="J36" s="81">
        <v>-3.9558767592240396</v>
      </c>
    </row>
    <row r="37" spans="1:10" ht="24.95" customHeight="1" x14ac:dyDescent="0.2">
      <c r="A37" s="241" t="s">
        <v>167</v>
      </c>
      <c r="B37" s="242" t="s">
        <v>168</v>
      </c>
      <c r="C37" s="90">
        <v>83.962498447783432</v>
      </c>
      <c r="D37" s="108">
        <v>13523</v>
      </c>
      <c r="E37" s="109">
        <v>16563</v>
      </c>
      <c r="F37" s="109">
        <v>14186</v>
      </c>
      <c r="G37" s="109">
        <v>15131</v>
      </c>
      <c r="H37" s="110">
        <v>13762</v>
      </c>
      <c r="I37" s="108">
        <v>-239</v>
      </c>
      <c r="J37" s="111">
        <v>-1.7366661822409533</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369</v>
      </c>
      <c r="B40" s="279"/>
      <c r="C40" s="279"/>
      <c r="D40" s="279"/>
      <c r="E40" s="279"/>
      <c r="F40" s="279"/>
      <c r="G40" s="279"/>
      <c r="H40" s="279"/>
      <c r="I40" s="279"/>
      <c r="J40" s="279"/>
    </row>
    <row r="41" spans="1:10" s="86" customFormat="1" ht="30.6" customHeight="1" x14ac:dyDescent="0.2">
      <c r="A41" s="116" t="s">
        <v>219</v>
      </c>
      <c r="B41" s="116"/>
      <c r="C41" s="116"/>
      <c r="D41" s="116"/>
      <c r="E41" s="116"/>
      <c r="F41" s="116"/>
      <c r="G41" s="116"/>
      <c r="H41" s="116"/>
      <c r="I41" s="116"/>
      <c r="J41" s="116"/>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pans="1:1" s="53" customFormat="1" ht="15.95" customHeight="1" x14ac:dyDescent="0.2"/>
    <row r="82" spans="1:1" s="53" customFormat="1" ht="15.95" customHeight="1" x14ac:dyDescent="0.2"/>
    <row r="83" spans="1:1" s="53" customFormat="1" ht="15.95" customHeight="1" x14ac:dyDescent="0.2"/>
    <row r="84" spans="1:1" s="53" customFormat="1" ht="15.95" customHeight="1" x14ac:dyDescent="0.2"/>
    <row r="85" spans="1:1" s="53" customFormat="1" ht="15.95" customHeight="1" x14ac:dyDescent="0.2"/>
    <row r="86" spans="1:1" s="53" customFormat="1" ht="15.95" customHeight="1" x14ac:dyDescent="0.2"/>
    <row r="87" spans="1:1" s="53" customFormat="1" ht="15.95" customHeight="1" x14ac:dyDescent="0.2"/>
    <row r="88" spans="1:1" s="53" customFormat="1" ht="15.95" customHeight="1" x14ac:dyDescent="0.2">
      <c r="A88" s="386"/>
    </row>
    <row r="89" spans="1:1" s="53" customFormat="1" ht="15.95" customHeight="1" x14ac:dyDescent="0.2"/>
    <row r="90" spans="1:1" s="53" customFormat="1" ht="15.95" customHeight="1" x14ac:dyDescent="0.2"/>
    <row r="91" spans="1:1" s="53" customFormat="1" ht="15.95" customHeight="1" x14ac:dyDescent="0.2"/>
    <row r="92" spans="1:1" s="53" customFormat="1" ht="15.95" customHeight="1" x14ac:dyDescent="0.2"/>
    <row r="93" spans="1:1" s="53" customFormat="1" ht="15.95" customHeight="1" x14ac:dyDescent="0.2"/>
    <row r="94" spans="1:1" s="53" customFormat="1" ht="15.95" customHeight="1" x14ac:dyDescent="0.2"/>
    <row r="95" spans="1:1" s="53" customFormat="1" ht="15.95" customHeight="1" x14ac:dyDescent="0.2"/>
    <row r="96" spans="1:1"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BF749-3A2E-4058-9705-8621C4DB9862}">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7" customFormat="1" ht="36.75" customHeight="1" x14ac:dyDescent="0.2">
      <c r="A1" s="32"/>
      <c r="B1" s="33"/>
      <c r="C1" s="33"/>
      <c r="D1" s="33"/>
      <c r="E1" s="33"/>
      <c r="F1" s="33"/>
      <c r="G1" s="33"/>
      <c r="H1" s="33"/>
      <c r="I1" s="33"/>
      <c r="J1" s="33"/>
      <c r="K1" s="34" t="s">
        <v>38</v>
      </c>
    </row>
    <row r="2" spans="1:17" customFormat="1" ht="6.2" customHeight="1" x14ac:dyDescent="0.2">
      <c r="A2" s="35"/>
      <c r="B2" s="36"/>
      <c r="C2" s="36"/>
      <c r="D2" s="36"/>
      <c r="E2" s="36"/>
      <c r="F2" s="36"/>
      <c r="G2" s="36"/>
      <c r="H2" s="36"/>
      <c r="I2" s="36"/>
      <c r="J2" s="36"/>
      <c r="K2" s="36"/>
    </row>
    <row r="3" spans="1:17" s="39" customFormat="1" ht="24.95" customHeight="1" x14ac:dyDescent="0.2">
      <c r="A3" s="37" t="s">
        <v>370</v>
      </c>
      <c r="B3" s="38"/>
      <c r="C3" s="38"/>
      <c r="D3" s="38"/>
      <c r="E3" s="38"/>
      <c r="F3" s="38"/>
      <c r="G3" s="38"/>
      <c r="H3" s="38"/>
      <c r="I3" s="38"/>
      <c r="J3" s="38"/>
      <c r="K3" s="38"/>
    </row>
    <row r="4" spans="1:17" s="39" customFormat="1" ht="12" customHeight="1" x14ac:dyDescent="0.2">
      <c r="A4" s="40" t="s">
        <v>84</v>
      </c>
      <c r="B4" s="40"/>
      <c r="C4" s="40"/>
      <c r="D4" s="40"/>
      <c r="E4" s="40"/>
      <c r="F4" s="40"/>
      <c r="G4" s="40"/>
      <c r="H4" s="40"/>
      <c r="I4" s="40"/>
      <c r="J4" s="40"/>
      <c r="K4" s="40"/>
    </row>
    <row r="5" spans="1:17" s="39" customFormat="1" ht="12" customHeight="1" x14ac:dyDescent="0.2">
      <c r="A5" s="41" t="s">
        <v>334</v>
      </c>
      <c r="B5" s="41"/>
      <c r="C5" s="41"/>
      <c r="D5" s="41"/>
      <c r="E5" s="41"/>
      <c r="F5" s="206"/>
      <c r="G5" s="206"/>
      <c r="H5" s="206"/>
      <c r="I5" s="206"/>
      <c r="J5" s="206"/>
      <c r="K5" s="206"/>
    </row>
    <row r="6" spans="1:17" s="39" customFormat="1" ht="11.25" customHeight="1" x14ac:dyDescent="0.2">
      <c r="A6" s="186"/>
      <c r="B6" s="187"/>
      <c r="C6" s="187"/>
      <c r="D6" s="187"/>
      <c r="E6" s="187"/>
      <c r="F6" s="187"/>
      <c r="G6" s="187"/>
      <c r="H6" s="187"/>
      <c r="I6" s="187"/>
      <c r="J6" s="187"/>
    </row>
    <row r="7" spans="1:17" customFormat="1" ht="24.95" customHeight="1" x14ac:dyDescent="0.2">
      <c r="A7" s="51" t="s">
        <v>332</v>
      </c>
      <c r="B7" s="46"/>
      <c r="C7" s="46"/>
      <c r="D7" s="47" t="s">
        <v>86</v>
      </c>
      <c r="E7" s="375" t="s">
        <v>371</v>
      </c>
      <c r="F7" s="376"/>
      <c r="G7" s="376"/>
      <c r="H7" s="376"/>
      <c r="I7" s="377"/>
      <c r="J7" s="51" t="s">
        <v>358</v>
      </c>
      <c r="K7" s="52"/>
      <c r="L7" s="53"/>
      <c r="M7" s="53"/>
      <c r="N7" s="53"/>
      <c r="O7" s="53"/>
      <c r="Q7" s="387"/>
    </row>
    <row r="8" spans="1:17" ht="21.75" customHeight="1" x14ac:dyDescent="0.2">
      <c r="A8" s="54"/>
      <c r="B8" s="55"/>
      <c r="C8" s="55"/>
      <c r="D8" s="56"/>
      <c r="E8" s="57" t="s">
        <v>334</v>
      </c>
      <c r="F8" s="57" t="s">
        <v>336</v>
      </c>
      <c r="G8" s="57" t="s">
        <v>337</v>
      </c>
      <c r="H8" s="57" t="s">
        <v>338</v>
      </c>
      <c r="I8" s="57" t="s">
        <v>339</v>
      </c>
      <c r="J8" s="58"/>
      <c r="K8" s="59"/>
    </row>
    <row r="9" spans="1:17" ht="12" customHeight="1" x14ac:dyDescent="0.2">
      <c r="A9" s="54"/>
      <c r="B9" s="55"/>
      <c r="C9" s="55"/>
      <c r="D9" s="56"/>
      <c r="E9" s="60"/>
      <c r="F9" s="60"/>
      <c r="G9" s="60"/>
      <c r="H9" s="60"/>
      <c r="I9" s="60"/>
      <c r="J9" s="61" t="s">
        <v>94</v>
      </c>
      <c r="K9" s="62" t="s">
        <v>95</v>
      </c>
    </row>
    <row r="10" spans="1:17" ht="12" customHeight="1" x14ac:dyDescent="0.2">
      <c r="A10" s="63"/>
      <c r="B10" s="64"/>
      <c r="C10" s="64"/>
      <c r="D10" s="65"/>
      <c r="E10" s="66">
        <v>1</v>
      </c>
      <c r="F10" s="66">
        <v>2</v>
      </c>
      <c r="G10" s="66">
        <v>3</v>
      </c>
      <c r="H10" s="66">
        <v>4</v>
      </c>
      <c r="I10" s="66">
        <v>5</v>
      </c>
      <c r="J10" s="66">
        <v>6</v>
      </c>
      <c r="K10" s="66">
        <v>7</v>
      </c>
    </row>
    <row r="11" spans="1:17" ht="18" customHeight="1" x14ac:dyDescent="0.2">
      <c r="A11" s="243" t="s">
        <v>96</v>
      </c>
      <c r="B11" s="244"/>
      <c r="C11" s="245"/>
      <c r="D11" s="246">
        <v>100</v>
      </c>
      <c r="E11" s="250">
        <v>16106</v>
      </c>
      <c r="F11" s="295">
        <v>19216</v>
      </c>
      <c r="G11" s="295">
        <v>16535</v>
      </c>
      <c r="H11" s="295">
        <v>19503</v>
      </c>
      <c r="I11" s="249">
        <v>16448</v>
      </c>
      <c r="J11" s="250">
        <v>-342</v>
      </c>
      <c r="K11" s="251">
        <v>-2.0792801556420235</v>
      </c>
    </row>
    <row r="12" spans="1:17" ht="18" customHeight="1" x14ac:dyDescent="0.2">
      <c r="A12" s="252" t="s">
        <v>222</v>
      </c>
      <c r="B12" s="253"/>
      <c r="C12" s="253"/>
      <c r="D12" s="254"/>
      <c r="E12" s="267"/>
      <c r="F12" s="267"/>
      <c r="G12" s="267"/>
      <c r="H12" s="267"/>
      <c r="I12" s="267"/>
      <c r="J12" s="254"/>
      <c r="K12" s="255"/>
    </row>
    <row r="13" spans="1:17" ht="15.95" customHeight="1" x14ac:dyDescent="0.2">
      <c r="A13" s="256" t="s">
        <v>223</v>
      </c>
      <c r="B13" s="257"/>
      <c r="C13" s="258"/>
      <c r="D13" s="259">
        <v>28.088910964857817</v>
      </c>
      <c r="E13" s="260">
        <v>4524</v>
      </c>
      <c r="F13" s="261">
        <v>4991</v>
      </c>
      <c r="G13" s="261">
        <v>4035</v>
      </c>
      <c r="H13" s="261">
        <v>4542</v>
      </c>
      <c r="I13" s="262">
        <v>4645</v>
      </c>
      <c r="J13" s="260">
        <v>-121</v>
      </c>
      <c r="K13" s="263">
        <v>-2.6049515608180838</v>
      </c>
    </row>
    <row r="14" spans="1:17" ht="15.95" customHeight="1" x14ac:dyDescent="0.2">
      <c r="A14" s="256" t="s">
        <v>224</v>
      </c>
      <c r="B14" s="257"/>
      <c r="C14" s="258"/>
      <c r="D14" s="259">
        <v>45.995281261641622</v>
      </c>
      <c r="E14" s="260">
        <v>7408</v>
      </c>
      <c r="F14" s="261">
        <v>9195</v>
      </c>
      <c r="G14" s="261">
        <v>7751</v>
      </c>
      <c r="H14" s="261">
        <v>9750</v>
      </c>
      <c r="I14" s="262">
        <v>7635</v>
      </c>
      <c r="J14" s="260">
        <v>-227</v>
      </c>
      <c r="K14" s="263">
        <v>-2.9731499672560577</v>
      </c>
    </row>
    <row r="15" spans="1:17" ht="15.95" customHeight="1" x14ac:dyDescent="0.2">
      <c r="A15" s="256" t="s">
        <v>225</v>
      </c>
      <c r="B15" s="257"/>
      <c r="C15" s="258"/>
      <c r="D15" s="259">
        <v>9.2760461939649819</v>
      </c>
      <c r="E15" s="260">
        <v>1494</v>
      </c>
      <c r="F15" s="261">
        <v>1822</v>
      </c>
      <c r="G15" s="261">
        <v>1714</v>
      </c>
      <c r="H15" s="261">
        <v>1979</v>
      </c>
      <c r="I15" s="262">
        <v>1477</v>
      </c>
      <c r="J15" s="260">
        <v>17</v>
      </c>
      <c r="K15" s="263">
        <v>1.1509817197020988</v>
      </c>
    </row>
    <row r="16" spans="1:17" ht="15.95" customHeight="1" x14ac:dyDescent="0.2">
      <c r="A16" s="256" t="s">
        <v>226</v>
      </c>
      <c r="B16" s="257"/>
      <c r="C16" s="258"/>
      <c r="D16" s="259">
        <v>16.335527132745561</v>
      </c>
      <c r="E16" s="260">
        <v>2631</v>
      </c>
      <c r="F16" s="261">
        <v>3149</v>
      </c>
      <c r="G16" s="261">
        <v>2989</v>
      </c>
      <c r="H16" s="261">
        <v>3186</v>
      </c>
      <c r="I16" s="262">
        <v>2633</v>
      </c>
      <c r="J16" s="260">
        <v>-2</v>
      </c>
      <c r="K16" s="263">
        <v>-7.5958982149639198E-2</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0.3663231094002235</v>
      </c>
      <c r="E18" s="552">
        <v>59</v>
      </c>
      <c r="F18" s="553">
        <v>86</v>
      </c>
      <c r="G18" s="553">
        <v>51</v>
      </c>
      <c r="H18" s="553">
        <v>70</v>
      </c>
      <c r="I18" s="554">
        <v>75</v>
      </c>
      <c r="J18" s="260">
        <v>-16</v>
      </c>
      <c r="K18" s="263">
        <v>-21.333333333333332</v>
      </c>
    </row>
    <row r="19" spans="1:11" ht="13.5" customHeight="1" x14ac:dyDescent="0.2">
      <c r="A19" s="256" t="s">
        <v>235</v>
      </c>
      <c r="B19" s="257" t="s">
        <v>236</v>
      </c>
      <c r="C19" s="258"/>
      <c r="D19" s="259">
        <v>0.30423444679001616</v>
      </c>
      <c r="E19" s="552">
        <v>49</v>
      </c>
      <c r="F19" s="553">
        <v>58</v>
      </c>
      <c r="G19" s="553">
        <v>32</v>
      </c>
      <c r="H19" s="553">
        <v>43</v>
      </c>
      <c r="I19" s="554">
        <v>58</v>
      </c>
      <c r="J19" s="260">
        <v>-9</v>
      </c>
      <c r="K19" s="263">
        <v>-15.517241379310345</v>
      </c>
    </row>
    <row r="20" spans="1:11" ht="13.5" customHeight="1" x14ac:dyDescent="0.2">
      <c r="A20" s="256">
        <v>12</v>
      </c>
      <c r="B20" s="257" t="s">
        <v>237</v>
      </c>
      <c r="C20" s="258"/>
      <c r="D20" s="259">
        <v>0.60846889358003231</v>
      </c>
      <c r="E20" s="552">
        <v>98</v>
      </c>
      <c r="F20" s="261">
        <v>105</v>
      </c>
      <c r="G20" s="553">
        <v>93</v>
      </c>
      <c r="H20" s="261">
        <v>145</v>
      </c>
      <c r="I20" s="262">
        <v>115</v>
      </c>
      <c r="J20" s="260">
        <v>-17</v>
      </c>
      <c r="K20" s="263">
        <v>-14.782608695652174</v>
      </c>
    </row>
    <row r="21" spans="1:11" ht="13.5" customHeight="1" x14ac:dyDescent="0.2">
      <c r="A21" s="256">
        <v>21</v>
      </c>
      <c r="B21" s="257" t="s">
        <v>238</v>
      </c>
      <c r="C21" s="258"/>
      <c r="D21" s="259">
        <v>0.99962746802433877</v>
      </c>
      <c r="E21" s="260">
        <v>161</v>
      </c>
      <c r="F21" s="553">
        <v>60</v>
      </c>
      <c r="G21" s="553">
        <v>78</v>
      </c>
      <c r="H21" s="553">
        <v>75</v>
      </c>
      <c r="I21" s="554">
        <v>61</v>
      </c>
      <c r="J21" s="260">
        <v>100</v>
      </c>
      <c r="K21" s="263">
        <v>163.9344262295082</v>
      </c>
    </row>
    <row r="22" spans="1:11" ht="13.5" customHeight="1" x14ac:dyDescent="0.2">
      <c r="A22" s="256">
        <v>22</v>
      </c>
      <c r="B22" s="257" t="s">
        <v>239</v>
      </c>
      <c r="C22" s="258"/>
      <c r="D22" s="259">
        <v>0.88786787532596545</v>
      </c>
      <c r="E22" s="260">
        <v>143</v>
      </c>
      <c r="F22" s="261">
        <v>178</v>
      </c>
      <c r="G22" s="261">
        <v>174</v>
      </c>
      <c r="H22" s="261">
        <v>179</v>
      </c>
      <c r="I22" s="262">
        <v>129</v>
      </c>
      <c r="J22" s="260">
        <v>14</v>
      </c>
      <c r="K22" s="263">
        <v>10.852713178294573</v>
      </c>
    </row>
    <row r="23" spans="1:11" ht="13.5" customHeight="1" x14ac:dyDescent="0.2">
      <c r="A23" s="256">
        <v>23</v>
      </c>
      <c r="B23" s="257" t="s">
        <v>240</v>
      </c>
      <c r="C23" s="258"/>
      <c r="D23" s="259">
        <v>0.47808270209859682</v>
      </c>
      <c r="E23" s="552">
        <v>77</v>
      </c>
      <c r="F23" s="261">
        <v>107</v>
      </c>
      <c r="G23" s="261">
        <v>100</v>
      </c>
      <c r="H23" s="553">
        <v>98</v>
      </c>
      <c r="I23" s="554">
        <v>56</v>
      </c>
      <c r="J23" s="260">
        <v>21</v>
      </c>
      <c r="K23" s="263">
        <v>37.5</v>
      </c>
    </row>
    <row r="24" spans="1:11" ht="13.5" customHeight="1" x14ac:dyDescent="0.2">
      <c r="A24" s="256">
        <v>24</v>
      </c>
      <c r="B24" s="257" t="s">
        <v>241</v>
      </c>
      <c r="C24" s="258"/>
      <c r="D24" s="259">
        <v>2.4649199056252327</v>
      </c>
      <c r="E24" s="260">
        <v>397</v>
      </c>
      <c r="F24" s="261">
        <v>372</v>
      </c>
      <c r="G24" s="261">
        <v>380</v>
      </c>
      <c r="H24" s="261">
        <v>932</v>
      </c>
      <c r="I24" s="262">
        <v>339</v>
      </c>
      <c r="J24" s="260">
        <v>58</v>
      </c>
      <c r="K24" s="263">
        <v>17.10914454277286</v>
      </c>
    </row>
    <row r="25" spans="1:11" ht="13.5" customHeight="1" x14ac:dyDescent="0.2">
      <c r="A25" s="256">
        <v>25</v>
      </c>
      <c r="B25" s="257" t="s">
        <v>242</v>
      </c>
      <c r="C25" s="258"/>
      <c r="D25" s="259">
        <v>3.191357258164659</v>
      </c>
      <c r="E25" s="260">
        <v>514</v>
      </c>
      <c r="F25" s="261">
        <v>599</v>
      </c>
      <c r="G25" s="261">
        <v>508</v>
      </c>
      <c r="H25" s="261">
        <v>875</v>
      </c>
      <c r="I25" s="262">
        <v>463</v>
      </c>
      <c r="J25" s="260">
        <v>51</v>
      </c>
      <c r="K25" s="263">
        <v>11.015118790496761</v>
      </c>
    </row>
    <row r="26" spans="1:11" ht="13.5" customHeight="1" x14ac:dyDescent="0.2">
      <c r="A26" s="256">
        <v>26</v>
      </c>
      <c r="B26" s="257" t="s">
        <v>243</v>
      </c>
      <c r="C26" s="258"/>
      <c r="D26" s="259">
        <v>2.6201415621507511</v>
      </c>
      <c r="E26" s="260">
        <v>422</v>
      </c>
      <c r="F26" s="261">
        <v>448</v>
      </c>
      <c r="G26" s="261">
        <v>511</v>
      </c>
      <c r="H26" s="261">
        <v>600</v>
      </c>
      <c r="I26" s="262">
        <v>413</v>
      </c>
      <c r="J26" s="260">
        <v>9</v>
      </c>
      <c r="K26" s="263">
        <v>2.179176755447942</v>
      </c>
    </row>
    <row r="27" spans="1:11" ht="13.5" customHeight="1" x14ac:dyDescent="0.2">
      <c r="A27" s="256">
        <v>27</v>
      </c>
      <c r="B27" s="257" t="s">
        <v>244</v>
      </c>
      <c r="C27" s="258"/>
      <c r="D27" s="259">
        <v>1.986837203526636</v>
      </c>
      <c r="E27" s="260">
        <v>320</v>
      </c>
      <c r="F27" s="261">
        <v>361</v>
      </c>
      <c r="G27" s="261">
        <v>456</v>
      </c>
      <c r="H27" s="261">
        <v>491</v>
      </c>
      <c r="I27" s="262">
        <v>342</v>
      </c>
      <c r="J27" s="260">
        <v>-22</v>
      </c>
      <c r="K27" s="263">
        <v>-6.4327485380116958</v>
      </c>
    </row>
    <row r="28" spans="1:11" ht="13.5" customHeight="1" x14ac:dyDescent="0.2">
      <c r="A28" s="256">
        <v>28</v>
      </c>
      <c r="B28" s="257" t="s">
        <v>245</v>
      </c>
      <c r="C28" s="258"/>
      <c r="D28" s="259">
        <v>0.29802558052899542</v>
      </c>
      <c r="E28" s="552">
        <v>48</v>
      </c>
      <c r="F28" s="553">
        <v>33</v>
      </c>
      <c r="G28" s="553">
        <v>23</v>
      </c>
      <c r="H28" s="553">
        <v>39</v>
      </c>
      <c r="I28" s="554">
        <v>25</v>
      </c>
      <c r="J28" s="260">
        <v>23</v>
      </c>
      <c r="K28" s="263">
        <v>92</v>
      </c>
    </row>
    <row r="29" spans="1:11" ht="13.5" customHeight="1" x14ac:dyDescent="0.2">
      <c r="A29" s="256">
        <v>29</v>
      </c>
      <c r="B29" s="257" t="s">
        <v>246</v>
      </c>
      <c r="C29" s="258"/>
      <c r="D29" s="259">
        <v>3.9364212094871478</v>
      </c>
      <c r="E29" s="260">
        <v>634</v>
      </c>
      <c r="F29" s="261">
        <v>733</v>
      </c>
      <c r="G29" s="261">
        <v>657</v>
      </c>
      <c r="H29" s="261">
        <v>999</v>
      </c>
      <c r="I29" s="262">
        <v>638</v>
      </c>
      <c r="J29" s="260">
        <v>-4</v>
      </c>
      <c r="K29" s="263">
        <v>-0.62695924764890287</v>
      </c>
    </row>
    <row r="30" spans="1:11" ht="13.5" customHeight="1" x14ac:dyDescent="0.2">
      <c r="A30" s="256" t="s">
        <v>247</v>
      </c>
      <c r="B30" s="257" t="s">
        <v>248</v>
      </c>
      <c r="C30" s="258"/>
      <c r="D30" s="259">
        <v>1.6080963616043711</v>
      </c>
      <c r="E30" s="260">
        <v>259</v>
      </c>
      <c r="F30" s="261">
        <v>252</v>
      </c>
      <c r="G30" s="261" t="s">
        <v>546</v>
      </c>
      <c r="H30" s="261">
        <v>555</v>
      </c>
      <c r="I30" s="262">
        <v>225</v>
      </c>
      <c r="J30" s="260">
        <v>34</v>
      </c>
      <c r="K30" s="263">
        <v>15.111111111111111</v>
      </c>
    </row>
    <row r="31" spans="1:11" ht="13.5" customHeight="1" x14ac:dyDescent="0.2">
      <c r="A31" s="256" t="s">
        <v>249</v>
      </c>
      <c r="B31" s="257" t="s">
        <v>250</v>
      </c>
      <c r="C31" s="258"/>
      <c r="D31" s="259">
        <v>2.2972805165776728</v>
      </c>
      <c r="E31" s="260">
        <v>370</v>
      </c>
      <c r="F31" s="261">
        <v>477</v>
      </c>
      <c r="G31" s="261">
        <v>480</v>
      </c>
      <c r="H31" s="261">
        <v>441</v>
      </c>
      <c r="I31" s="262">
        <v>409</v>
      </c>
      <c r="J31" s="260">
        <v>-39</v>
      </c>
      <c r="K31" s="263">
        <v>-9.5354523227383865</v>
      </c>
    </row>
    <row r="32" spans="1:11" ht="13.5" customHeight="1" x14ac:dyDescent="0.2">
      <c r="A32" s="256">
        <v>31</v>
      </c>
      <c r="B32" s="257" t="s">
        <v>251</v>
      </c>
      <c r="C32" s="258"/>
      <c r="D32" s="259">
        <v>0.7947348814106544</v>
      </c>
      <c r="E32" s="260">
        <v>128</v>
      </c>
      <c r="F32" s="261">
        <v>193</v>
      </c>
      <c r="G32" s="261">
        <v>143</v>
      </c>
      <c r="H32" s="261">
        <v>161</v>
      </c>
      <c r="I32" s="262">
        <v>139</v>
      </c>
      <c r="J32" s="260">
        <v>-11</v>
      </c>
      <c r="K32" s="263">
        <v>-7.9136690647482011</v>
      </c>
    </row>
    <row r="33" spans="1:11" ht="13.5" customHeight="1" x14ac:dyDescent="0.2">
      <c r="A33" s="256">
        <v>32</v>
      </c>
      <c r="B33" s="257" t="s">
        <v>252</v>
      </c>
      <c r="C33" s="258"/>
      <c r="D33" s="259">
        <v>1.3349062461194585</v>
      </c>
      <c r="E33" s="260">
        <v>215</v>
      </c>
      <c r="F33" s="261">
        <v>252</v>
      </c>
      <c r="G33" s="261">
        <v>202</v>
      </c>
      <c r="H33" s="261">
        <v>239</v>
      </c>
      <c r="I33" s="262">
        <v>237</v>
      </c>
      <c r="J33" s="260">
        <v>-22</v>
      </c>
      <c r="K33" s="263">
        <v>-9.2827004219409286</v>
      </c>
    </row>
    <row r="34" spans="1:11" ht="13.5" customHeight="1" x14ac:dyDescent="0.2">
      <c r="A34" s="256">
        <v>33</v>
      </c>
      <c r="B34" s="257" t="s">
        <v>253</v>
      </c>
      <c r="C34" s="258"/>
      <c r="D34" s="259">
        <v>1.2107289208990439</v>
      </c>
      <c r="E34" s="260">
        <v>195</v>
      </c>
      <c r="F34" s="261">
        <v>262</v>
      </c>
      <c r="G34" s="261">
        <v>189</v>
      </c>
      <c r="H34" s="261">
        <v>223</v>
      </c>
      <c r="I34" s="262">
        <v>221</v>
      </c>
      <c r="J34" s="260">
        <v>-26</v>
      </c>
      <c r="K34" s="263">
        <v>-11.764705882352942</v>
      </c>
    </row>
    <row r="35" spans="1:11" ht="13.5" customHeight="1" x14ac:dyDescent="0.2">
      <c r="A35" s="256">
        <v>34</v>
      </c>
      <c r="B35" s="257" t="s">
        <v>254</v>
      </c>
      <c r="C35" s="258"/>
      <c r="D35" s="259">
        <v>1.4280392400347697</v>
      </c>
      <c r="E35" s="260">
        <v>230</v>
      </c>
      <c r="F35" s="261">
        <v>326</v>
      </c>
      <c r="G35" s="261">
        <v>248</v>
      </c>
      <c r="H35" s="261">
        <v>368</v>
      </c>
      <c r="I35" s="262">
        <v>391</v>
      </c>
      <c r="J35" s="260">
        <v>-161</v>
      </c>
      <c r="K35" s="263">
        <v>-41.176470588235297</v>
      </c>
    </row>
    <row r="36" spans="1:11" ht="13.5" customHeight="1" x14ac:dyDescent="0.2">
      <c r="A36" s="256">
        <v>41</v>
      </c>
      <c r="B36" s="257" t="s">
        <v>255</v>
      </c>
      <c r="C36" s="258"/>
      <c r="D36" s="259">
        <v>1.1051781944616912</v>
      </c>
      <c r="E36" s="260">
        <v>178</v>
      </c>
      <c r="F36" s="261">
        <v>195</v>
      </c>
      <c r="G36" s="261">
        <v>207</v>
      </c>
      <c r="H36" s="261">
        <v>237</v>
      </c>
      <c r="I36" s="262">
        <v>194</v>
      </c>
      <c r="J36" s="260">
        <v>-16</v>
      </c>
      <c r="K36" s="263">
        <v>-8.2474226804123703</v>
      </c>
    </row>
    <row r="37" spans="1:11" ht="13.5" customHeight="1" x14ac:dyDescent="0.2">
      <c r="A37" s="256">
        <v>42</v>
      </c>
      <c r="B37" s="257" t="s">
        <v>256</v>
      </c>
      <c r="C37" s="258"/>
      <c r="D37" s="259">
        <v>0.11796845895939402</v>
      </c>
      <c r="E37" s="552">
        <v>19</v>
      </c>
      <c r="F37" s="553">
        <v>16</v>
      </c>
      <c r="G37" s="553">
        <v>21</v>
      </c>
      <c r="H37" s="553">
        <v>31</v>
      </c>
      <c r="I37" s="554">
        <v>32</v>
      </c>
      <c r="J37" s="260">
        <v>-13</v>
      </c>
      <c r="K37" s="263">
        <v>-40.625</v>
      </c>
    </row>
    <row r="38" spans="1:11" ht="13.5" customHeight="1" x14ac:dyDescent="0.2">
      <c r="A38" s="256">
        <v>43</v>
      </c>
      <c r="B38" s="257" t="s">
        <v>257</v>
      </c>
      <c r="C38" s="258"/>
      <c r="D38" s="259">
        <v>2.4649199056252327</v>
      </c>
      <c r="E38" s="260">
        <v>397</v>
      </c>
      <c r="F38" s="261">
        <v>530</v>
      </c>
      <c r="G38" s="261">
        <v>623</v>
      </c>
      <c r="H38" s="261">
        <v>507</v>
      </c>
      <c r="I38" s="262">
        <v>427</v>
      </c>
      <c r="J38" s="260">
        <v>-30</v>
      </c>
      <c r="K38" s="263">
        <v>-7.0257611241217797</v>
      </c>
    </row>
    <row r="39" spans="1:11" ht="13.5" customHeight="1" x14ac:dyDescent="0.2">
      <c r="A39" s="256">
        <v>51</v>
      </c>
      <c r="B39" s="257" t="s">
        <v>258</v>
      </c>
      <c r="C39" s="258"/>
      <c r="D39" s="259">
        <v>11.778219297156339</v>
      </c>
      <c r="E39" s="260">
        <v>1897</v>
      </c>
      <c r="F39" s="261">
        <v>1695</v>
      </c>
      <c r="G39" s="261">
        <v>1586</v>
      </c>
      <c r="H39" s="261">
        <v>1722</v>
      </c>
      <c r="I39" s="262">
        <v>2116</v>
      </c>
      <c r="J39" s="260">
        <v>-219</v>
      </c>
      <c r="K39" s="263">
        <v>-10.349716446124763</v>
      </c>
    </row>
    <row r="40" spans="1:11" ht="13.5" customHeight="1" x14ac:dyDescent="0.2">
      <c r="A40" s="256" t="s">
        <v>259</v>
      </c>
      <c r="B40" s="257" t="s">
        <v>260</v>
      </c>
      <c r="C40" s="258"/>
      <c r="D40" s="259">
        <v>11.250465664969576</v>
      </c>
      <c r="E40" s="260">
        <v>1812</v>
      </c>
      <c r="F40" s="261">
        <v>1596</v>
      </c>
      <c r="G40" s="261">
        <v>1498</v>
      </c>
      <c r="H40" s="261">
        <v>1633</v>
      </c>
      <c r="I40" s="262">
        <v>2039</v>
      </c>
      <c r="J40" s="260">
        <v>-227</v>
      </c>
      <c r="K40" s="263">
        <v>-11.132908288376655</v>
      </c>
    </row>
    <row r="41" spans="1:11" ht="13.5" customHeight="1" x14ac:dyDescent="0.2">
      <c r="A41" s="256"/>
      <c r="B41" s="257" t="s">
        <v>261</v>
      </c>
      <c r="C41" s="258"/>
      <c r="D41" s="259">
        <v>10.176331801812989</v>
      </c>
      <c r="E41" s="260">
        <v>1639</v>
      </c>
      <c r="F41" s="261">
        <v>1434</v>
      </c>
      <c r="G41" s="261">
        <v>1331</v>
      </c>
      <c r="H41" s="261">
        <v>1423</v>
      </c>
      <c r="I41" s="262">
        <v>1839</v>
      </c>
      <c r="J41" s="260">
        <v>-200</v>
      </c>
      <c r="K41" s="263">
        <v>-10.87547580206634</v>
      </c>
    </row>
    <row r="42" spans="1:11" ht="13.5" customHeight="1" x14ac:dyDescent="0.2">
      <c r="A42" s="256">
        <v>52</v>
      </c>
      <c r="B42" s="257" t="s">
        <v>262</v>
      </c>
      <c r="C42" s="258"/>
      <c r="D42" s="259">
        <v>3.7066931578293802</v>
      </c>
      <c r="E42" s="260">
        <v>597</v>
      </c>
      <c r="F42" s="261">
        <v>748</v>
      </c>
      <c r="G42" s="261">
        <v>692</v>
      </c>
      <c r="H42" s="261">
        <v>759</v>
      </c>
      <c r="I42" s="262">
        <v>585</v>
      </c>
      <c r="J42" s="260">
        <v>12</v>
      </c>
      <c r="K42" s="263">
        <v>2.0512820512820511</v>
      </c>
    </row>
    <row r="43" spans="1:11" ht="13.5" customHeight="1" x14ac:dyDescent="0.2">
      <c r="A43" s="256" t="s">
        <v>263</v>
      </c>
      <c r="B43" s="257" t="s">
        <v>264</v>
      </c>
      <c r="C43" s="258"/>
      <c r="D43" s="259">
        <v>3.1665217931205762</v>
      </c>
      <c r="E43" s="260">
        <v>510</v>
      </c>
      <c r="F43" s="261">
        <v>662</v>
      </c>
      <c r="G43" s="261">
        <v>600</v>
      </c>
      <c r="H43" s="261">
        <v>677</v>
      </c>
      <c r="I43" s="262">
        <v>500</v>
      </c>
      <c r="J43" s="260">
        <v>10</v>
      </c>
      <c r="K43" s="263">
        <v>2</v>
      </c>
    </row>
    <row r="44" spans="1:11" ht="13.5" customHeight="1" x14ac:dyDescent="0.2">
      <c r="A44" s="256">
        <v>53</v>
      </c>
      <c r="B44" s="257" t="s">
        <v>265</v>
      </c>
      <c r="C44" s="258"/>
      <c r="D44" s="259">
        <v>1.0368806655904632</v>
      </c>
      <c r="E44" s="260">
        <v>167</v>
      </c>
      <c r="F44" s="261">
        <v>194</v>
      </c>
      <c r="G44" s="261">
        <v>190</v>
      </c>
      <c r="H44" s="261">
        <v>206</v>
      </c>
      <c r="I44" s="262">
        <v>184</v>
      </c>
      <c r="J44" s="260">
        <v>-17</v>
      </c>
      <c r="K44" s="263">
        <v>-9.2391304347826093</v>
      </c>
    </row>
    <row r="45" spans="1:11" ht="13.5" customHeight="1" x14ac:dyDescent="0.2">
      <c r="A45" s="256" t="s">
        <v>266</v>
      </c>
      <c r="B45" s="257" t="s">
        <v>267</v>
      </c>
      <c r="C45" s="258"/>
      <c r="D45" s="259">
        <v>0.98720973550229729</v>
      </c>
      <c r="E45" s="260">
        <v>159</v>
      </c>
      <c r="F45" s="261">
        <v>164</v>
      </c>
      <c r="G45" s="261">
        <v>183</v>
      </c>
      <c r="H45" s="261">
        <v>189</v>
      </c>
      <c r="I45" s="262">
        <v>178</v>
      </c>
      <c r="J45" s="260">
        <v>-19</v>
      </c>
      <c r="K45" s="263">
        <v>-10.674157303370787</v>
      </c>
    </row>
    <row r="46" spans="1:11" ht="13.5" customHeight="1" x14ac:dyDescent="0.2">
      <c r="A46" s="256">
        <v>54</v>
      </c>
      <c r="B46" s="257" t="s">
        <v>268</v>
      </c>
      <c r="C46" s="258"/>
      <c r="D46" s="259">
        <v>2.2227741214454242</v>
      </c>
      <c r="E46" s="260">
        <v>358</v>
      </c>
      <c r="F46" s="261">
        <v>369</v>
      </c>
      <c r="G46" s="261">
        <v>368</v>
      </c>
      <c r="H46" s="261">
        <v>424</v>
      </c>
      <c r="I46" s="262">
        <v>396</v>
      </c>
      <c r="J46" s="260">
        <v>-38</v>
      </c>
      <c r="K46" s="263">
        <v>-9.5959595959595951</v>
      </c>
    </row>
    <row r="47" spans="1:11" ht="13.5" customHeight="1" x14ac:dyDescent="0.2">
      <c r="A47" s="256">
        <v>61</v>
      </c>
      <c r="B47" s="257" t="s">
        <v>269</v>
      </c>
      <c r="C47" s="258"/>
      <c r="D47" s="259">
        <v>1.7819446169129516</v>
      </c>
      <c r="E47" s="260">
        <v>287</v>
      </c>
      <c r="F47" s="261">
        <v>415</v>
      </c>
      <c r="G47" s="261">
        <v>404</v>
      </c>
      <c r="H47" s="261">
        <v>463</v>
      </c>
      <c r="I47" s="262">
        <v>370</v>
      </c>
      <c r="J47" s="260">
        <v>-83</v>
      </c>
      <c r="K47" s="263">
        <v>-22.432432432432432</v>
      </c>
    </row>
    <row r="48" spans="1:11" ht="13.5" customHeight="1" x14ac:dyDescent="0.2">
      <c r="A48" s="256">
        <v>62</v>
      </c>
      <c r="B48" s="257" t="s">
        <v>270</v>
      </c>
      <c r="C48" s="258"/>
      <c r="D48" s="259">
        <v>8.8724698869986334</v>
      </c>
      <c r="E48" s="260">
        <v>1429</v>
      </c>
      <c r="F48" s="261">
        <v>1708</v>
      </c>
      <c r="G48" s="261">
        <v>1250</v>
      </c>
      <c r="H48" s="261">
        <v>1629</v>
      </c>
      <c r="I48" s="262">
        <v>1433</v>
      </c>
      <c r="J48" s="260">
        <v>-4</v>
      </c>
      <c r="K48" s="263">
        <v>-0.27913468248429868</v>
      </c>
    </row>
    <row r="49" spans="1:11" ht="13.5" customHeight="1" x14ac:dyDescent="0.2">
      <c r="A49" s="256">
        <v>63</v>
      </c>
      <c r="B49" s="257" t="s">
        <v>271</v>
      </c>
      <c r="C49" s="258"/>
      <c r="D49" s="259">
        <v>4.3151620514094127</v>
      </c>
      <c r="E49" s="260">
        <v>695</v>
      </c>
      <c r="F49" s="261">
        <v>808</v>
      </c>
      <c r="G49" s="261">
        <v>663</v>
      </c>
      <c r="H49" s="261">
        <v>733</v>
      </c>
      <c r="I49" s="262">
        <v>701</v>
      </c>
      <c r="J49" s="260">
        <v>-6</v>
      </c>
      <c r="K49" s="263">
        <v>-0.85592011412268187</v>
      </c>
    </row>
    <row r="50" spans="1:11" ht="13.5" customHeight="1" x14ac:dyDescent="0.2">
      <c r="A50" s="256" t="s">
        <v>272</v>
      </c>
      <c r="B50" s="257" t="s">
        <v>273</v>
      </c>
      <c r="C50" s="258"/>
      <c r="D50" s="259">
        <v>0.42220290574941016</v>
      </c>
      <c r="E50" s="552">
        <v>68</v>
      </c>
      <c r="F50" s="553">
        <v>93</v>
      </c>
      <c r="G50" s="553">
        <v>90</v>
      </c>
      <c r="H50" s="261">
        <v>110</v>
      </c>
      <c r="I50" s="554">
        <v>71</v>
      </c>
      <c r="J50" s="260">
        <v>-3</v>
      </c>
      <c r="K50" s="263">
        <v>-4.225352112676056</v>
      </c>
    </row>
    <row r="51" spans="1:11" ht="13.5" customHeight="1" x14ac:dyDescent="0.2">
      <c r="A51" s="256" t="s">
        <v>274</v>
      </c>
      <c r="B51" s="257" t="s">
        <v>275</v>
      </c>
      <c r="C51" s="258"/>
      <c r="D51" s="259">
        <v>3.5638892338259032</v>
      </c>
      <c r="E51" s="260">
        <v>574</v>
      </c>
      <c r="F51" s="261">
        <v>652</v>
      </c>
      <c r="G51" s="261">
        <v>498</v>
      </c>
      <c r="H51" s="261">
        <v>567</v>
      </c>
      <c r="I51" s="262">
        <v>584</v>
      </c>
      <c r="J51" s="260">
        <v>-10</v>
      </c>
      <c r="K51" s="263">
        <v>-1.7123287671232876</v>
      </c>
    </row>
    <row r="52" spans="1:11" ht="13.5" customHeight="1" x14ac:dyDescent="0.2">
      <c r="A52" s="256">
        <v>71</v>
      </c>
      <c r="B52" s="257" t="s">
        <v>276</v>
      </c>
      <c r="C52" s="258"/>
      <c r="D52" s="259">
        <v>8.2205389295914557</v>
      </c>
      <c r="E52" s="260">
        <v>1324</v>
      </c>
      <c r="F52" s="261">
        <v>1525</v>
      </c>
      <c r="G52" s="261">
        <v>1477</v>
      </c>
      <c r="H52" s="261">
        <v>1756</v>
      </c>
      <c r="I52" s="262">
        <v>1325</v>
      </c>
      <c r="J52" s="260">
        <v>-1</v>
      </c>
      <c r="K52" s="263">
        <v>-7.5471698113207544E-2</v>
      </c>
    </row>
    <row r="53" spans="1:11" ht="13.5" customHeight="1" x14ac:dyDescent="0.2">
      <c r="A53" s="256" t="s">
        <v>277</v>
      </c>
      <c r="B53" s="257" t="s">
        <v>278</v>
      </c>
      <c r="C53" s="258"/>
      <c r="D53" s="259">
        <v>2.2786539177946108</v>
      </c>
      <c r="E53" s="260">
        <v>367</v>
      </c>
      <c r="F53" s="261">
        <v>395</v>
      </c>
      <c r="G53" s="261">
        <v>399</v>
      </c>
      <c r="H53" s="261">
        <v>520</v>
      </c>
      <c r="I53" s="262">
        <v>382</v>
      </c>
      <c r="J53" s="260">
        <v>-15</v>
      </c>
      <c r="K53" s="263">
        <v>-3.9267015706806281</v>
      </c>
    </row>
    <row r="54" spans="1:11" ht="13.5" customHeight="1" x14ac:dyDescent="0.2">
      <c r="A54" s="256" t="s">
        <v>279</v>
      </c>
      <c r="B54" s="257" t="s">
        <v>280</v>
      </c>
      <c r="C54" s="258"/>
      <c r="D54" s="259">
        <v>5.3520427169998754</v>
      </c>
      <c r="E54" s="260">
        <v>862</v>
      </c>
      <c r="F54" s="261">
        <v>986</v>
      </c>
      <c r="G54" s="261">
        <v>956</v>
      </c>
      <c r="H54" s="261">
        <v>1048</v>
      </c>
      <c r="I54" s="262">
        <v>789</v>
      </c>
      <c r="J54" s="260">
        <v>73</v>
      </c>
      <c r="K54" s="263">
        <v>9.2522179974651451</v>
      </c>
    </row>
    <row r="55" spans="1:11" ht="13.5" customHeight="1" x14ac:dyDescent="0.2">
      <c r="A55" s="256">
        <v>72</v>
      </c>
      <c r="B55" s="257" t="s">
        <v>281</v>
      </c>
      <c r="C55" s="258"/>
      <c r="D55" s="259">
        <v>1.7881534831739725</v>
      </c>
      <c r="E55" s="260">
        <v>288</v>
      </c>
      <c r="F55" s="261">
        <v>330</v>
      </c>
      <c r="G55" s="261">
        <v>328</v>
      </c>
      <c r="H55" s="261">
        <v>473</v>
      </c>
      <c r="I55" s="262">
        <v>297</v>
      </c>
      <c r="J55" s="260">
        <v>-9</v>
      </c>
      <c r="K55" s="263">
        <v>-3.0303030303030303</v>
      </c>
    </row>
    <row r="56" spans="1:11" ht="13.5" customHeight="1" x14ac:dyDescent="0.2">
      <c r="A56" s="256" t="s">
        <v>282</v>
      </c>
      <c r="B56" s="257" t="s">
        <v>283</v>
      </c>
      <c r="C56" s="258"/>
      <c r="D56" s="259">
        <v>0.7947348814106544</v>
      </c>
      <c r="E56" s="260">
        <v>128</v>
      </c>
      <c r="F56" s="261">
        <v>107</v>
      </c>
      <c r="G56" s="261">
        <v>114</v>
      </c>
      <c r="H56" s="261">
        <v>201</v>
      </c>
      <c r="I56" s="554">
        <v>95</v>
      </c>
      <c r="J56" s="260">
        <v>33</v>
      </c>
      <c r="K56" s="263">
        <v>34.736842105263158</v>
      </c>
    </row>
    <row r="57" spans="1:11" ht="13.5" customHeight="1" x14ac:dyDescent="0.2">
      <c r="A57" s="256" t="s">
        <v>284</v>
      </c>
      <c r="B57" s="257" t="s">
        <v>285</v>
      </c>
      <c r="C57" s="258"/>
      <c r="D57" s="259">
        <v>0.68918415497330188</v>
      </c>
      <c r="E57" s="260">
        <v>111</v>
      </c>
      <c r="F57" s="261">
        <v>119</v>
      </c>
      <c r="G57" s="261">
        <v>142</v>
      </c>
      <c r="H57" s="261">
        <v>176</v>
      </c>
      <c r="I57" s="262">
        <v>133</v>
      </c>
      <c r="J57" s="260">
        <v>-22</v>
      </c>
      <c r="K57" s="263">
        <v>-16.541353383458645</v>
      </c>
    </row>
    <row r="58" spans="1:11" ht="13.5" customHeight="1" x14ac:dyDescent="0.2">
      <c r="A58" s="256">
        <v>73</v>
      </c>
      <c r="B58" s="257" t="s">
        <v>286</v>
      </c>
      <c r="C58" s="258"/>
      <c r="D58" s="259">
        <v>1.6515584254315161</v>
      </c>
      <c r="E58" s="260">
        <v>266</v>
      </c>
      <c r="F58" s="261">
        <v>336</v>
      </c>
      <c r="G58" s="261">
        <v>355</v>
      </c>
      <c r="H58" s="261">
        <v>344</v>
      </c>
      <c r="I58" s="262">
        <v>257</v>
      </c>
      <c r="J58" s="260">
        <v>9</v>
      </c>
      <c r="K58" s="263">
        <v>3.5019455252918288</v>
      </c>
    </row>
    <row r="59" spans="1:11" ht="13.5" customHeight="1" x14ac:dyDescent="0.2">
      <c r="A59" s="256" t="s">
        <v>287</v>
      </c>
      <c r="B59" s="257" t="s">
        <v>288</v>
      </c>
      <c r="C59" s="258"/>
      <c r="D59" s="259">
        <v>1.1734757233329194</v>
      </c>
      <c r="E59" s="260">
        <v>189</v>
      </c>
      <c r="F59" s="261">
        <v>243</v>
      </c>
      <c r="G59" s="261">
        <v>228</v>
      </c>
      <c r="H59" s="261">
        <v>225</v>
      </c>
      <c r="I59" s="262">
        <v>153</v>
      </c>
      <c r="J59" s="260">
        <v>36</v>
      </c>
      <c r="K59" s="263">
        <v>23.529411764705884</v>
      </c>
    </row>
    <row r="60" spans="1:11" ht="13.5" customHeight="1" x14ac:dyDescent="0.2">
      <c r="A60" s="256">
        <v>81</v>
      </c>
      <c r="B60" s="257" t="s">
        <v>289</v>
      </c>
      <c r="C60" s="258"/>
      <c r="D60" s="259">
        <v>8.7731280268223024</v>
      </c>
      <c r="E60" s="260">
        <v>1413</v>
      </c>
      <c r="F60" s="261">
        <v>1448</v>
      </c>
      <c r="G60" s="261">
        <v>1467</v>
      </c>
      <c r="H60" s="261">
        <v>1528</v>
      </c>
      <c r="I60" s="262">
        <v>1428</v>
      </c>
      <c r="J60" s="260">
        <v>-15</v>
      </c>
      <c r="K60" s="263">
        <v>-1.0504201680672269</v>
      </c>
    </row>
    <row r="61" spans="1:11" ht="13.5" customHeight="1" x14ac:dyDescent="0.2">
      <c r="A61" s="256" t="s">
        <v>290</v>
      </c>
      <c r="B61" s="257" t="s">
        <v>291</v>
      </c>
      <c r="C61" s="258"/>
      <c r="D61" s="259">
        <v>2.1358499937911337</v>
      </c>
      <c r="E61" s="260">
        <v>344</v>
      </c>
      <c r="F61" s="261">
        <v>361</v>
      </c>
      <c r="G61" s="261">
        <v>470</v>
      </c>
      <c r="H61" s="261">
        <v>437</v>
      </c>
      <c r="I61" s="262">
        <v>344</v>
      </c>
      <c r="J61" s="260">
        <v>0</v>
      </c>
      <c r="K61" s="263">
        <v>0</v>
      </c>
    </row>
    <row r="62" spans="1:11" ht="13.5" customHeight="1" x14ac:dyDescent="0.2">
      <c r="A62" s="256" t="s">
        <v>292</v>
      </c>
      <c r="B62" s="257" t="s">
        <v>363</v>
      </c>
      <c r="C62" s="258"/>
      <c r="D62" s="259">
        <v>3.855705948093878</v>
      </c>
      <c r="E62" s="260">
        <v>621</v>
      </c>
      <c r="F62" s="261">
        <v>643</v>
      </c>
      <c r="G62" s="261">
        <v>474</v>
      </c>
      <c r="H62" s="261">
        <v>544</v>
      </c>
      <c r="I62" s="262">
        <v>593</v>
      </c>
      <c r="J62" s="260">
        <v>28</v>
      </c>
      <c r="K62" s="263">
        <v>4.7217537942664416</v>
      </c>
    </row>
    <row r="63" spans="1:11" ht="13.5" customHeight="1" x14ac:dyDescent="0.2">
      <c r="A63" s="256" t="s">
        <v>294</v>
      </c>
      <c r="B63" s="257" t="s">
        <v>295</v>
      </c>
      <c r="C63" s="258"/>
      <c r="D63" s="259">
        <v>0.9810008692412765</v>
      </c>
      <c r="E63" s="260">
        <v>158</v>
      </c>
      <c r="F63" s="261">
        <v>180</v>
      </c>
      <c r="G63" s="261">
        <v>171</v>
      </c>
      <c r="H63" s="261">
        <v>212</v>
      </c>
      <c r="I63" s="262">
        <v>149</v>
      </c>
      <c r="J63" s="260">
        <v>9</v>
      </c>
      <c r="K63" s="263">
        <v>6.0402684563758386</v>
      </c>
    </row>
    <row r="64" spans="1:11" ht="13.5" customHeight="1" x14ac:dyDescent="0.2">
      <c r="A64" s="256" t="s">
        <v>296</v>
      </c>
      <c r="B64" s="257" t="s">
        <v>297</v>
      </c>
      <c r="C64" s="258"/>
      <c r="D64" s="259">
        <v>1.0244629330684216</v>
      </c>
      <c r="E64" s="260">
        <v>165</v>
      </c>
      <c r="F64" s="261">
        <v>114</v>
      </c>
      <c r="G64" s="261">
        <v>115</v>
      </c>
      <c r="H64" s="261">
        <v>136</v>
      </c>
      <c r="I64" s="262">
        <v>190</v>
      </c>
      <c r="J64" s="260">
        <v>-25</v>
      </c>
      <c r="K64" s="263">
        <v>-13.157894736842104</v>
      </c>
    </row>
    <row r="65" spans="1:11" ht="13.5" customHeight="1" x14ac:dyDescent="0.2">
      <c r="A65" s="256">
        <v>82</v>
      </c>
      <c r="B65" s="257" t="s">
        <v>298</v>
      </c>
      <c r="C65" s="258"/>
      <c r="D65" s="259">
        <v>3.4459207748665093</v>
      </c>
      <c r="E65" s="260">
        <v>555</v>
      </c>
      <c r="F65" s="261">
        <v>623</v>
      </c>
      <c r="G65" s="261">
        <v>589</v>
      </c>
      <c r="H65" s="261">
        <v>654</v>
      </c>
      <c r="I65" s="262">
        <v>543</v>
      </c>
      <c r="J65" s="260">
        <v>12</v>
      </c>
      <c r="K65" s="263">
        <v>2.2099447513812156</v>
      </c>
    </row>
    <row r="66" spans="1:11" ht="13.5" customHeight="1" x14ac:dyDescent="0.2">
      <c r="A66" s="256" t="s">
        <v>299</v>
      </c>
      <c r="B66" s="257" t="s">
        <v>549</v>
      </c>
      <c r="C66" s="258"/>
      <c r="D66" s="259">
        <v>2.3966223767540047</v>
      </c>
      <c r="E66" s="260">
        <v>386</v>
      </c>
      <c r="F66" s="261">
        <v>418</v>
      </c>
      <c r="G66" s="261">
        <v>402</v>
      </c>
      <c r="H66" s="261">
        <v>376</v>
      </c>
      <c r="I66" s="262">
        <v>353</v>
      </c>
      <c r="J66" s="260">
        <v>33</v>
      </c>
      <c r="K66" s="263">
        <v>9.3484419263456093</v>
      </c>
    </row>
    <row r="67" spans="1:11" ht="13.5" customHeight="1" x14ac:dyDescent="0.2">
      <c r="A67" s="256" t="s">
        <v>300</v>
      </c>
      <c r="B67" s="257" t="s">
        <v>301</v>
      </c>
      <c r="C67" s="258"/>
      <c r="D67" s="259">
        <v>0.57121569601390787</v>
      </c>
      <c r="E67" s="552">
        <v>92</v>
      </c>
      <c r="F67" s="261">
        <v>106</v>
      </c>
      <c r="G67" s="553">
        <v>97</v>
      </c>
      <c r="H67" s="261">
        <v>152</v>
      </c>
      <c r="I67" s="554">
        <v>95</v>
      </c>
      <c r="J67" s="260">
        <v>-3</v>
      </c>
      <c r="K67" s="263">
        <v>-3.1578947368421053</v>
      </c>
    </row>
    <row r="68" spans="1:11" ht="13.5" customHeight="1" x14ac:dyDescent="0.2">
      <c r="A68" s="256">
        <v>83</v>
      </c>
      <c r="B68" s="257" t="s">
        <v>302</v>
      </c>
      <c r="C68" s="258"/>
      <c r="D68" s="259">
        <v>4.6566496957655534</v>
      </c>
      <c r="E68" s="260">
        <v>750</v>
      </c>
      <c r="F68" s="261">
        <v>1855</v>
      </c>
      <c r="G68" s="261">
        <v>768</v>
      </c>
      <c r="H68" s="261">
        <v>845</v>
      </c>
      <c r="I68" s="262">
        <v>684</v>
      </c>
      <c r="J68" s="260">
        <v>66</v>
      </c>
      <c r="K68" s="263">
        <v>9.6491228070175445</v>
      </c>
    </row>
    <row r="69" spans="1:11" ht="13.5" customHeight="1" x14ac:dyDescent="0.2">
      <c r="A69" s="256" t="s">
        <v>303</v>
      </c>
      <c r="B69" s="257" t="s">
        <v>304</v>
      </c>
      <c r="C69" s="258"/>
      <c r="D69" s="259">
        <v>3.7253197566124427</v>
      </c>
      <c r="E69" s="260">
        <v>600</v>
      </c>
      <c r="F69" s="261">
        <v>1607</v>
      </c>
      <c r="G69" s="261">
        <v>619</v>
      </c>
      <c r="H69" s="261">
        <v>668</v>
      </c>
      <c r="I69" s="262">
        <v>536</v>
      </c>
      <c r="J69" s="260">
        <v>64</v>
      </c>
      <c r="K69" s="263">
        <v>11.940298507462687</v>
      </c>
    </row>
    <row r="70" spans="1:11" ht="13.5" customHeight="1" x14ac:dyDescent="0.2">
      <c r="A70" s="256"/>
      <c r="B70" s="257" t="s">
        <v>305</v>
      </c>
      <c r="C70" s="258"/>
      <c r="D70" s="259">
        <v>1.5646342977772258</v>
      </c>
      <c r="E70" s="260">
        <v>252</v>
      </c>
      <c r="F70" s="261">
        <v>622</v>
      </c>
      <c r="G70" s="261">
        <v>278</v>
      </c>
      <c r="H70" s="261">
        <v>268</v>
      </c>
      <c r="I70" s="262">
        <v>215</v>
      </c>
      <c r="J70" s="260">
        <v>37</v>
      </c>
      <c r="K70" s="263">
        <v>17.209302325581394</v>
      </c>
    </row>
    <row r="71" spans="1:11" ht="13.5" customHeight="1" x14ac:dyDescent="0.2">
      <c r="A71" s="256">
        <v>84</v>
      </c>
      <c r="B71" s="257" t="s">
        <v>306</v>
      </c>
      <c r="C71" s="258"/>
      <c r="D71" s="259">
        <v>6.8980504159940397</v>
      </c>
      <c r="E71" s="260">
        <v>1111</v>
      </c>
      <c r="F71" s="261">
        <v>1278</v>
      </c>
      <c r="G71" s="261">
        <v>1048</v>
      </c>
      <c r="H71" s="261">
        <v>1019</v>
      </c>
      <c r="I71" s="262">
        <v>957</v>
      </c>
      <c r="J71" s="260">
        <v>154</v>
      </c>
      <c r="K71" s="263">
        <v>16.091954022988507</v>
      </c>
    </row>
    <row r="72" spans="1:11" ht="13.5" customHeight="1" x14ac:dyDescent="0.2">
      <c r="A72" s="256" t="s">
        <v>307</v>
      </c>
      <c r="B72" s="257" t="s">
        <v>308</v>
      </c>
      <c r="C72" s="258"/>
      <c r="D72" s="259">
        <v>0.9810008692412765</v>
      </c>
      <c r="E72" s="260">
        <v>158</v>
      </c>
      <c r="F72" s="261">
        <v>279</v>
      </c>
      <c r="G72" s="261">
        <v>139</v>
      </c>
      <c r="H72" s="261">
        <v>150</v>
      </c>
      <c r="I72" s="262">
        <v>141</v>
      </c>
      <c r="J72" s="260">
        <v>17</v>
      </c>
      <c r="K72" s="263">
        <v>12.056737588652481</v>
      </c>
    </row>
    <row r="73" spans="1:11" ht="13.5" customHeight="1" x14ac:dyDescent="0.2">
      <c r="A73" s="256" t="s">
        <v>309</v>
      </c>
      <c r="B73" s="257" t="s">
        <v>310</v>
      </c>
      <c r="C73" s="258"/>
      <c r="D73" s="259">
        <v>0.22351918539674656</v>
      </c>
      <c r="E73" s="552">
        <v>36</v>
      </c>
      <c r="F73" s="553">
        <v>57</v>
      </c>
      <c r="G73" s="553">
        <v>21</v>
      </c>
      <c r="H73" s="553">
        <v>29</v>
      </c>
      <c r="I73" s="554">
        <v>24</v>
      </c>
      <c r="J73" s="260">
        <v>12</v>
      </c>
      <c r="K73" s="263">
        <v>50</v>
      </c>
    </row>
    <row r="74" spans="1:11" s="86" customFormat="1" ht="13.5" customHeight="1" x14ac:dyDescent="0.2">
      <c r="A74" s="256" t="s">
        <v>311</v>
      </c>
      <c r="B74" s="257" t="s">
        <v>312</v>
      </c>
      <c r="C74" s="258"/>
      <c r="D74" s="259">
        <v>5.30237178691171</v>
      </c>
      <c r="E74" s="260">
        <v>854</v>
      </c>
      <c r="F74" s="261">
        <v>860</v>
      </c>
      <c r="G74" s="261">
        <v>818</v>
      </c>
      <c r="H74" s="261">
        <v>776</v>
      </c>
      <c r="I74" s="262">
        <v>733</v>
      </c>
      <c r="J74" s="260">
        <v>121</v>
      </c>
      <c r="K74" s="263">
        <v>16.507503410641199</v>
      </c>
    </row>
    <row r="75" spans="1:11" s="113" customFormat="1" ht="13.5" customHeight="1" x14ac:dyDescent="0.15">
      <c r="A75" s="256">
        <v>91</v>
      </c>
      <c r="B75" s="257" t="s">
        <v>313</v>
      </c>
      <c r="C75" s="258"/>
      <c r="D75" s="259">
        <v>0.30423444679001616</v>
      </c>
      <c r="E75" s="552">
        <v>49</v>
      </c>
      <c r="F75" s="553">
        <v>60</v>
      </c>
      <c r="G75" s="553">
        <v>41</v>
      </c>
      <c r="H75" s="553">
        <v>51</v>
      </c>
      <c r="I75" s="554">
        <v>48</v>
      </c>
      <c r="J75" s="260">
        <v>1</v>
      </c>
      <c r="K75" s="263">
        <v>2.0833333333333335</v>
      </c>
    </row>
    <row r="76" spans="1:11" s="113" customFormat="1" ht="13.5" customHeight="1" x14ac:dyDescent="0.15">
      <c r="A76" s="256">
        <v>92</v>
      </c>
      <c r="B76" s="257" t="s">
        <v>314</v>
      </c>
      <c r="C76" s="258"/>
      <c r="D76" s="259">
        <v>3.45212964112753</v>
      </c>
      <c r="E76" s="260">
        <v>556</v>
      </c>
      <c r="F76" s="261">
        <v>765</v>
      </c>
      <c r="G76" s="261">
        <v>499</v>
      </c>
      <c r="H76" s="261">
        <v>480</v>
      </c>
      <c r="I76" s="262">
        <v>670</v>
      </c>
      <c r="J76" s="260">
        <v>-114</v>
      </c>
      <c r="K76" s="263">
        <v>-17.014925373134329</v>
      </c>
    </row>
    <row r="77" spans="1:11" s="86" customFormat="1" ht="13.5" customHeight="1" x14ac:dyDescent="0.2">
      <c r="A77" s="256">
        <v>93</v>
      </c>
      <c r="B77" s="257" t="s">
        <v>315</v>
      </c>
      <c r="C77" s="258"/>
      <c r="D77" s="259">
        <v>0.15522165652551845</v>
      </c>
      <c r="E77" s="552">
        <v>25</v>
      </c>
      <c r="F77" s="553">
        <v>34</v>
      </c>
      <c r="G77" s="553">
        <v>38</v>
      </c>
      <c r="H77" s="553">
        <v>33</v>
      </c>
      <c r="I77" s="554">
        <v>34</v>
      </c>
      <c r="J77" s="260">
        <v>-9</v>
      </c>
      <c r="K77" s="263">
        <v>-26.470588235294116</v>
      </c>
    </row>
    <row r="78" spans="1:11" s="346" customFormat="1" ht="13.5" customHeight="1" x14ac:dyDescent="0.2">
      <c r="A78" s="256">
        <v>94</v>
      </c>
      <c r="B78" s="257" t="s">
        <v>316</v>
      </c>
      <c r="C78" s="258"/>
      <c r="D78" s="259">
        <v>0.3414876443561406</v>
      </c>
      <c r="E78" s="552">
        <v>55</v>
      </c>
      <c r="F78" s="261">
        <v>110</v>
      </c>
      <c r="G78" s="553">
        <v>60</v>
      </c>
      <c r="H78" s="553">
        <v>67</v>
      </c>
      <c r="I78" s="554">
        <v>65</v>
      </c>
      <c r="J78" s="260">
        <v>-10</v>
      </c>
      <c r="K78" s="263">
        <v>-15.384615384615385</v>
      </c>
    </row>
    <row r="79" spans="1:11" s="86" customFormat="1" ht="13.5" customHeight="1" x14ac:dyDescent="0.2">
      <c r="A79" s="270" t="s">
        <v>317</v>
      </c>
      <c r="B79" s="271" t="s">
        <v>318</v>
      </c>
      <c r="C79" s="272"/>
      <c r="D79" s="273">
        <v>0.30423444679001616</v>
      </c>
      <c r="E79" s="555">
        <v>49</v>
      </c>
      <c r="F79" s="556">
        <v>59</v>
      </c>
      <c r="G79" s="556">
        <v>48</v>
      </c>
      <c r="H79" s="556">
        <v>48</v>
      </c>
      <c r="I79" s="557">
        <v>58</v>
      </c>
      <c r="J79" s="274">
        <v>-9</v>
      </c>
      <c r="K79" s="551">
        <v>-15.517241379310345</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 customHeight="1" x14ac:dyDescent="0.2">
      <c r="A82" s="116" t="s">
        <v>364</v>
      </c>
      <c r="B82" s="116"/>
      <c r="C82" s="116"/>
      <c r="D82" s="116"/>
      <c r="E82" s="116"/>
      <c r="F82" s="116"/>
      <c r="G82" s="116"/>
      <c r="H82" s="116"/>
      <c r="I82" s="116"/>
      <c r="J82" s="116"/>
      <c r="K82" s="116"/>
    </row>
    <row r="83" spans="1:11" ht="21" customHeight="1" x14ac:dyDescent="0.2">
      <c r="A83" s="382" t="s">
        <v>372</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6" t="s">
        <v>366</v>
      </c>
      <c r="B85" s="116"/>
      <c r="C85" s="116"/>
      <c r="D85" s="116"/>
      <c r="E85" s="116"/>
      <c r="F85" s="116"/>
      <c r="G85" s="116"/>
      <c r="H85" s="116"/>
      <c r="I85" s="116"/>
      <c r="J85" s="116"/>
      <c r="K85" s="11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9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341A-D301-4848-A3CD-406750C9C694}">
  <sheetPr codeName="Tabelle38"/>
  <dimension ref="A1:N200"/>
  <sheetViews>
    <sheetView showGridLines="0" zoomScaleNormal="100" workbookViewId="0"/>
  </sheetViews>
  <sheetFormatPr baseColWidth="10" defaultColWidth="8.85546875" defaultRowHeight="15.95" customHeight="1" x14ac:dyDescent="0.2"/>
  <cols>
    <col min="1" max="1" width="16.85546875" style="53" customWidth="1"/>
    <col min="2" max="2" width="9.7109375" style="87" customWidth="1"/>
    <col min="3" max="9" width="9.7109375" style="120" customWidth="1"/>
    <col min="10" max="10" width="9.7109375" style="121" customWidth="1"/>
    <col min="11" max="11" width="9.7109375" style="53" customWidth="1"/>
    <col min="12" max="12" width="9.7109375" style="120" customWidth="1"/>
    <col min="13" max="13" width="9.7109375" style="53" customWidth="1"/>
    <col min="14" max="16384" width="8.85546875" style="53"/>
  </cols>
  <sheetData>
    <row r="1" spans="1:13" customFormat="1" ht="36.75" customHeight="1" x14ac:dyDescent="0.2">
      <c r="A1" s="33" t="s">
        <v>61</v>
      </c>
      <c r="B1" s="33"/>
      <c r="C1" s="33"/>
      <c r="D1" s="33"/>
      <c r="E1" s="33"/>
      <c r="F1" s="33"/>
      <c r="G1" s="33"/>
      <c r="H1" s="33"/>
      <c r="I1" s="33"/>
      <c r="J1" s="33"/>
      <c r="K1" s="12"/>
      <c r="L1" s="33"/>
      <c r="M1" s="34" t="s">
        <v>38</v>
      </c>
    </row>
    <row r="2" spans="1:13" customFormat="1" ht="11.25" customHeight="1" x14ac:dyDescent="0.2">
      <c r="A2" s="36"/>
      <c r="B2" s="36"/>
      <c r="C2" s="36"/>
      <c r="D2" s="36"/>
      <c r="E2" s="36"/>
      <c r="F2" s="36"/>
      <c r="G2" s="36"/>
      <c r="H2" s="36"/>
      <c r="I2" s="36"/>
      <c r="J2" s="36"/>
      <c r="K2" s="36"/>
      <c r="L2" s="36"/>
      <c r="M2" s="36"/>
    </row>
    <row r="3" spans="1:13" s="39" customFormat="1" ht="24.95" customHeight="1" x14ac:dyDescent="0.2">
      <c r="A3" s="37" t="s">
        <v>373</v>
      </c>
      <c r="B3" s="38"/>
      <c r="C3" s="38"/>
      <c r="D3" s="38"/>
      <c r="E3" s="38"/>
      <c r="F3" s="38"/>
      <c r="G3" s="38"/>
      <c r="H3" s="38"/>
      <c r="I3" s="38"/>
      <c r="J3" s="38"/>
      <c r="K3" s="38"/>
    </row>
    <row r="4" spans="1:13" s="39" customFormat="1" ht="12" customHeight="1" x14ac:dyDescent="0.2">
      <c r="A4" s="86" t="s">
        <v>374</v>
      </c>
      <c r="B4" s="257"/>
      <c r="C4" s="257"/>
      <c r="D4" s="257"/>
      <c r="E4" s="257"/>
      <c r="F4" s="257"/>
      <c r="G4" s="257"/>
      <c r="H4" s="257"/>
      <c r="I4" s="257"/>
      <c r="J4" s="257"/>
      <c r="K4" s="257"/>
      <c r="L4" s="257"/>
      <c r="M4" s="257"/>
    </row>
    <row r="5" spans="1:13" s="39" customFormat="1" ht="12" customHeight="1" x14ac:dyDescent="0.2">
      <c r="A5" s="388" t="s">
        <v>375</v>
      </c>
      <c r="B5" s="388"/>
      <c r="C5" s="389"/>
      <c r="D5" s="389"/>
      <c r="E5" s="389"/>
      <c r="F5" s="390"/>
      <c r="G5" s="390"/>
      <c r="H5" s="390"/>
      <c r="I5" s="390"/>
      <c r="J5" s="390"/>
      <c r="K5" s="390"/>
      <c r="L5" s="390"/>
      <c r="M5" s="390"/>
    </row>
    <row r="6" spans="1:13" s="39" customFormat="1" ht="16.5" customHeight="1" x14ac:dyDescent="0.2">
      <c r="A6" s="391" t="s">
        <v>376</v>
      </c>
      <c r="B6" s="391"/>
      <c r="C6" s="391"/>
      <c r="D6" s="391"/>
      <c r="E6" s="391"/>
      <c r="F6" s="391"/>
      <c r="G6" s="391"/>
      <c r="H6" s="391"/>
      <c r="I6" s="391"/>
      <c r="J6" s="391"/>
      <c r="K6" s="391"/>
      <c r="L6" s="391"/>
      <c r="M6" s="391"/>
    </row>
    <row r="7" spans="1:13" customFormat="1" ht="33.950000000000003" customHeight="1" x14ac:dyDescent="0.2">
      <c r="A7" s="47" t="s">
        <v>377</v>
      </c>
      <c r="B7" s="392" t="s">
        <v>378</v>
      </c>
      <c r="C7" s="392"/>
      <c r="D7" s="392"/>
      <c r="E7" s="392"/>
      <c r="F7" s="392"/>
      <c r="G7" s="392"/>
      <c r="H7" s="393"/>
      <c r="I7" s="392" t="s">
        <v>379</v>
      </c>
      <c r="J7" s="392"/>
      <c r="K7" s="393"/>
      <c r="L7" s="394" t="s">
        <v>380</v>
      </c>
      <c r="M7" s="395"/>
    </row>
    <row r="8" spans="1:13" ht="23.85" customHeight="1" x14ac:dyDescent="0.2">
      <c r="A8" s="56"/>
      <c r="B8" s="396" t="s">
        <v>96</v>
      </c>
      <c r="C8" s="397" t="s">
        <v>98</v>
      </c>
      <c r="D8" s="397" t="s">
        <v>99</v>
      </c>
      <c r="E8" s="397" t="s">
        <v>381</v>
      </c>
      <c r="F8" s="397" t="s">
        <v>382</v>
      </c>
      <c r="G8" s="397" t="s">
        <v>100</v>
      </c>
      <c r="H8" s="398" t="s">
        <v>383</v>
      </c>
      <c r="I8" s="396" t="s">
        <v>96</v>
      </c>
      <c r="J8" s="396" t="s">
        <v>384</v>
      </c>
      <c r="K8" s="399" t="s">
        <v>385</v>
      </c>
      <c r="L8" s="400" t="s">
        <v>386</v>
      </c>
      <c r="M8" s="401" t="s">
        <v>387</v>
      </c>
    </row>
    <row r="9" spans="1:13" ht="12" customHeight="1" x14ac:dyDescent="0.2">
      <c r="A9" s="65"/>
      <c r="B9" s="66">
        <v>1</v>
      </c>
      <c r="C9" s="66">
        <v>2</v>
      </c>
      <c r="D9" s="66">
        <v>3</v>
      </c>
      <c r="E9" s="66">
        <v>4</v>
      </c>
      <c r="F9" s="66">
        <v>5</v>
      </c>
      <c r="G9" s="66">
        <v>6</v>
      </c>
      <c r="H9" s="66">
        <v>7</v>
      </c>
      <c r="I9" s="66">
        <v>8</v>
      </c>
      <c r="J9" s="66">
        <v>9</v>
      </c>
      <c r="K9" s="402">
        <v>10</v>
      </c>
      <c r="L9" s="403">
        <v>11</v>
      </c>
      <c r="M9" s="403">
        <v>12</v>
      </c>
    </row>
    <row r="10" spans="1:13" ht="11.1" customHeight="1" x14ac:dyDescent="0.2">
      <c r="A10" s="404" t="s">
        <v>388</v>
      </c>
      <c r="B10" s="80">
        <v>203399</v>
      </c>
      <c r="C10" s="79">
        <v>110901</v>
      </c>
      <c r="D10" s="79">
        <v>92498</v>
      </c>
      <c r="E10" s="79">
        <v>145330</v>
      </c>
      <c r="F10" s="79">
        <v>58053</v>
      </c>
      <c r="G10" s="79">
        <v>22483</v>
      </c>
      <c r="H10" s="79">
        <v>60294</v>
      </c>
      <c r="I10" s="80">
        <v>62600</v>
      </c>
      <c r="J10" s="79">
        <v>44930</v>
      </c>
      <c r="K10" s="79">
        <v>17670</v>
      </c>
      <c r="L10" s="405">
        <v>13870</v>
      </c>
      <c r="M10" s="406">
        <v>14264</v>
      </c>
    </row>
    <row r="11" spans="1:13" ht="15" customHeight="1" x14ac:dyDescent="0.2">
      <c r="A11" s="404" t="s">
        <v>389</v>
      </c>
      <c r="B11" s="80">
        <v>202911</v>
      </c>
      <c r="C11" s="79">
        <v>110557</v>
      </c>
      <c r="D11" s="79">
        <v>92354</v>
      </c>
      <c r="E11" s="79">
        <v>144304</v>
      </c>
      <c r="F11" s="79">
        <v>58597</v>
      </c>
      <c r="G11" s="79">
        <v>21542</v>
      </c>
      <c r="H11" s="79">
        <v>61076</v>
      </c>
      <c r="I11" s="80">
        <v>61491</v>
      </c>
      <c r="J11" s="79">
        <v>44076</v>
      </c>
      <c r="K11" s="79">
        <v>17415</v>
      </c>
      <c r="L11" s="405">
        <v>15485</v>
      </c>
      <c r="M11" s="406">
        <v>16792</v>
      </c>
    </row>
    <row r="12" spans="1:13" ht="11.1" customHeight="1" x14ac:dyDescent="0.2">
      <c r="A12" s="404" t="s">
        <v>390</v>
      </c>
      <c r="B12" s="80">
        <v>204530</v>
      </c>
      <c r="C12" s="79">
        <v>111531</v>
      </c>
      <c r="D12" s="79">
        <v>92999</v>
      </c>
      <c r="E12" s="79">
        <v>144869</v>
      </c>
      <c r="F12" s="79">
        <v>59655</v>
      </c>
      <c r="G12" s="79">
        <v>20982</v>
      </c>
      <c r="H12" s="79">
        <v>62325</v>
      </c>
      <c r="I12" s="80">
        <v>62792</v>
      </c>
      <c r="J12" s="79">
        <v>45123</v>
      </c>
      <c r="K12" s="79">
        <v>17669</v>
      </c>
      <c r="L12" s="405">
        <v>15216</v>
      </c>
      <c r="M12" s="406">
        <v>13664</v>
      </c>
    </row>
    <row r="13" spans="1:13" ht="11.1" customHeight="1" x14ac:dyDescent="0.2">
      <c r="A13" s="404" t="s">
        <v>391</v>
      </c>
      <c r="B13" s="80">
        <v>208737</v>
      </c>
      <c r="C13" s="79">
        <v>113793</v>
      </c>
      <c r="D13" s="79">
        <v>94944</v>
      </c>
      <c r="E13" s="79">
        <v>148625</v>
      </c>
      <c r="F13" s="79">
        <v>60112</v>
      </c>
      <c r="G13" s="79">
        <v>22892</v>
      </c>
      <c r="H13" s="79">
        <v>63357</v>
      </c>
      <c r="I13" s="80">
        <v>62196</v>
      </c>
      <c r="J13" s="79">
        <v>43781</v>
      </c>
      <c r="K13" s="79">
        <v>18415</v>
      </c>
      <c r="L13" s="405">
        <v>21066</v>
      </c>
      <c r="M13" s="406">
        <v>17432</v>
      </c>
    </row>
    <row r="14" spans="1:13" ht="11.1" customHeight="1" x14ac:dyDescent="0.2">
      <c r="A14" s="404" t="s">
        <v>392</v>
      </c>
      <c r="B14" s="80">
        <v>208751</v>
      </c>
      <c r="C14" s="79">
        <v>113798</v>
      </c>
      <c r="D14" s="79">
        <v>94953</v>
      </c>
      <c r="E14" s="79">
        <v>147814</v>
      </c>
      <c r="F14" s="79">
        <v>60937</v>
      </c>
      <c r="G14" s="79">
        <v>22535</v>
      </c>
      <c r="H14" s="79">
        <v>63654</v>
      </c>
      <c r="I14" s="80">
        <v>62905</v>
      </c>
      <c r="J14" s="79">
        <v>44494</v>
      </c>
      <c r="K14" s="79">
        <v>18411</v>
      </c>
      <c r="L14" s="405">
        <v>14401</v>
      </c>
      <c r="M14" s="406">
        <v>14476</v>
      </c>
    </row>
    <row r="15" spans="1:13" ht="15" customHeight="1" x14ac:dyDescent="0.2">
      <c r="A15" s="404" t="s">
        <v>393</v>
      </c>
      <c r="B15" s="80">
        <v>208129</v>
      </c>
      <c r="C15" s="79">
        <v>113816</v>
      </c>
      <c r="D15" s="79">
        <v>94313</v>
      </c>
      <c r="E15" s="79">
        <v>147213</v>
      </c>
      <c r="F15" s="79">
        <v>60916</v>
      </c>
      <c r="G15" s="79">
        <v>21621</v>
      </c>
      <c r="H15" s="79">
        <v>64035</v>
      </c>
      <c r="I15" s="80">
        <v>60965</v>
      </c>
      <c r="J15" s="79">
        <v>43146</v>
      </c>
      <c r="K15" s="79">
        <v>17819</v>
      </c>
      <c r="L15" s="405">
        <v>16746</v>
      </c>
      <c r="M15" s="406">
        <v>17492</v>
      </c>
    </row>
    <row r="16" spans="1:13" ht="11.1" customHeight="1" x14ac:dyDescent="0.2">
      <c r="A16" s="404" t="s">
        <v>390</v>
      </c>
      <c r="B16" s="80">
        <v>209532</v>
      </c>
      <c r="C16" s="79">
        <v>114680</v>
      </c>
      <c r="D16" s="79">
        <v>94852</v>
      </c>
      <c r="E16" s="79">
        <v>147728</v>
      </c>
      <c r="F16" s="79">
        <v>61804</v>
      </c>
      <c r="G16" s="79">
        <v>21163</v>
      </c>
      <c r="H16" s="79">
        <v>65232</v>
      </c>
      <c r="I16" s="80">
        <v>62925</v>
      </c>
      <c r="J16" s="79">
        <v>44625</v>
      </c>
      <c r="K16" s="79">
        <v>18300</v>
      </c>
      <c r="L16" s="405">
        <v>16884</v>
      </c>
      <c r="M16" s="406">
        <v>15464</v>
      </c>
    </row>
    <row r="17" spans="1:13" ht="11.1" customHeight="1" x14ac:dyDescent="0.2">
      <c r="A17" s="404" t="s">
        <v>391</v>
      </c>
      <c r="B17" s="80">
        <v>213644</v>
      </c>
      <c r="C17" s="79">
        <v>116991</v>
      </c>
      <c r="D17" s="79">
        <v>96653</v>
      </c>
      <c r="E17" s="79">
        <v>151466</v>
      </c>
      <c r="F17" s="79">
        <v>62178</v>
      </c>
      <c r="G17" s="79">
        <v>23674</v>
      </c>
      <c r="H17" s="79">
        <v>66057</v>
      </c>
      <c r="I17" s="80">
        <v>61902</v>
      </c>
      <c r="J17" s="79">
        <v>43156</v>
      </c>
      <c r="K17" s="79">
        <v>18746</v>
      </c>
      <c r="L17" s="405">
        <v>22153</v>
      </c>
      <c r="M17" s="406">
        <v>18706</v>
      </c>
    </row>
    <row r="18" spans="1:13" ht="11.1" customHeight="1" x14ac:dyDescent="0.2">
      <c r="A18" s="404" t="s">
        <v>392</v>
      </c>
      <c r="B18" s="80">
        <v>213831</v>
      </c>
      <c r="C18" s="79">
        <v>116767</v>
      </c>
      <c r="D18" s="79">
        <v>97064</v>
      </c>
      <c r="E18" s="79">
        <v>150778</v>
      </c>
      <c r="F18" s="79">
        <v>63053</v>
      </c>
      <c r="G18" s="79">
        <v>23343</v>
      </c>
      <c r="H18" s="79">
        <v>66536</v>
      </c>
      <c r="I18" s="80">
        <v>63050</v>
      </c>
      <c r="J18" s="79">
        <v>44186</v>
      </c>
      <c r="K18" s="79">
        <v>18864</v>
      </c>
      <c r="L18" s="405">
        <v>15969</v>
      </c>
      <c r="M18" s="406">
        <v>16011</v>
      </c>
    </row>
    <row r="19" spans="1:13" ht="15" customHeight="1" x14ac:dyDescent="0.2">
      <c r="A19" s="404" t="s">
        <v>394</v>
      </c>
      <c r="B19" s="80">
        <v>213197</v>
      </c>
      <c r="C19" s="79">
        <v>116775</v>
      </c>
      <c r="D19" s="79">
        <v>96422</v>
      </c>
      <c r="E19" s="79">
        <v>149763</v>
      </c>
      <c r="F19" s="79">
        <v>63434</v>
      </c>
      <c r="G19" s="79">
        <v>22492</v>
      </c>
      <c r="H19" s="79">
        <v>66926</v>
      </c>
      <c r="I19" s="80">
        <v>61546</v>
      </c>
      <c r="J19" s="79">
        <v>42907</v>
      </c>
      <c r="K19" s="79">
        <v>18639</v>
      </c>
      <c r="L19" s="405">
        <v>17749</v>
      </c>
      <c r="M19" s="406">
        <v>18543</v>
      </c>
    </row>
    <row r="20" spans="1:13" ht="11.1" customHeight="1" x14ac:dyDescent="0.2">
      <c r="A20" s="404" t="s">
        <v>390</v>
      </c>
      <c r="B20" s="80">
        <v>214948</v>
      </c>
      <c r="C20" s="79">
        <v>117867</v>
      </c>
      <c r="D20" s="79">
        <v>97081</v>
      </c>
      <c r="E20" s="79">
        <v>150244</v>
      </c>
      <c r="F20" s="79">
        <v>64704</v>
      </c>
      <c r="G20" s="79">
        <v>22254</v>
      </c>
      <c r="H20" s="79">
        <v>68072</v>
      </c>
      <c r="I20" s="80">
        <v>62393</v>
      </c>
      <c r="J20" s="79">
        <v>43387</v>
      </c>
      <c r="K20" s="79">
        <v>19006</v>
      </c>
      <c r="L20" s="405">
        <v>16982</v>
      </c>
      <c r="M20" s="406">
        <v>15266</v>
      </c>
    </row>
    <row r="21" spans="1:13" ht="11.1" customHeight="1" x14ac:dyDescent="0.2">
      <c r="A21" s="404" t="s">
        <v>391</v>
      </c>
      <c r="B21" s="80">
        <v>219678</v>
      </c>
      <c r="C21" s="79">
        <v>120476</v>
      </c>
      <c r="D21" s="79">
        <v>99202</v>
      </c>
      <c r="E21" s="79">
        <v>154463</v>
      </c>
      <c r="F21" s="79">
        <v>65215</v>
      </c>
      <c r="G21" s="79">
        <v>24535</v>
      </c>
      <c r="H21" s="79">
        <v>69224</v>
      </c>
      <c r="I21" s="80">
        <v>61231</v>
      </c>
      <c r="J21" s="79">
        <v>41861</v>
      </c>
      <c r="K21" s="79">
        <v>19370</v>
      </c>
      <c r="L21" s="405">
        <v>22078</v>
      </c>
      <c r="M21" s="406">
        <v>18633</v>
      </c>
    </row>
    <row r="22" spans="1:13" ht="11.1" customHeight="1" x14ac:dyDescent="0.2">
      <c r="A22" s="404" t="s">
        <v>392</v>
      </c>
      <c r="B22" s="80">
        <v>219737</v>
      </c>
      <c r="C22" s="79">
        <v>120374</v>
      </c>
      <c r="D22" s="79">
        <v>99363</v>
      </c>
      <c r="E22" s="79">
        <v>153428</v>
      </c>
      <c r="F22" s="79">
        <v>66309</v>
      </c>
      <c r="G22" s="79">
        <v>24422</v>
      </c>
      <c r="H22" s="79">
        <v>69460</v>
      </c>
      <c r="I22" s="80">
        <v>61932</v>
      </c>
      <c r="J22" s="79">
        <v>42404</v>
      </c>
      <c r="K22" s="79">
        <v>19528</v>
      </c>
      <c r="L22" s="405">
        <v>15521</v>
      </c>
      <c r="M22" s="406">
        <v>15637</v>
      </c>
    </row>
    <row r="23" spans="1:13" ht="15" customHeight="1" x14ac:dyDescent="0.2">
      <c r="A23" s="404" t="s">
        <v>395</v>
      </c>
      <c r="B23" s="80">
        <v>218240</v>
      </c>
      <c r="C23" s="79">
        <v>119442</v>
      </c>
      <c r="D23" s="79">
        <v>98798</v>
      </c>
      <c r="E23" s="79">
        <v>152101</v>
      </c>
      <c r="F23" s="79">
        <v>66139</v>
      </c>
      <c r="G23" s="79">
        <v>23502</v>
      </c>
      <c r="H23" s="79">
        <v>69521</v>
      </c>
      <c r="I23" s="80">
        <v>60491</v>
      </c>
      <c r="J23" s="79">
        <v>41329</v>
      </c>
      <c r="K23" s="79">
        <v>19162</v>
      </c>
      <c r="L23" s="405">
        <v>17108</v>
      </c>
      <c r="M23" s="406">
        <v>18713</v>
      </c>
    </row>
    <row r="24" spans="1:13" ht="11.1" customHeight="1" x14ac:dyDescent="0.2">
      <c r="A24" s="404" t="s">
        <v>390</v>
      </c>
      <c r="B24" s="80">
        <v>219517</v>
      </c>
      <c r="C24" s="79">
        <v>120191</v>
      </c>
      <c r="D24" s="79">
        <v>99326</v>
      </c>
      <c r="E24" s="79">
        <v>152434</v>
      </c>
      <c r="F24" s="79">
        <v>67083</v>
      </c>
      <c r="G24" s="79">
        <v>23177</v>
      </c>
      <c r="H24" s="79">
        <v>70279</v>
      </c>
      <c r="I24" s="80">
        <v>61320</v>
      </c>
      <c r="J24" s="79">
        <v>41941</v>
      </c>
      <c r="K24" s="79">
        <v>19379</v>
      </c>
      <c r="L24" s="405">
        <v>17294</v>
      </c>
      <c r="M24" s="406">
        <v>16275</v>
      </c>
    </row>
    <row r="25" spans="1:13" ht="11.1" customHeight="1" x14ac:dyDescent="0.2">
      <c r="A25" s="404" t="s">
        <v>391</v>
      </c>
      <c r="B25" s="80">
        <v>223580</v>
      </c>
      <c r="C25" s="79">
        <v>122534</v>
      </c>
      <c r="D25" s="79">
        <v>101046</v>
      </c>
      <c r="E25" s="79">
        <v>156452</v>
      </c>
      <c r="F25" s="79">
        <v>67128</v>
      </c>
      <c r="G25" s="79">
        <v>25100</v>
      </c>
      <c r="H25" s="79">
        <v>71252</v>
      </c>
      <c r="I25" s="80">
        <v>60405</v>
      </c>
      <c r="J25" s="79">
        <v>40644</v>
      </c>
      <c r="K25" s="79">
        <v>19761</v>
      </c>
      <c r="L25" s="405">
        <v>22626</v>
      </c>
      <c r="M25" s="406">
        <v>19100</v>
      </c>
    </row>
    <row r="26" spans="1:13" ht="11.1" customHeight="1" x14ac:dyDescent="0.2">
      <c r="A26" s="404" t="s">
        <v>392</v>
      </c>
      <c r="B26" s="80">
        <v>222464</v>
      </c>
      <c r="C26" s="79">
        <v>121675</v>
      </c>
      <c r="D26" s="79">
        <v>100789</v>
      </c>
      <c r="E26" s="79">
        <v>154677</v>
      </c>
      <c r="F26" s="79">
        <v>67787</v>
      </c>
      <c r="G26" s="79">
        <v>24753</v>
      </c>
      <c r="H26" s="79">
        <v>70921</v>
      </c>
      <c r="I26" s="80">
        <v>60801</v>
      </c>
      <c r="J26" s="79">
        <v>40966</v>
      </c>
      <c r="K26" s="79">
        <v>19835</v>
      </c>
      <c r="L26" s="405">
        <v>17599</v>
      </c>
      <c r="M26" s="406">
        <v>18958</v>
      </c>
    </row>
    <row r="27" spans="1:13" ht="15" customHeight="1" x14ac:dyDescent="0.2">
      <c r="A27" s="404" t="s">
        <v>396</v>
      </c>
      <c r="B27" s="80">
        <v>220575</v>
      </c>
      <c r="C27" s="79">
        <v>120586</v>
      </c>
      <c r="D27" s="79">
        <v>99989</v>
      </c>
      <c r="E27" s="79">
        <v>152943</v>
      </c>
      <c r="F27" s="79">
        <v>67632</v>
      </c>
      <c r="G27" s="79">
        <v>23566</v>
      </c>
      <c r="H27" s="79">
        <v>70750</v>
      </c>
      <c r="I27" s="80">
        <v>57694</v>
      </c>
      <c r="J27" s="79">
        <v>38664</v>
      </c>
      <c r="K27" s="79">
        <v>19030</v>
      </c>
      <c r="L27" s="405">
        <v>17047</v>
      </c>
      <c r="M27" s="406">
        <v>19128</v>
      </c>
    </row>
    <row r="28" spans="1:13" ht="11.1" customHeight="1" x14ac:dyDescent="0.2">
      <c r="A28" s="404" t="s">
        <v>390</v>
      </c>
      <c r="B28" s="80">
        <v>217776</v>
      </c>
      <c r="C28" s="79">
        <v>118854</v>
      </c>
      <c r="D28" s="79">
        <v>98922</v>
      </c>
      <c r="E28" s="79">
        <v>151322</v>
      </c>
      <c r="F28" s="79">
        <v>66454</v>
      </c>
      <c r="G28" s="79">
        <v>22474</v>
      </c>
      <c r="H28" s="79">
        <v>70616</v>
      </c>
      <c r="I28" s="80">
        <v>56368</v>
      </c>
      <c r="J28" s="79">
        <v>38028</v>
      </c>
      <c r="K28" s="79">
        <v>18340</v>
      </c>
      <c r="L28" s="405">
        <v>12620</v>
      </c>
      <c r="M28" s="406">
        <v>15087</v>
      </c>
    </row>
    <row r="29" spans="1:13" ht="11.1" customHeight="1" x14ac:dyDescent="0.2">
      <c r="A29" s="404" t="s">
        <v>391</v>
      </c>
      <c r="B29" s="80">
        <v>220856</v>
      </c>
      <c r="C29" s="79">
        <v>120216</v>
      </c>
      <c r="D29" s="79">
        <v>100640</v>
      </c>
      <c r="E29" s="79">
        <v>153551</v>
      </c>
      <c r="F29" s="79">
        <v>67305</v>
      </c>
      <c r="G29" s="79">
        <v>24305</v>
      </c>
      <c r="H29" s="79">
        <v>70892</v>
      </c>
      <c r="I29" s="80">
        <v>56095</v>
      </c>
      <c r="J29" s="79">
        <v>37102</v>
      </c>
      <c r="K29" s="79">
        <v>18993</v>
      </c>
      <c r="L29" s="405">
        <v>21353</v>
      </c>
      <c r="M29" s="406">
        <v>18662</v>
      </c>
    </row>
    <row r="30" spans="1:13" ht="11.1" customHeight="1" x14ac:dyDescent="0.2">
      <c r="A30" s="404" t="s">
        <v>392</v>
      </c>
      <c r="B30" s="80">
        <v>220554</v>
      </c>
      <c r="C30" s="79">
        <v>120057</v>
      </c>
      <c r="D30" s="79">
        <v>100497</v>
      </c>
      <c r="E30" s="79">
        <v>152589</v>
      </c>
      <c r="F30" s="79">
        <v>67965</v>
      </c>
      <c r="G30" s="79">
        <v>24183</v>
      </c>
      <c r="H30" s="79">
        <v>70757</v>
      </c>
      <c r="I30" s="80">
        <v>55760</v>
      </c>
      <c r="J30" s="79">
        <v>36963</v>
      </c>
      <c r="K30" s="79">
        <v>18797</v>
      </c>
      <c r="L30" s="405">
        <v>15321</v>
      </c>
      <c r="M30" s="406">
        <v>15525</v>
      </c>
    </row>
    <row r="31" spans="1:13" ht="15" customHeight="1" x14ac:dyDescent="0.2">
      <c r="A31" s="404" t="s">
        <v>397</v>
      </c>
      <c r="B31" s="80">
        <v>219130</v>
      </c>
      <c r="C31" s="79">
        <v>119399</v>
      </c>
      <c r="D31" s="79">
        <v>99731</v>
      </c>
      <c r="E31" s="79">
        <v>151534</v>
      </c>
      <c r="F31" s="79">
        <v>67596</v>
      </c>
      <c r="G31" s="79">
        <v>23343</v>
      </c>
      <c r="H31" s="79">
        <v>70482</v>
      </c>
      <c r="I31" s="80">
        <v>54280</v>
      </c>
      <c r="J31" s="79">
        <v>35738</v>
      </c>
      <c r="K31" s="79">
        <v>18542</v>
      </c>
      <c r="L31" s="405">
        <v>15802</v>
      </c>
      <c r="M31" s="406">
        <v>17364</v>
      </c>
    </row>
    <row r="32" spans="1:13" ht="11.1" customHeight="1" x14ac:dyDescent="0.2">
      <c r="A32" s="404" t="s">
        <v>390</v>
      </c>
      <c r="B32" s="80">
        <v>220130</v>
      </c>
      <c r="C32" s="79">
        <v>119971</v>
      </c>
      <c r="D32" s="79">
        <v>100159</v>
      </c>
      <c r="E32" s="79">
        <v>151684</v>
      </c>
      <c r="F32" s="79">
        <v>68446</v>
      </c>
      <c r="G32" s="79">
        <v>23153</v>
      </c>
      <c r="H32" s="79">
        <v>70917</v>
      </c>
      <c r="I32" s="80">
        <v>55513</v>
      </c>
      <c r="J32" s="79">
        <v>36191</v>
      </c>
      <c r="K32" s="79">
        <v>19322</v>
      </c>
      <c r="L32" s="405">
        <v>16019</v>
      </c>
      <c r="M32" s="406">
        <v>15102</v>
      </c>
    </row>
    <row r="33" spans="1:13" ht="11.1" customHeight="1" x14ac:dyDescent="0.2">
      <c r="A33" s="404" t="s">
        <v>391</v>
      </c>
      <c r="B33" s="80">
        <v>223813</v>
      </c>
      <c r="C33" s="79">
        <v>122019</v>
      </c>
      <c r="D33" s="79">
        <v>101794</v>
      </c>
      <c r="E33" s="79">
        <v>154996</v>
      </c>
      <c r="F33" s="79">
        <v>68817</v>
      </c>
      <c r="G33" s="79">
        <v>25012</v>
      </c>
      <c r="H33" s="79">
        <v>71151</v>
      </c>
      <c r="I33" s="80">
        <v>55847</v>
      </c>
      <c r="J33" s="79">
        <v>35727</v>
      </c>
      <c r="K33" s="79">
        <v>20120</v>
      </c>
      <c r="L33" s="405">
        <v>23071</v>
      </c>
      <c r="M33" s="406">
        <v>19850</v>
      </c>
    </row>
    <row r="34" spans="1:13" ht="11.1" customHeight="1" x14ac:dyDescent="0.2">
      <c r="A34" s="404" t="s">
        <v>392</v>
      </c>
      <c r="B34" s="80">
        <v>224580</v>
      </c>
      <c r="C34" s="79">
        <v>122228</v>
      </c>
      <c r="D34" s="79">
        <v>102352</v>
      </c>
      <c r="E34" s="79">
        <v>154723</v>
      </c>
      <c r="F34" s="79">
        <v>69857</v>
      </c>
      <c r="G34" s="79">
        <v>25008</v>
      </c>
      <c r="H34" s="79">
        <v>71223</v>
      </c>
      <c r="I34" s="80">
        <v>56721</v>
      </c>
      <c r="J34" s="79">
        <v>36309</v>
      </c>
      <c r="K34" s="79">
        <v>20412</v>
      </c>
      <c r="L34" s="405">
        <v>17491</v>
      </c>
      <c r="M34" s="406">
        <v>16506</v>
      </c>
    </row>
    <row r="35" spans="1:13" ht="15" customHeight="1" x14ac:dyDescent="0.2">
      <c r="A35" s="404" t="s">
        <v>398</v>
      </c>
      <c r="B35" s="80">
        <v>223914</v>
      </c>
      <c r="C35" s="79">
        <v>121806</v>
      </c>
      <c r="D35" s="79">
        <v>102108</v>
      </c>
      <c r="E35" s="79">
        <v>153732</v>
      </c>
      <c r="F35" s="79">
        <v>70182</v>
      </c>
      <c r="G35" s="79">
        <v>24166</v>
      </c>
      <c r="H35" s="79">
        <v>71192</v>
      </c>
      <c r="I35" s="80">
        <v>55843</v>
      </c>
      <c r="J35" s="79">
        <v>35544</v>
      </c>
      <c r="K35" s="79">
        <v>20299</v>
      </c>
      <c r="L35" s="405">
        <v>19027</v>
      </c>
      <c r="M35" s="406">
        <v>19885</v>
      </c>
    </row>
    <row r="36" spans="1:13" ht="11.1" customHeight="1" x14ac:dyDescent="0.2">
      <c r="A36" s="404" t="s">
        <v>390</v>
      </c>
      <c r="B36" s="80">
        <v>224509</v>
      </c>
      <c r="C36" s="79">
        <v>122368</v>
      </c>
      <c r="D36" s="79">
        <v>102141</v>
      </c>
      <c r="E36" s="79">
        <v>153633</v>
      </c>
      <c r="F36" s="79">
        <v>70876</v>
      </c>
      <c r="G36" s="79">
        <v>23487</v>
      </c>
      <c r="H36" s="79">
        <v>71563</v>
      </c>
      <c r="I36" s="80">
        <v>56986</v>
      </c>
      <c r="J36" s="79">
        <v>36382</v>
      </c>
      <c r="K36" s="79">
        <v>20604</v>
      </c>
      <c r="L36" s="405">
        <v>18189</v>
      </c>
      <c r="M36" s="406">
        <v>17721</v>
      </c>
    </row>
    <row r="37" spans="1:13" ht="11.1" customHeight="1" x14ac:dyDescent="0.2">
      <c r="A37" s="404" t="s">
        <v>391</v>
      </c>
      <c r="B37" s="80">
        <v>228177</v>
      </c>
      <c r="C37" s="79">
        <v>124096</v>
      </c>
      <c r="D37" s="79">
        <v>104081</v>
      </c>
      <c r="E37" s="79">
        <v>156868</v>
      </c>
      <c r="F37" s="79">
        <v>71309</v>
      </c>
      <c r="G37" s="79">
        <v>25537</v>
      </c>
      <c r="H37" s="79">
        <v>71807</v>
      </c>
      <c r="I37" s="80">
        <v>57041</v>
      </c>
      <c r="J37" s="79">
        <v>35793</v>
      </c>
      <c r="K37" s="79">
        <v>21248</v>
      </c>
      <c r="L37" s="405">
        <v>21902</v>
      </c>
      <c r="M37" s="406">
        <v>18960</v>
      </c>
    </row>
    <row r="38" spans="1:13" ht="11.1" customHeight="1" x14ac:dyDescent="0.2">
      <c r="A38" s="407" t="s">
        <v>392</v>
      </c>
      <c r="B38" s="80">
        <v>227579</v>
      </c>
      <c r="C38" s="79">
        <v>123557</v>
      </c>
      <c r="D38" s="79">
        <v>104022</v>
      </c>
      <c r="E38" s="79">
        <v>156207</v>
      </c>
      <c r="F38" s="79">
        <v>71372</v>
      </c>
      <c r="G38" s="79">
        <v>25144</v>
      </c>
      <c r="H38" s="79">
        <v>71617</v>
      </c>
      <c r="I38" s="80">
        <v>58560</v>
      </c>
      <c r="J38" s="79">
        <v>37021</v>
      </c>
      <c r="K38" s="79">
        <v>21539</v>
      </c>
      <c r="L38" s="405">
        <v>16403</v>
      </c>
      <c r="M38" s="406">
        <v>17311</v>
      </c>
    </row>
    <row r="39" spans="1:13" ht="15" customHeight="1" x14ac:dyDescent="0.2">
      <c r="A39" s="404" t="s">
        <v>399</v>
      </c>
      <c r="B39" s="80">
        <v>226476</v>
      </c>
      <c r="C39" s="79">
        <v>123086</v>
      </c>
      <c r="D39" s="79">
        <v>103390</v>
      </c>
      <c r="E39" s="79">
        <v>155136</v>
      </c>
      <c r="F39" s="79">
        <v>71340</v>
      </c>
      <c r="G39" s="79">
        <v>24100</v>
      </c>
      <c r="H39" s="79">
        <v>71320</v>
      </c>
      <c r="I39" s="80">
        <v>57441</v>
      </c>
      <c r="J39" s="79">
        <v>36258</v>
      </c>
      <c r="K39" s="79">
        <v>21183</v>
      </c>
      <c r="L39" s="405">
        <v>19751</v>
      </c>
      <c r="M39" s="406">
        <v>21638</v>
      </c>
    </row>
    <row r="40" spans="1:13" ht="11.1" customHeight="1" x14ac:dyDescent="0.2">
      <c r="A40" s="407" t="s">
        <v>390</v>
      </c>
      <c r="B40" s="80">
        <v>226129</v>
      </c>
      <c r="C40" s="79">
        <v>123030</v>
      </c>
      <c r="D40" s="79">
        <v>103099</v>
      </c>
      <c r="E40" s="79">
        <v>154421</v>
      </c>
      <c r="F40" s="79">
        <v>71708</v>
      </c>
      <c r="G40" s="79">
        <v>23407</v>
      </c>
      <c r="H40" s="79">
        <v>71268</v>
      </c>
      <c r="I40" s="80">
        <v>58519</v>
      </c>
      <c r="J40" s="79">
        <v>37103</v>
      </c>
      <c r="K40" s="79">
        <v>21416</v>
      </c>
      <c r="L40" s="405">
        <v>17279</v>
      </c>
      <c r="M40" s="406">
        <v>17686</v>
      </c>
    </row>
    <row r="41" spans="1:13" ht="11.1" customHeight="1" x14ac:dyDescent="0.2">
      <c r="A41" s="404" t="s">
        <v>391</v>
      </c>
      <c r="B41" s="80">
        <v>228863</v>
      </c>
      <c r="C41" s="79">
        <v>124342</v>
      </c>
      <c r="D41" s="79">
        <v>104521</v>
      </c>
      <c r="E41" s="79">
        <v>156582</v>
      </c>
      <c r="F41" s="79">
        <v>72281</v>
      </c>
      <c r="G41" s="79">
        <v>25168</v>
      </c>
      <c r="H41" s="79">
        <v>71121</v>
      </c>
      <c r="I41" s="80">
        <v>57969</v>
      </c>
      <c r="J41" s="79">
        <v>35893</v>
      </c>
      <c r="K41" s="79">
        <v>22076</v>
      </c>
      <c r="L41" s="405">
        <v>22458</v>
      </c>
      <c r="M41" s="406">
        <v>20175</v>
      </c>
    </row>
    <row r="42" spans="1:13" ht="11.1" customHeight="1" x14ac:dyDescent="0.2">
      <c r="A42" s="404" t="s">
        <v>392</v>
      </c>
      <c r="B42" s="80">
        <v>228332</v>
      </c>
      <c r="C42" s="79">
        <v>123805</v>
      </c>
      <c r="D42" s="79">
        <v>104527</v>
      </c>
      <c r="E42" s="79">
        <v>155561</v>
      </c>
      <c r="F42" s="79">
        <v>72771</v>
      </c>
      <c r="G42" s="79">
        <v>24851</v>
      </c>
      <c r="H42" s="79">
        <v>70880</v>
      </c>
      <c r="I42" s="80">
        <v>58845</v>
      </c>
      <c r="J42" s="79">
        <v>36658</v>
      </c>
      <c r="K42" s="79">
        <v>22187</v>
      </c>
      <c r="L42" s="405">
        <v>16489</v>
      </c>
      <c r="M42" s="406">
        <v>17240</v>
      </c>
    </row>
    <row r="43" spans="1:13" ht="15" customHeight="1" x14ac:dyDescent="0.2">
      <c r="A43" s="404" t="s">
        <v>400</v>
      </c>
      <c r="B43" s="80">
        <v>226924</v>
      </c>
      <c r="C43" s="79">
        <v>123238</v>
      </c>
      <c r="D43" s="79">
        <v>103686</v>
      </c>
      <c r="E43" s="79">
        <v>154663</v>
      </c>
      <c r="F43" s="79">
        <v>72261</v>
      </c>
      <c r="G43" s="79">
        <v>23693</v>
      </c>
      <c r="H43" s="79">
        <v>70611</v>
      </c>
      <c r="I43" s="80">
        <v>57266</v>
      </c>
      <c r="J43" s="79">
        <v>35574</v>
      </c>
      <c r="K43" s="79">
        <v>21692</v>
      </c>
      <c r="L43" s="405">
        <v>17824</v>
      </c>
      <c r="M43" s="406">
        <v>19730</v>
      </c>
    </row>
    <row r="44" spans="1:13" ht="11.1" customHeight="1" x14ac:dyDescent="0.2">
      <c r="A44" s="404" t="s">
        <v>390</v>
      </c>
      <c r="B44" s="80">
        <v>228030</v>
      </c>
      <c r="C44" s="79">
        <v>124024</v>
      </c>
      <c r="D44" s="79">
        <v>104006</v>
      </c>
      <c r="E44" s="79">
        <v>155062</v>
      </c>
      <c r="F44" s="79">
        <v>72968</v>
      </c>
      <c r="G44" s="79">
        <v>23211</v>
      </c>
      <c r="H44" s="79">
        <v>70930</v>
      </c>
      <c r="I44" s="80">
        <v>57856</v>
      </c>
      <c r="J44" s="79">
        <v>35887</v>
      </c>
      <c r="K44" s="79">
        <v>21969</v>
      </c>
      <c r="L44" s="405">
        <v>16847</v>
      </c>
      <c r="M44" s="406">
        <v>16841</v>
      </c>
    </row>
    <row r="45" spans="1:13" ht="11.1" customHeight="1" x14ac:dyDescent="0.2">
      <c r="A45" s="404" t="s">
        <v>391</v>
      </c>
      <c r="B45" s="80">
        <v>230107</v>
      </c>
      <c r="C45" s="79">
        <v>124910</v>
      </c>
      <c r="D45" s="79">
        <v>105197</v>
      </c>
      <c r="E45" s="79">
        <v>156925</v>
      </c>
      <c r="F45" s="79">
        <v>73182</v>
      </c>
      <c r="G45" s="79">
        <v>25024</v>
      </c>
      <c r="H45" s="79">
        <v>70678</v>
      </c>
      <c r="I45" s="80">
        <v>56902</v>
      </c>
      <c r="J45" s="79">
        <v>34546</v>
      </c>
      <c r="K45" s="79">
        <v>22356</v>
      </c>
      <c r="L45" s="405">
        <v>21716</v>
      </c>
      <c r="M45" s="406">
        <v>19593</v>
      </c>
    </row>
    <row r="46" spans="1:13" ht="11.1" customHeight="1" x14ac:dyDescent="0.2">
      <c r="A46" s="404" t="s">
        <v>392</v>
      </c>
      <c r="B46" s="80">
        <v>229651</v>
      </c>
      <c r="C46" s="79">
        <v>124178</v>
      </c>
      <c r="D46" s="79">
        <v>105473</v>
      </c>
      <c r="E46" s="79">
        <v>155727</v>
      </c>
      <c r="F46" s="79">
        <v>73924</v>
      </c>
      <c r="G46" s="79">
        <v>24727</v>
      </c>
      <c r="H46" s="79">
        <v>70208</v>
      </c>
      <c r="I46" s="80">
        <v>57213</v>
      </c>
      <c r="J46" s="79">
        <v>34920</v>
      </c>
      <c r="K46" s="79">
        <v>22293</v>
      </c>
      <c r="L46" s="405">
        <v>15783</v>
      </c>
      <c r="M46" s="406">
        <v>16448</v>
      </c>
    </row>
    <row r="47" spans="1:13" ht="15" customHeight="1" x14ac:dyDescent="0.2">
      <c r="A47" s="404" t="s">
        <v>401</v>
      </c>
      <c r="B47" s="80">
        <v>227267</v>
      </c>
      <c r="C47" s="79">
        <v>122687</v>
      </c>
      <c r="D47" s="79">
        <v>104580</v>
      </c>
      <c r="E47" s="79">
        <v>153464</v>
      </c>
      <c r="F47" s="79">
        <v>73803</v>
      </c>
      <c r="G47" s="79">
        <v>23473</v>
      </c>
      <c r="H47" s="79">
        <v>69243</v>
      </c>
      <c r="I47" s="80">
        <v>55754</v>
      </c>
      <c r="J47" s="79">
        <v>34024</v>
      </c>
      <c r="K47" s="79">
        <v>21730</v>
      </c>
      <c r="L47" s="405">
        <v>17110</v>
      </c>
      <c r="M47" s="406">
        <v>19503</v>
      </c>
    </row>
    <row r="48" spans="1:13" ht="11.1" customHeight="1" x14ac:dyDescent="0.2">
      <c r="A48" s="404" t="s">
        <v>390</v>
      </c>
      <c r="B48" s="80">
        <v>228365</v>
      </c>
      <c r="C48" s="79">
        <v>123220</v>
      </c>
      <c r="D48" s="79">
        <v>105145</v>
      </c>
      <c r="E48" s="79">
        <v>153100</v>
      </c>
      <c r="F48" s="79">
        <v>75265</v>
      </c>
      <c r="G48" s="79">
        <v>23165</v>
      </c>
      <c r="H48" s="79">
        <v>69404</v>
      </c>
      <c r="I48" s="80">
        <v>55798</v>
      </c>
      <c r="J48" s="79">
        <v>33846</v>
      </c>
      <c r="K48" s="79">
        <v>21952</v>
      </c>
      <c r="L48" s="405">
        <v>17127</v>
      </c>
      <c r="M48" s="406">
        <v>16535</v>
      </c>
    </row>
    <row r="49" spans="1:14" ht="11.1" customHeight="1" x14ac:dyDescent="0.2">
      <c r="A49" s="404" t="s">
        <v>391</v>
      </c>
      <c r="B49" s="80">
        <v>230465</v>
      </c>
      <c r="C49" s="79">
        <v>124283</v>
      </c>
      <c r="D49" s="79">
        <v>106182</v>
      </c>
      <c r="E49" s="79">
        <v>154859</v>
      </c>
      <c r="F49" s="79">
        <v>75606</v>
      </c>
      <c r="G49" s="79">
        <v>24678</v>
      </c>
      <c r="H49" s="79">
        <v>69222</v>
      </c>
      <c r="I49" s="80">
        <v>55265</v>
      </c>
      <c r="J49" s="79">
        <v>32963</v>
      </c>
      <c r="K49" s="79">
        <v>22302</v>
      </c>
      <c r="L49" s="405">
        <v>20827</v>
      </c>
      <c r="M49" s="406">
        <v>19216</v>
      </c>
    </row>
    <row r="50" spans="1:14" ht="11.1" customHeight="1" x14ac:dyDescent="0.2">
      <c r="A50" s="404" t="s">
        <v>392</v>
      </c>
      <c r="B50" s="108">
        <v>229624</v>
      </c>
      <c r="C50" s="109">
        <v>123606</v>
      </c>
      <c r="D50" s="109">
        <v>106018</v>
      </c>
      <c r="E50" s="109">
        <v>153617</v>
      </c>
      <c r="F50" s="109">
        <v>76007</v>
      </c>
      <c r="G50" s="109">
        <v>24361</v>
      </c>
      <c r="H50" s="109">
        <v>68721</v>
      </c>
      <c r="I50" s="108">
        <v>55386</v>
      </c>
      <c r="J50" s="109">
        <v>33177</v>
      </c>
      <c r="K50" s="109">
        <v>22209</v>
      </c>
      <c r="L50" s="408">
        <v>15299</v>
      </c>
      <c r="M50" s="409">
        <v>16106</v>
      </c>
    </row>
    <row r="51" spans="1:14" s="86" customFormat="1" ht="11.25" customHeight="1" x14ac:dyDescent="0.2">
      <c r="A51" s="410"/>
      <c r="B51" s="410"/>
      <c r="C51" s="410"/>
      <c r="D51" s="410"/>
      <c r="E51" s="410"/>
      <c r="F51" s="410"/>
      <c r="G51" s="410"/>
      <c r="H51" s="410"/>
      <c r="I51" s="410"/>
      <c r="J51" s="410"/>
      <c r="K51" s="113"/>
      <c r="L51" s="410"/>
      <c r="M51" s="114" t="s">
        <v>35</v>
      </c>
    </row>
    <row r="52" spans="1:14" s="86" customFormat="1" ht="21" customHeight="1" x14ac:dyDescent="0.2">
      <c r="A52" s="116" t="s">
        <v>402</v>
      </c>
      <c r="B52" s="116"/>
      <c r="C52" s="116"/>
      <c r="D52" s="116"/>
      <c r="E52" s="116"/>
      <c r="F52" s="116"/>
      <c r="G52" s="116"/>
      <c r="H52" s="116"/>
      <c r="I52" s="116"/>
      <c r="J52" s="116"/>
      <c r="K52" s="116"/>
      <c r="L52" s="116"/>
      <c r="M52" s="116"/>
    </row>
    <row r="53" spans="1:14" s="86" customFormat="1" ht="12" customHeight="1" x14ac:dyDescent="0.2">
      <c r="A53" s="411" t="s">
        <v>403</v>
      </c>
      <c r="B53" s="411"/>
      <c r="C53" s="411"/>
      <c r="D53" s="411"/>
      <c r="E53" s="411"/>
      <c r="F53" s="411"/>
      <c r="G53" s="411"/>
      <c r="H53" s="411"/>
      <c r="I53" s="411"/>
      <c r="J53" s="411"/>
      <c r="K53" s="411"/>
      <c r="L53" s="411"/>
      <c r="M53" s="411"/>
    </row>
    <row r="54" spans="1:14" s="113" customFormat="1" ht="12.75" customHeight="1" x14ac:dyDescent="0.15">
      <c r="A54" s="116" t="s">
        <v>321</v>
      </c>
      <c r="B54" s="116"/>
      <c r="C54" s="116"/>
      <c r="D54" s="116"/>
      <c r="E54" s="116"/>
      <c r="F54" s="116"/>
      <c r="G54" s="116"/>
      <c r="H54" s="116"/>
      <c r="I54" s="116"/>
      <c r="J54" s="116"/>
      <c r="K54" s="116"/>
      <c r="L54" s="116"/>
      <c r="M54" s="116"/>
    </row>
    <row r="55" spans="1:14" s="180" customFormat="1" ht="12.75" customHeight="1" x14ac:dyDescent="0.15">
      <c r="A55" s="118"/>
      <c r="B55" s="119"/>
      <c r="C55" s="119"/>
      <c r="D55" s="119"/>
      <c r="E55" s="119"/>
      <c r="F55" s="119"/>
      <c r="G55" s="119"/>
      <c r="H55" s="119"/>
      <c r="I55" s="119"/>
      <c r="J55" s="119"/>
      <c r="K55" s="119"/>
    </row>
    <row r="56" spans="1:14" s="180" customFormat="1" ht="18" customHeight="1" x14ac:dyDescent="0.2">
      <c r="A56" s="412" t="s">
        <v>550</v>
      </c>
      <c r="B56" s="412"/>
      <c r="C56" s="412"/>
      <c r="D56" s="412"/>
      <c r="E56" s="412"/>
      <c r="F56" s="412"/>
      <c r="G56" s="412"/>
      <c r="H56" s="412"/>
      <c r="I56" s="412"/>
      <c r="J56" s="412"/>
      <c r="K56" s="412"/>
    </row>
    <row r="57" spans="1:14" s="180" customFormat="1" ht="11.25" customHeight="1" x14ac:dyDescent="0.2">
      <c r="A57" s="413"/>
      <c r="B57" s="413"/>
      <c r="C57" s="413"/>
      <c r="D57" s="413"/>
      <c r="E57" s="413"/>
      <c r="F57" s="413"/>
      <c r="G57" s="413"/>
      <c r="H57" s="413"/>
      <c r="I57" s="413"/>
      <c r="J57" s="413"/>
      <c r="L57" s="183"/>
      <c r="N57" s="183"/>
    </row>
    <row r="58" spans="1:14" ht="12.75" customHeight="1" x14ac:dyDescent="0.2">
      <c r="A58" s="414"/>
      <c r="B58" s="414"/>
      <c r="C58" s="414"/>
      <c r="D58" s="414"/>
      <c r="E58" s="414"/>
      <c r="F58" s="414"/>
      <c r="G58" s="414"/>
      <c r="H58" s="414"/>
      <c r="I58" s="414"/>
      <c r="J58" s="414"/>
      <c r="L58" s="414"/>
      <c r="N58" s="148"/>
    </row>
    <row r="59" spans="1:14" ht="12.75" customHeight="1" x14ac:dyDescent="0.2">
      <c r="A59" s="414"/>
      <c r="B59" s="414"/>
      <c r="C59" s="414"/>
      <c r="D59" s="414"/>
      <c r="E59" s="414"/>
      <c r="F59" s="414"/>
      <c r="G59" s="414"/>
      <c r="H59" s="414"/>
      <c r="I59" s="414"/>
      <c r="J59" s="414"/>
      <c r="L59" s="414"/>
    </row>
    <row r="60" spans="1:14" ht="12.75" customHeight="1" x14ac:dyDescent="0.2">
      <c r="B60" s="53"/>
      <c r="C60" s="53"/>
      <c r="D60" s="53"/>
      <c r="E60" s="53"/>
      <c r="F60" s="53"/>
      <c r="G60" s="53"/>
      <c r="H60" s="53"/>
      <c r="I60" s="53"/>
      <c r="J60" s="53"/>
      <c r="L60" s="53"/>
    </row>
    <row r="61" spans="1:14" ht="12.75" customHeight="1" x14ac:dyDescent="0.2">
      <c r="B61" s="53"/>
      <c r="C61" s="53"/>
      <c r="D61" s="53"/>
      <c r="E61" s="53"/>
      <c r="F61" s="53"/>
      <c r="G61" s="53"/>
      <c r="H61" s="53"/>
      <c r="I61" s="53"/>
      <c r="J61" s="53"/>
      <c r="L61" s="53"/>
    </row>
    <row r="62" spans="1:14" ht="12.75" customHeight="1" x14ac:dyDescent="0.2">
      <c r="B62" s="53"/>
      <c r="C62" s="53"/>
      <c r="D62" s="53"/>
      <c r="E62" s="53"/>
      <c r="F62" s="53"/>
      <c r="G62" s="53"/>
      <c r="H62" s="53"/>
      <c r="I62" s="53"/>
      <c r="J62" s="53"/>
      <c r="L62" s="53"/>
    </row>
    <row r="63" spans="1:14" ht="12.75" customHeight="1" x14ac:dyDescent="0.2">
      <c r="B63" s="53"/>
      <c r="C63" s="53"/>
      <c r="D63" s="53"/>
      <c r="E63" s="53"/>
      <c r="F63" s="53"/>
      <c r="G63" s="53"/>
      <c r="H63" s="53"/>
      <c r="I63" s="53"/>
      <c r="J63" s="53"/>
      <c r="L63" s="53"/>
    </row>
    <row r="64" spans="1:14" ht="15.95" customHeight="1" x14ac:dyDescent="0.2">
      <c r="B64" s="53"/>
      <c r="C64" s="53"/>
      <c r="D64" s="53"/>
      <c r="E64" s="53"/>
      <c r="F64" s="53"/>
      <c r="G64" s="53"/>
      <c r="H64" s="53"/>
      <c r="I64" s="53"/>
      <c r="J64" s="53"/>
      <c r="L64" s="53"/>
    </row>
    <row r="65" spans="2:13" ht="15.95" customHeight="1" x14ac:dyDescent="0.2">
      <c r="B65" s="53"/>
      <c r="C65" s="53"/>
      <c r="D65" s="53"/>
      <c r="E65" s="53"/>
      <c r="F65" s="53"/>
      <c r="G65" s="53"/>
      <c r="H65" s="53"/>
      <c r="I65" s="53"/>
      <c r="J65" s="53"/>
      <c r="L65" s="53"/>
    </row>
    <row r="66" spans="2:13" ht="15.95" customHeight="1" x14ac:dyDescent="0.2">
      <c r="B66" s="53"/>
      <c r="C66" s="53"/>
      <c r="D66" s="53"/>
      <c r="E66" s="53"/>
      <c r="F66" s="53"/>
      <c r="G66" s="53"/>
      <c r="H66" s="53"/>
      <c r="I66" s="53"/>
      <c r="J66" s="53"/>
      <c r="L66" s="53"/>
    </row>
    <row r="67" spans="2:13" ht="15.95" customHeight="1" x14ac:dyDescent="0.2">
      <c r="B67" s="53"/>
      <c r="C67" s="53"/>
      <c r="D67" s="53"/>
      <c r="E67" s="53"/>
      <c r="F67" s="53"/>
      <c r="G67" s="53"/>
      <c r="H67" s="53"/>
      <c r="I67" s="53"/>
      <c r="J67" s="53"/>
      <c r="L67" s="53"/>
    </row>
    <row r="68" spans="2:13" ht="15.95" customHeight="1" x14ac:dyDescent="0.2">
      <c r="B68" s="53"/>
      <c r="C68" s="53"/>
      <c r="D68" s="53"/>
      <c r="E68" s="53"/>
      <c r="F68" s="53"/>
      <c r="G68" s="53"/>
      <c r="H68" s="53"/>
      <c r="I68" s="53"/>
      <c r="J68" s="53"/>
      <c r="L68" s="53"/>
    </row>
    <row r="69" spans="2:13" ht="15.95" customHeight="1" x14ac:dyDescent="0.2">
      <c r="B69" s="53"/>
      <c r="C69" s="53"/>
      <c r="D69" s="53"/>
      <c r="E69" s="53"/>
      <c r="F69" s="53"/>
      <c r="G69" s="53"/>
      <c r="H69" s="53"/>
      <c r="I69" s="53"/>
      <c r="J69" s="53"/>
      <c r="L69" s="53"/>
    </row>
    <row r="70" spans="2:13" ht="15.95" customHeight="1" x14ac:dyDescent="0.2">
      <c r="B70" s="53"/>
      <c r="C70" s="53"/>
      <c r="D70" s="53"/>
      <c r="E70" s="53"/>
      <c r="F70" s="53"/>
      <c r="G70" s="53"/>
      <c r="H70" s="53"/>
      <c r="I70" s="53"/>
      <c r="J70" s="53"/>
      <c r="K70" s="227"/>
      <c r="L70" s="53"/>
      <c r="M70" s="227"/>
    </row>
    <row r="71" spans="2:13" ht="15.95" customHeight="1" x14ac:dyDescent="0.2">
      <c r="B71" s="53"/>
      <c r="C71" s="53"/>
      <c r="D71" s="53"/>
      <c r="E71" s="53"/>
      <c r="F71" s="53"/>
      <c r="G71" s="53"/>
      <c r="H71" s="53"/>
      <c r="I71" s="53"/>
      <c r="J71" s="53"/>
      <c r="K71" s="227"/>
      <c r="L71" s="53"/>
      <c r="M71" s="227"/>
    </row>
    <row r="72" spans="2:13" ht="15.95" customHeight="1" x14ac:dyDescent="0.2">
      <c r="B72" s="53"/>
      <c r="C72" s="53"/>
      <c r="D72" s="53"/>
      <c r="E72" s="53"/>
      <c r="F72" s="53"/>
      <c r="G72" s="53"/>
      <c r="H72" s="53"/>
      <c r="I72" s="53"/>
      <c r="J72" s="53"/>
      <c r="K72" s="227"/>
      <c r="L72" s="53"/>
      <c r="M72" s="227"/>
    </row>
    <row r="73" spans="2:13" ht="15.95" customHeight="1" x14ac:dyDescent="0.2">
      <c r="B73" s="53"/>
      <c r="C73" s="53"/>
      <c r="D73" s="53"/>
      <c r="E73" s="53"/>
      <c r="F73" s="53"/>
      <c r="G73" s="53"/>
      <c r="H73" s="53"/>
      <c r="I73" s="53"/>
      <c r="J73" s="53"/>
      <c r="L73" s="53"/>
    </row>
    <row r="74" spans="2:13" ht="15.95" customHeight="1" x14ac:dyDescent="0.2">
      <c r="B74" s="53"/>
      <c r="C74" s="53"/>
      <c r="D74" s="53"/>
      <c r="E74" s="53"/>
      <c r="F74" s="53"/>
      <c r="G74" s="53"/>
      <c r="H74" s="53"/>
      <c r="I74" s="53"/>
      <c r="J74" s="53"/>
      <c r="L74" s="53"/>
    </row>
    <row r="75" spans="2:13" ht="15.95" customHeight="1" x14ac:dyDescent="0.2">
      <c r="B75" s="53"/>
      <c r="C75" s="53"/>
      <c r="D75" s="53"/>
      <c r="E75" s="53"/>
      <c r="F75" s="53"/>
      <c r="G75" s="53"/>
      <c r="H75" s="53"/>
      <c r="I75" s="53"/>
      <c r="J75" s="53"/>
      <c r="L75" s="53"/>
    </row>
    <row r="76" spans="2:13" ht="15.95" customHeight="1" x14ac:dyDescent="0.2">
      <c r="B76" s="53"/>
      <c r="C76" s="53"/>
      <c r="D76" s="53"/>
      <c r="E76" s="53"/>
      <c r="F76" s="53"/>
      <c r="G76" s="53"/>
      <c r="H76" s="53"/>
      <c r="I76" s="53"/>
      <c r="J76" s="53"/>
      <c r="L76" s="53"/>
    </row>
    <row r="77" spans="2:13" ht="15.95" customHeight="1" x14ac:dyDescent="0.2">
      <c r="B77" s="53"/>
      <c r="C77" s="53"/>
      <c r="D77" s="53"/>
      <c r="E77" s="53"/>
      <c r="F77" s="53"/>
      <c r="G77" s="53"/>
      <c r="H77" s="53"/>
      <c r="I77" s="53"/>
      <c r="J77" s="53"/>
      <c r="L77" s="53"/>
    </row>
    <row r="78" spans="2:13" ht="15.95" customHeight="1" x14ac:dyDescent="0.2">
      <c r="B78" s="53"/>
      <c r="C78" s="53"/>
      <c r="D78" s="53"/>
      <c r="E78" s="53"/>
      <c r="F78" s="53"/>
      <c r="G78" s="53"/>
      <c r="H78" s="53"/>
      <c r="I78" s="53"/>
      <c r="J78" s="53"/>
      <c r="L78" s="53"/>
    </row>
    <row r="79" spans="2:13" ht="15.95" customHeight="1" x14ac:dyDescent="0.2">
      <c r="B79" s="53"/>
      <c r="C79" s="53"/>
      <c r="D79" s="53"/>
      <c r="E79" s="53"/>
      <c r="F79" s="53"/>
      <c r="G79" s="53"/>
      <c r="H79" s="53"/>
      <c r="I79" s="53"/>
      <c r="J79" s="53"/>
      <c r="L79" s="53"/>
    </row>
    <row r="80" spans="2:13" ht="15.95" customHeight="1" x14ac:dyDescent="0.2">
      <c r="B80" s="53"/>
      <c r="C80" s="53"/>
      <c r="D80" s="53"/>
      <c r="E80" s="53"/>
      <c r="F80" s="53"/>
      <c r="G80" s="53"/>
      <c r="H80" s="53"/>
      <c r="I80" s="53"/>
      <c r="J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115F6-4B7F-4439-9C2E-CAB42647AFD0}">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3"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7"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8" t="s">
        <v>26</v>
      </c>
    </row>
    <row r="31" spans="1:2" ht="15" customHeight="1" x14ac:dyDescent="0.2">
      <c r="A31" s="3" t="s">
        <v>27</v>
      </c>
      <c r="B31" s="3" t="s">
        <v>28</v>
      </c>
    </row>
    <row r="33" spans="1:2" ht="9" customHeight="1" x14ac:dyDescent="0.2"/>
    <row r="34" spans="1:2" ht="15" customHeight="1" x14ac:dyDescent="0.2">
      <c r="A34" s="5" t="s">
        <v>29</v>
      </c>
      <c r="B34" s="9"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9" t="s">
        <v>36</v>
      </c>
    </row>
    <row r="41" spans="1:2" ht="105" customHeight="1" x14ac:dyDescent="0.2">
      <c r="B41" s="9" t="s">
        <v>37</v>
      </c>
    </row>
  </sheetData>
  <mergeCells count="1">
    <mergeCell ref="B6:D6"/>
  </mergeCells>
  <hyperlinks>
    <hyperlink ref="B34" r:id="rId1" xr:uid="{F43DE982-10FB-4A19-903E-4E666BD3E1B1}"/>
    <hyperlink ref="B40" r:id="rId2" xr:uid="{492DE3FE-5EAC-46E4-9804-DFB4CE35CED4}"/>
    <hyperlink ref="B41" r:id="rId3" display="https://statistik.arbeitsagentur.de/" xr:uid="{04C348C2-E273-4725-9D13-7D0BCD4D9979}"/>
    <hyperlink ref="C30" r:id="rId4" display="Statistik-Service-Ost@arbeitsagentur.de" xr:uid="{329A314A-E751-48B8-A989-090C01071477}"/>
    <hyperlink ref="B30" r:id="rId5" xr:uid="{9E238505-6D59-49F1-B09F-1E9D9C97E0BF}"/>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606D1-122D-4122-972A-0CBDA53C278E}">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5"/>
      <c r="B1" s="34" t="s">
        <v>38</v>
      </c>
    </row>
    <row r="2" spans="1:6" ht="25.5" customHeight="1" x14ac:dyDescent="0.2">
      <c r="B2" s="205" t="s">
        <v>404</v>
      </c>
    </row>
    <row r="3" spans="1:6" ht="24.95" customHeight="1" x14ac:dyDescent="0.2">
      <c r="A3" s="416"/>
      <c r="B3" s="417" t="s">
        <v>405</v>
      </c>
    </row>
    <row r="4" spans="1:6" s="420" customFormat="1" ht="132.75" x14ac:dyDescent="0.2">
      <c r="A4" s="418"/>
      <c r="B4" s="419" t="s">
        <v>406</v>
      </c>
      <c r="C4" s="418"/>
      <c r="D4" s="418"/>
      <c r="E4" s="418"/>
      <c r="F4" s="418"/>
    </row>
    <row r="5" spans="1:6" s="420" customFormat="1" x14ac:dyDescent="0.2">
      <c r="A5" s="418"/>
      <c r="B5" s="419"/>
      <c r="C5" s="418"/>
      <c r="D5" s="418"/>
      <c r="E5" s="418"/>
      <c r="F5" s="418"/>
    </row>
    <row r="6" spans="1:6" s="420" customFormat="1" x14ac:dyDescent="0.2">
      <c r="A6" s="418"/>
      <c r="B6" s="421" t="s">
        <v>407</v>
      </c>
      <c r="C6" s="418"/>
      <c r="D6" s="418"/>
      <c r="E6" s="418"/>
      <c r="F6" s="418"/>
    </row>
    <row r="7" spans="1:6" x14ac:dyDescent="0.2">
      <c r="A7" s="416"/>
      <c r="B7" s="422"/>
      <c r="C7" s="416"/>
      <c r="D7" s="416"/>
      <c r="E7" s="416"/>
      <c r="F7" s="416"/>
    </row>
    <row r="8" spans="1:6" ht="150" customHeight="1" x14ac:dyDescent="0.2">
      <c r="A8" s="416"/>
      <c r="B8" s="423" t="s">
        <v>408</v>
      </c>
      <c r="C8" s="416"/>
      <c r="D8" s="416"/>
      <c r="E8" s="416"/>
      <c r="F8" s="416"/>
    </row>
    <row r="9" spans="1:6" x14ac:dyDescent="0.2">
      <c r="A9" s="416"/>
      <c r="B9" s="424" t="s">
        <v>409</v>
      </c>
      <c r="C9" s="416"/>
      <c r="D9" s="416"/>
      <c r="E9" s="416"/>
      <c r="F9" s="416"/>
    </row>
    <row r="10" spans="1:6" x14ac:dyDescent="0.2">
      <c r="A10" s="416"/>
      <c r="B10" s="425"/>
      <c r="C10" s="416"/>
      <c r="D10" s="416"/>
      <c r="E10" s="416"/>
      <c r="F10" s="416"/>
    </row>
    <row r="11" spans="1:6" ht="120" x14ac:dyDescent="0.2">
      <c r="A11" s="416"/>
      <c r="B11" s="423" t="s">
        <v>410</v>
      </c>
      <c r="C11" s="416"/>
      <c r="D11" s="416"/>
      <c r="E11" s="416"/>
      <c r="F11" s="416"/>
    </row>
    <row r="12" spans="1:6" x14ac:dyDescent="0.2">
      <c r="A12" s="416"/>
      <c r="B12" s="424" t="s">
        <v>411</v>
      </c>
      <c r="C12" s="416"/>
      <c r="D12" s="416"/>
      <c r="E12" s="416"/>
      <c r="F12" s="416"/>
    </row>
    <row r="13" spans="1:6" x14ac:dyDescent="0.2">
      <c r="A13" s="416"/>
      <c r="B13" s="423"/>
      <c r="C13" s="416"/>
      <c r="D13" s="416"/>
      <c r="E13" s="416"/>
      <c r="F13" s="416"/>
    </row>
    <row r="14" spans="1:6" ht="144" x14ac:dyDescent="0.2">
      <c r="A14" s="416"/>
      <c r="B14" s="423" t="s">
        <v>412</v>
      </c>
      <c r="C14" s="416"/>
      <c r="D14" s="416"/>
      <c r="E14" s="416"/>
      <c r="F14" s="416"/>
    </row>
    <row r="15" spans="1:6" x14ac:dyDescent="0.2">
      <c r="A15" s="416"/>
      <c r="B15" s="424" t="s">
        <v>413</v>
      </c>
      <c r="C15" s="416"/>
      <c r="D15" s="416"/>
      <c r="E15" s="416"/>
      <c r="F15" s="416"/>
    </row>
    <row r="16" spans="1:6" x14ac:dyDescent="0.2">
      <c r="A16" s="416"/>
      <c r="B16" s="422"/>
      <c r="C16" s="416"/>
      <c r="D16" s="416"/>
      <c r="E16" s="416"/>
      <c r="F16" s="416"/>
    </row>
    <row r="17" spans="1:6" ht="180" x14ac:dyDescent="0.2">
      <c r="A17" s="416"/>
      <c r="B17" s="423" t="s">
        <v>414</v>
      </c>
      <c r="C17" s="416"/>
      <c r="D17" s="416"/>
      <c r="E17" s="416"/>
      <c r="F17" s="416"/>
    </row>
    <row r="18" spans="1:6" x14ac:dyDescent="0.2">
      <c r="A18" s="416"/>
      <c r="B18" s="424" t="s">
        <v>415</v>
      </c>
      <c r="C18" s="416"/>
      <c r="D18" s="416"/>
      <c r="E18" s="416"/>
      <c r="F18" s="416"/>
    </row>
    <row r="19" spans="1:6" x14ac:dyDescent="0.2">
      <c r="A19" s="416"/>
      <c r="B19" s="423"/>
      <c r="C19" s="416"/>
      <c r="D19" s="416"/>
      <c r="E19" s="416"/>
      <c r="F19" s="416"/>
    </row>
    <row r="20" spans="1:6" ht="168" x14ac:dyDescent="0.2">
      <c r="A20" s="416"/>
      <c r="B20" s="423" t="s">
        <v>416</v>
      </c>
      <c r="C20" s="416"/>
      <c r="D20" s="416"/>
      <c r="E20" s="416"/>
      <c r="F20" s="416"/>
    </row>
    <row r="21" spans="1:6" x14ac:dyDescent="0.2">
      <c r="A21" s="416"/>
      <c r="B21" s="423"/>
      <c r="C21" s="416"/>
      <c r="D21" s="416"/>
      <c r="E21" s="416"/>
      <c r="F21" s="416"/>
    </row>
    <row r="22" spans="1:6" x14ac:dyDescent="0.2">
      <c r="A22" s="416"/>
      <c r="B22" s="422"/>
      <c r="C22" s="416"/>
      <c r="D22" s="416"/>
      <c r="E22" s="416"/>
      <c r="F22" s="416"/>
    </row>
    <row r="23" spans="1:6" x14ac:dyDescent="0.2">
      <c r="A23" s="416"/>
      <c r="B23" s="426" t="s">
        <v>417</v>
      </c>
      <c r="C23" s="416"/>
      <c r="D23" s="416"/>
      <c r="E23" s="416"/>
      <c r="F23" s="416"/>
    </row>
    <row r="24" spans="1:6" s="13" customFormat="1" ht="25.5" x14ac:dyDescent="0.2">
      <c r="A24" s="427"/>
      <c r="B24" s="428" t="s">
        <v>418</v>
      </c>
      <c r="C24" s="426"/>
      <c r="D24" s="426"/>
      <c r="E24" s="426"/>
      <c r="F24" s="426"/>
    </row>
    <row r="25" spans="1:6" x14ac:dyDescent="0.2">
      <c r="A25" s="429"/>
      <c r="B25" s="416"/>
      <c r="C25" s="416"/>
      <c r="D25" s="416"/>
      <c r="E25" s="416"/>
      <c r="F25" s="416"/>
    </row>
    <row r="26" spans="1:6" x14ac:dyDescent="0.2">
      <c r="A26" s="416"/>
      <c r="B26" s="416"/>
      <c r="C26" s="416"/>
      <c r="D26" s="416"/>
      <c r="E26" s="416"/>
      <c r="F26" s="416"/>
    </row>
    <row r="27" spans="1:6" x14ac:dyDescent="0.2">
      <c r="A27" s="416"/>
      <c r="B27" s="416"/>
      <c r="C27" s="416"/>
      <c r="D27" s="416"/>
      <c r="E27" s="416"/>
      <c r="F27" s="416"/>
    </row>
    <row r="28" spans="1:6" x14ac:dyDescent="0.2">
      <c r="A28" s="416"/>
      <c r="B28" s="416"/>
      <c r="C28" s="416"/>
      <c r="D28" s="416"/>
      <c r="E28" s="416"/>
      <c r="F28" s="416"/>
    </row>
    <row r="29" spans="1:6" x14ac:dyDescent="0.2">
      <c r="A29" s="416"/>
      <c r="B29" s="416"/>
      <c r="C29" s="416"/>
      <c r="D29" s="416"/>
      <c r="E29" s="416"/>
      <c r="F29" s="416"/>
    </row>
    <row r="30" spans="1:6" x14ac:dyDescent="0.2">
      <c r="A30" s="416"/>
      <c r="B30" s="416"/>
      <c r="C30" s="416"/>
      <c r="D30" s="416"/>
      <c r="E30" s="416"/>
      <c r="F30" s="416"/>
    </row>
    <row r="31" spans="1:6" x14ac:dyDescent="0.2">
      <c r="A31" s="416"/>
      <c r="B31" s="416"/>
      <c r="C31" s="416"/>
      <c r="D31" s="416"/>
      <c r="E31" s="416"/>
      <c r="F31" s="416"/>
    </row>
    <row r="32" spans="1:6" x14ac:dyDescent="0.2">
      <c r="A32" s="416"/>
      <c r="B32" s="416"/>
      <c r="C32" s="416"/>
      <c r="D32" s="416"/>
      <c r="E32" s="416"/>
      <c r="F32" s="416"/>
    </row>
    <row r="33" spans="1:6" x14ac:dyDescent="0.2">
      <c r="A33" s="425"/>
      <c r="B33" s="425"/>
      <c r="C33" s="425"/>
      <c r="D33" s="425"/>
      <c r="E33" s="425"/>
      <c r="F33" s="425"/>
    </row>
    <row r="34" spans="1:6" x14ac:dyDescent="0.2">
      <c r="A34" s="416"/>
      <c r="B34" s="416"/>
      <c r="C34" s="416"/>
      <c r="D34" s="416"/>
      <c r="E34" s="416"/>
      <c r="F34" s="416"/>
    </row>
    <row r="35" spans="1:6" x14ac:dyDescent="0.2">
      <c r="A35" s="416"/>
      <c r="B35" s="416"/>
      <c r="C35" s="416"/>
      <c r="D35" s="416"/>
      <c r="E35" s="416"/>
      <c r="F35" s="416"/>
    </row>
    <row r="36" spans="1:6" ht="8.1" customHeight="1" x14ac:dyDescent="0.2">
      <c r="A36" s="416"/>
      <c r="B36" s="416"/>
      <c r="C36" s="416"/>
      <c r="D36" s="416"/>
      <c r="E36" s="416"/>
      <c r="F36" s="416"/>
    </row>
    <row r="37" spans="1:6" ht="13.5" customHeight="1" x14ac:dyDescent="0.2">
      <c r="A37" s="416"/>
      <c r="B37" s="416"/>
      <c r="C37" s="416"/>
      <c r="D37" s="416"/>
      <c r="E37" s="416"/>
      <c r="F37" s="416"/>
    </row>
    <row r="38" spans="1:6" x14ac:dyDescent="0.2">
      <c r="A38" s="416"/>
      <c r="B38" s="416"/>
      <c r="C38" s="416"/>
      <c r="D38" s="416"/>
      <c r="E38" s="416"/>
      <c r="F38" s="416"/>
    </row>
    <row r="39" spans="1:6" x14ac:dyDescent="0.2">
      <c r="A39" s="416"/>
      <c r="B39" s="416"/>
      <c r="C39" s="416"/>
      <c r="D39" s="416"/>
      <c r="E39" s="416"/>
      <c r="F39" s="416"/>
    </row>
    <row r="40" spans="1:6" x14ac:dyDescent="0.2">
      <c r="A40" s="416"/>
      <c r="B40" s="416"/>
      <c r="C40" s="416"/>
      <c r="D40" s="416"/>
      <c r="E40" s="416"/>
      <c r="F40" s="416"/>
    </row>
    <row r="41" spans="1:6" x14ac:dyDescent="0.2">
      <c r="A41" s="416"/>
      <c r="B41" s="416"/>
      <c r="C41" s="416"/>
      <c r="D41" s="416"/>
      <c r="E41" s="416"/>
      <c r="F41" s="416"/>
    </row>
    <row r="42" spans="1:6" x14ac:dyDescent="0.2">
      <c r="A42" s="416"/>
      <c r="B42" s="416"/>
      <c r="C42" s="416"/>
      <c r="D42" s="416"/>
      <c r="E42" s="416"/>
      <c r="F42" s="416"/>
    </row>
    <row r="43" spans="1:6" ht="33" customHeight="1" x14ac:dyDescent="0.2">
      <c r="A43" s="416"/>
      <c r="B43" s="416"/>
      <c r="C43" s="416"/>
      <c r="D43" s="416"/>
      <c r="E43" s="416"/>
      <c r="F43" s="416"/>
    </row>
    <row r="44" spans="1:6" ht="16.5" customHeight="1" x14ac:dyDescent="0.2">
      <c r="A44" s="416"/>
      <c r="B44" s="416"/>
      <c r="C44" s="416"/>
      <c r="D44" s="416"/>
      <c r="E44" s="416"/>
      <c r="F44" s="416"/>
    </row>
    <row r="45" spans="1:6" x14ac:dyDescent="0.2">
      <c r="A45" s="416"/>
      <c r="B45" s="416"/>
      <c r="C45" s="416"/>
      <c r="D45" s="416"/>
      <c r="E45" s="416"/>
      <c r="F45" s="416"/>
    </row>
    <row r="46" spans="1:6" x14ac:dyDescent="0.2">
      <c r="A46" s="416"/>
      <c r="B46" s="416"/>
      <c r="C46" s="416"/>
      <c r="D46" s="416"/>
      <c r="E46" s="416"/>
      <c r="F46" s="416"/>
    </row>
    <row r="47" spans="1:6" x14ac:dyDescent="0.2">
      <c r="A47" s="416"/>
      <c r="B47" s="416"/>
      <c r="C47" s="416"/>
      <c r="D47" s="416"/>
      <c r="E47" s="416"/>
      <c r="F47" s="416"/>
    </row>
    <row r="48" spans="1:6" x14ac:dyDescent="0.2">
      <c r="A48" s="416"/>
      <c r="B48" s="416"/>
      <c r="C48" s="416"/>
      <c r="D48" s="416"/>
      <c r="E48" s="416"/>
      <c r="F48" s="416"/>
    </row>
    <row r="49" spans="1:6" x14ac:dyDescent="0.2">
      <c r="A49" s="416"/>
      <c r="B49" s="416"/>
      <c r="C49" s="416"/>
      <c r="D49" s="416"/>
      <c r="E49" s="416"/>
      <c r="F49" s="416"/>
    </row>
    <row r="50" spans="1:6" x14ac:dyDescent="0.2">
      <c r="A50" s="416"/>
      <c r="B50" s="416"/>
      <c r="C50" s="416"/>
      <c r="D50" s="416"/>
      <c r="E50" s="416"/>
      <c r="F50" s="416"/>
    </row>
    <row r="51" spans="1:6" x14ac:dyDescent="0.2">
      <c r="A51" s="416"/>
      <c r="B51" s="416"/>
      <c r="C51" s="416"/>
      <c r="D51" s="416"/>
      <c r="E51" s="416"/>
      <c r="F51" s="416"/>
    </row>
    <row r="52" spans="1:6" x14ac:dyDescent="0.2">
      <c r="A52" s="416"/>
      <c r="B52" s="416"/>
      <c r="C52" s="416"/>
      <c r="D52" s="416"/>
      <c r="E52" s="416"/>
      <c r="F52" s="416"/>
    </row>
    <row r="53" spans="1:6" x14ac:dyDescent="0.2">
      <c r="A53" s="416"/>
      <c r="B53" s="416"/>
      <c r="C53" s="416"/>
      <c r="D53" s="416"/>
      <c r="E53" s="416"/>
      <c r="F53" s="416"/>
    </row>
    <row r="54" spans="1:6" x14ac:dyDescent="0.2">
      <c r="A54" s="416"/>
      <c r="B54" s="416"/>
      <c r="C54" s="416"/>
      <c r="D54" s="416"/>
      <c r="E54" s="416"/>
      <c r="F54" s="416"/>
    </row>
    <row r="55" spans="1:6" x14ac:dyDescent="0.2">
      <c r="A55" s="416"/>
      <c r="B55" s="416"/>
      <c r="C55" s="416"/>
      <c r="D55" s="416"/>
      <c r="E55" s="416"/>
      <c r="F55" s="416"/>
    </row>
    <row r="56" spans="1:6" x14ac:dyDescent="0.2">
      <c r="A56" s="416"/>
      <c r="B56" s="416"/>
      <c r="C56" s="416"/>
      <c r="D56" s="416"/>
      <c r="E56" s="416"/>
      <c r="F56" s="416"/>
    </row>
    <row r="57" spans="1:6" x14ac:dyDescent="0.2">
      <c r="A57" s="416"/>
      <c r="B57" s="416"/>
      <c r="C57" s="416"/>
      <c r="D57" s="416"/>
      <c r="E57" s="416"/>
      <c r="F57" s="416"/>
    </row>
    <row r="58" spans="1:6" x14ac:dyDescent="0.2">
      <c r="A58" s="416"/>
      <c r="B58" s="416"/>
      <c r="C58" s="416"/>
      <c r="D58" s="416"/>
      <c r="E58" s="416"/>
      <c r="F58" s="416"/>
    </row>
    <row r="59" spans="1:6" x14ac:dyDescent="0.2">
      <c r="A59" s="416"/>
      <c r="B59" s="416"/>
      <c r="C59" s="416"/>
      <c r="D59" s="416"/>
      <c r="E59" s="416"/>
      <c r="F59" s="416"/>
    </row>
    <row r="60" spans="1:6" x14ac:dyDescent="0.2">
      <c r="A60" s="416"/>
      <c r="B60" s="416"/>
      <c r="C60" s="416"/>
      <c r="D60" s="416"/>
      <c r="E60" s="416"/>
      <c r="F60" s="416"/>
    </row>
    <row r="61" spans="1:6" x14ac:dyDescent="0.2">
      <c r="A61" s="416"/>
      <c r="B61" s="416"/>
      <c r="C61" s="416"/>
      <c r="D61" s="416"/>
      <c r="E61" s="416"/>
      <c r="F61" s="416"/>
    </row>
    <row r="62" spans="1:6" x14ac:dyDescent="0.2">
      <c r="A62" s="416"/>
      <c r="B62" s="416"/>
      <c r="C62" s="416"/>
      <c r="D62" s="416"/>
      <c r="E62" s="416"/>
      <c r="F62" s="416"/>
    </row>
    <row r="63" spans="1:6" x14ac:dyDescent="0.2">
      <c r="A63" s="416"/>
      <c r="B63" s="416"/>
      <c r="C63" s="416"/>
      <c r="D63" s="416"/>
      <c r="E63" s="416"/>
      <c r="F63" s="416"/>
    </row>
    <row r="64" spans="1:6" x14ac:dyDescent="0.2">
      <c r="A64" s="416"/>
      <c r="B64" s="416"/>
      <c r="C64" s="416"/>
      <c r="D64" s="416"/>
      <c r="E64" s="416"/>
      <c r="F64" s="416"/>
    </row>
    <row r="65" spans="1:6" x14ac:dyDescent="0.2">
      <c r="A65" s="416"/>
      <c r="B65" s="416"/>
      <c r="C65" s="416"/>
      <c r="D65" s="416"/>
      <c r="E65" s="416"/>
      <c r="F65" s="416"/>
    </row>
    <row r="66" spans="1:6" x14ac:dyDescent="0.2">
      <c r="A66" s="416"/>
      <c r="B66" s="416"/>
      <c r="C66" s="416"/>
      <c r="D66" s="416"/>
      <c r="E66" s="416"/>
      <c r="F66" s="416"/>
    </row>
    <row r="67" spans="1:6" x14ac:dyDescent="0.2">
      <c r="A67" s="416"/>
      <c r="B67" s="416"/>
      <c r="C67" s="416"/>
      <c r="D67" s="416"/>
      <c r="E67" s="416"/>
      <c r="F67" s="416"/>
    </row>
    <row r="68" spans="1:6" x14ac:dyDescent="0.2">
      <c r="A68" s="416"/>
      <c r="B68" s="416"/>
      <c r="C68" s="416"/>
      <c r="D68" s="416"/>
      <c r="E68" s="416"/>
      <c r="F68" s="416"/>
    </row>
    <row r="69" spans="1:6" x14ac:dyDescent="0.2">
      <c r="A69" s="416"/>
      <c r="B69" s="416"/>
      <c r="C69" s="416"/>
      <c r="D69" s="416"/>
      <c r="E69" s="416"/>
      <c r="F69" s="416"/>
    </row>
    <row r="70" spans="1:6" x14ac:dyDescent="0.2">
      <c r="A70" s="416"/>
      <c r="B70" s="416"/>
      <c r="C70" s="416"/>
      <c r="D70" s="416"/>
      <c r="E70" s="416"/>
      <c r="F70" s="416"/>
    </row>
    <row r="71" spans="1:6" x14ac:dyDescent="0.2">
      <c r="A71" s="416"/>
      <c r="B71" s="416"/>
      <c r="C71" s="416"/>
      <c r="D71" s="416"/>
      <c r="E71" s="416"/>
      <c r="F71" s="416"/>
    </row>
    <row r="72" spans="1:6" x14ac:dyDescent="0.2">
      <c r="A72" s="416"/>
      <c r="B72" s="416"/>
      <c r="C72" s="416"/>
      <c r="D72" s="416"/>
      <c r="E72" s="416"/>
      <c r="F72" s="416"/>
    </row>
    <row r="73" spans="1:6" x14ac:dyDescent="0.2">
      <c r="A73" s="416"/>
      <c r="B73" s="416"/>
      <c r="C73" s="416"/>
      <c r="D73" s="416"/>
      <c r="E73" s="416"/>
      <c r="F73" s="416"/>
    </row>
    <row r="74" spans="1:6" x14ac:dyDescent="0.2">
      <c r="A74" s="416"/>
      <c r="B74" s="416"/>
      <c r="C74" s="416"/>
      <c r="D74" s="416"/>
      <c r="E74" s="416"/>
      <c r="F74" s="416"/>
    </row>
    <row r="75" spans="1:6" x14ac:dyDescent="0.2">
      <c r="A75" s="416"/>
      <c r="B75" s="416"/>
      <c r="C75" s="416"/>
      <c r="D75" s="416"/>
      <c r="E75" s="416"/>
      <c r="F75" s="416"/>
    </row>
    <row r="76" spans="1:6" x14ac:dyDescent="0.2">
      <c r="A76" s="416"/>
      <c r="B76" s="416"/>
      <c r="C76" s="416"/>
      <c r="D76" s="416"/>
      <c r="E76" s="416"/>
      <c r="F76" s="416"/>
    </row>
    <row r="77" spans="1:6" x14ac:dyDescent="0.2">
      <c r="A77" s="416"/>
      <c r="B77" s="416"/>
      <c r="C77" s="416"/>
      <c r="D77" s="416"/>
      <c r="E77" s="416"/>
      <c r="F77" s="416"/>
    </row>
    <row r="78" spans="1:6" x14ac:dyDescent="0.2">
      <c r="A78" s="416"/>
      <c r="B78" s="416"/>
      <c r="C78" s="416"/>
      <c r="D78" s="416"/>
      <c r="E78" s="416"/>
      <c r="F78" s="416"/>
    </row>
    <row r="79" spans="1:6" x14ac:dyDescent="0.2">
      <c r="A79" s="416"/>
      <c r="B79" s="416"/>
      <c r="C79" s="416"/>
      <c r="D79" s="416"/>
      <c r="E79" s="416"/>
      <c r="F79" s="416"/>
    </row>
    <row r="80" spans="1:6" x14ac:dyDescent="0.2">
      <c r="A80" s="416"/>
      <c r="B80" s="416"/>
      <c r="C80" s="416"/>
      <c r="D80" s="416"/>
      <c r="E80" s="416"/>
      <c r="F80" s="416"/>
    </row>
    <row r="81" spans="1:6" x14ac:dyDescent="0.2">
      <c r="A81" s="416"/>
      <c r="B81" s="416"/>
      <c r="C81" s="416"/>
      <c r="D81" s="416"/>
      <c r="E81" s="416"/>
      <c r="F81" s="416"/>
    </row>
    <row r="82" spans="1:6" x14ac:dyDescent="0.2">
      <c r="A82" s="416"/>
      <c r="B82" s="416"/>
      <c r="C82" s="416"/>
      <c r="D82" s="416"/>
      <c r="E82" s="416"/>
      <c r="F82" s="416"/>
    </row>
    <row r="83" spans="1:6" x14ac:dyDescent="0.2">
      <c r="A83" s="416"/>
      <c r="B83" s="416"/>
      <c r="C83" s="416"/>
      <c r="D83" s="416"/>
      <c r="E83" s="416"/>
      <c r="F83" s="416"/>
    </row>
    <row r="84" spans="1:6" x14ac:dyDescent="0.2">
      <c r="A84" s="416"/>
      <c r="B84" s="416"/>
      <c r="C84" s="416"/>
      <c r="D84" s="416"/>
      <c r="E84" s="416"/>
      <c r="F84" s="416"/>
    </row>
    <row r="85" spans="1:6" x14ac:dyDescent="0.2">
      <c r="A85" s="416"/>
      <c r="B85" s="416"/>
      <c r="C85" s="416"/>
      <c r="D85" s="416"/>
      <c r="E85" s="416"/>
      <c r="F85" s="416"/>
    </row>
    <row r="86" spans="1:6" x14ac:dyDescent="0.2">
      <c r="A86" s="416"/>
      <c r="B86" s="416"/>
      <c r="C86" s="416"/>
      <c r="D86" s="416"/>
      <c r="E86" s="416"/>
      <c r="F86" s="416"/>
    </row>
    <row r="87" spans="1:6" x14ac:dyDescent="0.2">
      <c r="A87" s="416"/>
      <c r="B87" s="416"/>
      <c r="C87" s="416"/>
      <c r="D87" s="416"/>
      <c r="E87" s="416"/>
      <c r="F87" s="416"/>
    </row>
    <row r="88" spans="1:6" x14ac:dyDescent="0.2">
      <c r="A88" s="416"/>
      <c r="B88" s="416"/>
      <c r="C88" s="416"/>
      <c r="D88" s="416"/>
      <c r="E88" s="416"/>
      <c r="F88" s="416"/>
    </row>
    <row r="89" spans="1:6" x14ac:dyDescent="0.2">
      <c r="A89" s="416"/>
      <c r="B89" s="416"/>
      <c r="C89" s="416"/>
      <c r="D89" s="416"/>
      <c r="E89" s="416"/>
      <c r="F89" s="416"/>
    </row>
    <row r="90" spans="1:6" x14ac:dyDescent="0.2">
      <c r="A90" s="416"/>
      <c r="B90" s="416"/>
      <c r="C90" s="416"/>
      <c r="D90" s="416"/>
      <c r="E90" s="416"/>
      <c r="F90" s="416"/>
    </row>
    <row r="91" spans="1:6" x14ac:dyDescent="0.2">
      <c r="A91" s="416"/>
      <c r="B91" s="416"/>
      <c r="C91" s="416"/>
      <c r="D91" s="416"/>
      <c r="E91" s="416"/>
      <c r="F91" s="416"/>
    </row>
    <row r="92" spans="1:6" x14ac:dyDescent="0.2">
      <c r="A92" s="416"/>
      <c r="B92" s="416"/>
      <c r="C92" s="416"/>
      <c r="D92" s="416"/>
      <c r="E92" s="416"/>
      <c r="F92" s="416"/>
    </row>
    <row r="93" spans="1:6" x14ac:dyDescent="0.2">
      <c r="A93" s="416"/>
      <c r="B93" s="416"/>
      <c r="C93" s="416"/>
      <c r="D93" s="416"/>
      <c r="E93" s="416"/>
      <c r="F93" s="416"/>
    </row>
    <row r="94" spans="1:6" x14ac:dyDescent="0.2">
      <c r="A94" s="416"/>
      <c r="B94" s="416"/>
      <c r="C94" s="416"/>
      <c r="D94" s="416"/>
      <c r="E94" s="416"/>
      <c r="F94" s="416"/>
    </row>
    <row r="95" spans="1:6" x14ac:dyDescent="0.2">
      <c r="A95" s="416"/>
      <c r="B95" s="416"/>
      <c r="C95" s="416"/>
      <c r="D95" s="416"/>
      <c r="E95" s="416"/>
      <c r="F95" s="416"/>
    </row>
    <row r="96" spans="1:6" x14ac:dyDescent="0.2">
      <c r="A96" s="416"/>
      <c r="B96" s="416"/>
      <c r="C96" s="416"/>
      <c r="D96" s="416"/>
      <c r="E96" s="416"/>
      <c r="F96" s="416"/>
    </row>
    <row r="97" spans="1:6" x14ac:dyDescent="0.2">
      <c r="A97" s="416"/>
      <c r="B97" s="416"/>
      <c r="C97" s="416"/>
      <c r="D97" s="416"/>
      <c r="E97" s="416"/>
      <c r="F97" s="416"/>
    </row>
    <row r="98" spans="1:6" x14ac:dyDescent="0.2">
      <c r="A98" s="416"/>
      <c r="B98" s="416"/>
      <c r="C98" s="416"/>
      <c r="D98" s="416"/>
      <c r="E98" s="416"/>
      <c r="F98" s="416"/>
    </row>
    <row r="99" spans="1:6" x14ac:dyDescent="0.2">
      <c r="A99" s="416"/>
      <c r="B99" s="416"/>
      <c r="C99" s="416"/>
      <c r="D99" s="416"/>
      <c r="E99" s="416"/>
      <c r="F99" s="416"/>
    </row>
    <row r="100" spans="1:6" x14ac:dyDescent="0.2">
      <c r="A100" s="416"/>
      <c r="B100" s="416"/>
      <c r="C100" s="416"/>
      <c r="D100" s="416"/>
      <c r="E100" s="416"/>
      <c r="F100" s="416"/>
    </row>
    <row r="101" spans="1:6" x14ac:dyDescent="0.2">
      <c r="A101" s="416"/>
      <c r="B101" s="416"/>
      <c r="C101" s="416"/>
      <c r="D101" s="416"/>
      <c r="E101" s="416"/>
      <c r="F101" s="416"/>
    </row>
    <row r="102" spans="1:6" x14ac:dyDescent="0.2">
      <c r="A102" s="416"/>
      <c r="B102" s="416"/>
      <c r="C102" s="416"/>
      <c r="D102" s="416"/>
      <c r="E102" s="416"/>
      <c r="F102" s="416"/>
    </row>
    <row r="103" spans="1:6" x14ac:dyDescent="0.2">
      <c r="A103" s="416"/>
      <c r="B103" s="416"/>
      <c r="C103" s="416"/>
      <c r="D103" s="416"/>
      <c r="E103" s="416"/>
      <c r="F103" s="416"/>
    </row>
    <row r="104" spans="1:6" x14ac:dyDescent="0.2">
      <c r="A104" s="416"/>
      <c r="B104" s="416"/>
      <c r="C104" s="416"/>
      <c r="D104" s="416"/>
      <c r="E104" s="416"/>
      <c r="F104" s="416"/>
    </row>
    <row r="105" spans="1:6" x14ac:dyDescent="0.2">
      <c r="A105" s="416"/>
      <c r="B105" s="416"/>
      <c r="C105" s="416"/>
      <c r="D105" s="416"/>
      <c r="E105" s="416"/>
      <c r="F105" s="416"/>
    </row>
    <row r="106" spans="1:6" x14ac:dyDescent="0.2">
      <c r="A106" s="416"/>
      <c r="B106" s="416"/>
      <c r="C106" s="416"/>
      <c r="D106" s="416"/>
      <c r="E106" s="416"/>
      <c r="F106" s="416"/>
    </row>
    <row r="107" spans="1:6" x14ac:dyDescent="0.2">
      <c r="A107" s="416"/>
      <c r="B107" s="416"/>
      <c r="C107" s="416"/>
      <c r="D107" s="416"/>
      <c r="E107" s="416"/>
      <c r="F107" s="416"/>
    </row>
    <row r="108" spans="1:6" x14ac:dyDescent="0.2">
      <c r="A108" s="416"/>
      <c r="B108" s="416"/>
      <c r="C108" s="416"/>
      <c r="D108" s="416"/>
      <c r="E108" s="416"/>
      <c r="F108" s="416"/>
    </row>
    <row r="109" spans="1:6" x14ac:dyDescent="0.2">
      <c r="A109" s="416"/>
      <c r="B109" s="416"/>
      <c r="C109" s="416"/>
      <c r="D109" s="416"/>
      <c r="E109" s="416"/>
      <c r="F109" s="416"/>
    </row>
    <row r="110" spans="1:6" x14ac:dyDescent="0.2">
      <c r="A110" s="416"/>
      <c r="B110" s="416"/>
      <c r="C110" s="416"/>
      <c r="D110" s="416"/>
      <c r="E110" s="416"/>
      <c r="F110" s="416"/>
    </row>
    <row r="111" spans="1:6" x14ac:dyDescent="0.2">
      <c r="A111" s="416"/>
      <c r="B111" s="416"/>
      <c r="C111" s="416"/>
      <c r="D111" s="416"/>
      <c r="E111" s="416"/>
      <c r="F111" s="416"/>
    </row>
    <row r="112" spans="1:6" x14ac:dyDescent="0.2">
      <c r="A112" s="416"/>
      <c r="B112" s="416"/>
      <c r="C112" s="416"/>
      <c r="D112" s="416"/>
      <c r="E112" s="416"/>
      <c r="F112" s="416"/>
    </row>
    <row r="113" spans="1:6" x14ac:dyDescent="0.2">
      <c r="A113" s="416"/>
      <c r="B113" s="416"/>
      <c r="C113" s="416"/>
      <c r="D113" s="416"/>
      <c r="E113" s="416"/>
      <c r="F113" s="416"/>
    </row>
    <row r="114" spans="1:6" x14ac:dyDescent="0.2">
      <c r="A114" s="416"/>
      <c r="B114" s="416"/>
      <c r="C114" s="416"/>
      <c r="D114" s="416"/>
      <c r="E114" s="416"/>
      <c r="F114" s="416"/>
    </row>
    <row r="115" spans="1:6" x14ac:dyDescent="0.2">
      <c r="A115" s="416"/>
      <c r="B115" s="416"/>
      <c r="C115" s="416"/>
      <c r="D115" s="416"/>
      <c r="E115" s="416"/>
      <c r="F115" s="416"/>
    </row>
    <row r="116" spans="1:6" x14ac:dyDescent="0.2">
      <c r="A116" s="416"/>
      <c r="B116" s="416"/>
      <c r="C116" s="416"/>
      <c r="D116" s="416"/>
      <c r="E116" s="416"/>
      <c r="F116" s="416"/>
    </row>
    <row r="117" spans="1:6" x14ac:dyDescent="0.2">
      <c r="A117" s="416"/>
      <c r="B117" s="416"/>
      <c r="C117" s="416"/>
      <c r="D117" s="416"/>
      <c r="E117" s="416"/>
      <c r="F117" s="416"/>
    </row>
    <row r="118" spans="1:6" x14ac:dyDescent="0.2">
      <c r="A118" s="416"/>
      <c r="B118" s="416"/>
      <c r="C118" s="416"/>
      <c r="D118" s="416"/>
      <c r="E118" s="416"/>
      <c r="F118" s="416"/>
    </row>
    <row r="119" spans="1:6" x14ac:dyDescent="0.2">
      <c r="A119" s="416"/>
      <c r="B119" s="416"/>
      <c r="C119" s="416"/>
      <c r="D119" s="416"/>
      <c r="E119" s="416"/>
      <c r="F119" s="416"/>
    </row>
    <row r="120" spans="1:6" x14ac:dyDescent="0.2">
      <c r="A120" s="416"/>
      <c r="B120" s="416"/>
      <c r="C120" s="416"/>
      <c r="D120" s="416"/>
      <c r="E120" s="416"/>
      <c r="F120" s="416"/>
    </row>
    <row r="121" spans="1:6" x14ac:dyDescent="0.2">
      <c r="A121" s="416"/>
      <c r="B121" s="416"/>
      <c r="C121" s="416"/>
      <c r="D121" s="416"/>
      <c r="E121" s="416"/>
      <c r="F121" s="416"/>
    </row>
    <row r="122" spans="1:6" x14ac:dyDescent="0.2">
      <c r="A122" s="416"/>
      <c r="B122" s="416"/>
      <c r="C122" s="416"/>
      <c r="D122" s="416"/>
      <c r="E122" s="416"/>
      <c r="F122" s="416"/>
    </row>
    <row r="123" spans="1:6" x14ac:dyDescent="0.2">
      <c r="A123" s="416"/>
      <c r="B123" s="416"/>
      <c r="C123" s="416"/>
      <c r="D123" s="416"/>
      <c r="E123" s="416"/>
      <c r="F123" s="416"/>
    </row>
    <row r="124" spans="1:6" x14ac:dyDescent="0.2">
      <c r="A124" s="416"/>
      <c r="B124" s="416"/>
      <c r="C124" s="416"/>
      <c r="D124" s="416"/>
      <c r="E124" s="416"/>
      <c r="F124" s="416"/>
    </row>
    <row r="125" spans="1:6" x14ac:dyDescent="0.2">
      <c r="A125" s="416"/>
      <c r="B125" s="416"/>
      <c r="C125" s="416"/>
      <c r="D125" s="416"/>
      <c r="E125" s="416"/>
      <c r="F125" s="416"/>
    </row>
    <row r="126" spans="1:6" x14ac:dyDescent="0.2">
      <c r="A126" s="416"/>
      <c r="B126" s="416"/>
      <c r="C126" s="416"/>
      <c r="D126" s="416"/>
      <c r="E126" s="416"/>
      <c r="F126" s="416"/>
    </row>
    <row r="127" spans="1:6" x14ac:dyDescent="0.2">
      <c r="A127" s="416"/>
      <c r="B127" s="416"/>
      <c r="C127" s="416"/>
      <c r="D127" s="416"/>
      <c r="E127" s="416"/>
      <c r="F127" s="416"/>
    </row>
    <row r="128" spans="1:6" x14ac:dyDescent="0.2">
      <c r="A128" s="416"/>
      <c r="B128" s="416"/>
      <c r="C128" s="416"/>
      <c r="D128" s="416"/>
      <c r="E128" s="416"/>
      <c r="F128" s="416"/>
    </row>
    <row r="129" spans="1:6" x14ac:dyDescent="0.2">
      <c r="A129" s="416"/>
      <c r="B129" s="416"/>
      <c r="C129" s="416"/>
      <c r="D129" s="416"/>
      <c r="E129" s="416"/>
      <c r="F129" s="416"/>
    </row>
    <row r="130" spans="1:6" x14ac:dyDescent="0.2">
      <c r="A130" s="416"/>
      <c r="B130" s="416"/>
      <c r="C130" s="416"/>
      <c r="D130" s="416"/>
      <c r="E130" s="416"/>
      <c r="F130" s="416"/>
    </row>
    <row r="131" spans="1:6" x14ac:dyDescent="0.2">
      <c r="A131" s="416"/>
      <c r="B131" s="416"/>
      <c r="C131" s="416"/>
      <c r="D131" s="416"/>
      <c r="E131" s="416"/>
      <c r="F131" s="416"/>
    </row>
    <row r="132" spans="1:6" x14ac:dyDescent="0.2">
      <c r="A132" s="416"/>
      <c r="B132" s="416"/>
      <c r="C132" s="416"/>
      <c r="D132" s="416"/>
      <c r="E132" s="416"/>
      <c r="F132" s="416"/>
    </row>
    <row r="133" spans="1:6" x14ac:dyDescent="0.2">
      <c r="A133" s="416"/>
      <c r="B133" s="416"/>
      <c r="C133" s="416"/>
      <c r="D133" s="416"/>
      <c r="E133" s="416"/>
      <c r="F133" s="416"/>
    </row>
    <row r="134" spans="1:6" x14ac:dyDescent="0.2">
      <c r="A134" s="416"/>
      <c r="B134" s="416"/>
      <c r="C134" s="416"/>
      <c r="D134" s="416"/>
      <c r="E134" s="416"/>
      <c r="F134" s="416"/>
    </row>
    <row r="135" spans="1:6" x14ac:dyDescent="0.2">
      <c r="A135" s="416"/>
      <c r="B135" s="416"/>
      <c r="C135" s="416"/>
      <c r="D135" s="416"/>
      <c r="E135" s="416"/>
      <c r="F135" s="416"/>
    </row>
    <row r="136" spans="1:6" x14ac:dyDescent="0.2">
      <c r="A136" s="416"/>
      <c r="B136" s="416"/>
      <c r="C136" s="416"/>
      <c r="D136" s="416"/>
      <c r="E136" s="416"/>
      <c r="F136" s="416"/>
    </row>
    <row r="137" spans="1:6" x14ac:dyDescent="0.2">
      <c r="A137" s="416"/>
      <c r="B137" s="416"/>
      <c r="C137" s="416"/>
      <c r="D137" s="416"/>
      <c r="E137" s="416"/>
      <c r="F137" s="416"/>
    </row>
    <row r="138" spans="1:6" x14ac:dyDescent="0.2">
      <c r="A138" s="416"/>
      <c r="B138" s="416"/>
      <c r="C138" s="416"/>
      <c r="D138" s="416"/>
      <c r="E138" s="416"/>
      <c r="F138" s="416"/>
    </row>
    <row r="139" spans="1:6" x14ac:dyDescent="0.2">
      <c r="A139" s="416"/>
      <c r="B139" s="416"/>
      <c r="C139" s="416"/>
      <c r="D139" s="416"/>
      <c r="E139" s="416"/>
      <c r="F139" s="416"/>
    </row>
    <row r="140" spans="1:6" x14ac:dyDescent="0.2">
      <c r="A140" s="416"/>
      <c r="B140" s="416"/>
      <c r="C140" s="416"/>
      <c r="D140" s="416"/>
      <c r="E140" s="416"/>
      <c r="F140" s="416"/>
    </row>
    <row r="141" spans="1:6" x14ac:dyDescent="0.2">
      <c r="A141" s="416"/>
      <c r="B141" s="416"/>
      <c r="C141" s="416"/>
      <c r="D141" s="416"/>
      <c r="E141" s="416"/>
      <c r="F141" s="416"/>
    </row>
    <row r="142" spans="1:6" x14ac:dyDescent="0.2">
      <c r="A142" s="416"/>
      <c r="B142" s="416"/>
      <c r="C142" s="416"/>
      <c r="D142" s="416"/>
      <c r="E142" s="416"/>
      <c r="F142" s="416"/>
    </row>
    <row r="143" spans="1:6" x14ac:dyDescent="0.2">
      <c r="A143" s="416"/>
      <c r="B143" s="416"/>
      <c r="C143" s="416"/>
      <c r="D143" s="416"/>
      <c r="E143" s="416"/>
      <c r="F143" s="416"/>
    </row>
    <row r="144" spans="1:6" x14ac:dyDescent="0.2">
      <c r="A144" s="416"/>
      <c r="B144" s="416"/>
      <c r="C144" s="416"/>
      <c r="D144" s="416"/>
      <c r="E144" s="416"/>
      <c r="F144" s="416"/>
    </row>
    <row r="145" spans="1:6" x14ac:dyDescent="0.2">
      <c r="A145" s="416"/>
      <c r="B145" s="416"/>
      <c r="C145" s="416"/>
      <c r="D145" s="416"/>
      <c r="E145" s="416"/>
      <c r="F145" s="416"/>
    </row>
    <row r="146" spans="1:6" x14ac:dyDescent="0.2">
      <c r="A146" s="416"/>
      <c r="B146" s="416"/>
      <c r="C146" s="416"/>
      <c r="D146" s="416"/>
      <c r="E146" s="416"/>
      <c r="F146" s="416"/>
    </row>
    <row r="147" spans="1:6" x14ac:dyDescent="0.2">
      <c r="A147" s="416"/>
      <c r="B147" s="416"/>
      <c r="C147" s="416"/>
      <c r="D147" s="416"/>
      <c r="E147" s="416"/>
      <c r="F147" s="416"/>
    </row>
    <row r="148" spans="1:6" x14ac:dyDescent="0.2">
      <c r="A148" s="416"/>
      <c r="B148" s="416"/>
      <c r="C148" s="416"/>
      <c r="D148" s="416"/>
      <c r="E148" s="416"/>
      <c r="F148" s="416"/>
    </row>
    <row r="149" spans="1:6" x14ac:dyDescent="0.2">
      <c r="A149" s="416"/>
      <c r="B149" s="416"/>
      <c r="C149" s="416"/>
      <c r="D149" s="416"/>
      <c r="E149" s="416"/>
      <c r="F149" s="416"/>
    </row>
    <row r="150" spans="1:6" x14ac:dyDescent="0.2">
      <c r="A150" s="416"/>
      <c r="B150" s="416"/>
      <c r="C150" s="416"/>
      <c r="D150" s="416"/>
      <c r="E150" s="416"/>
      <c r="F150" s="416"/>
    </row>
    <row r="151" spans="1:6" x14ac:dyDescent="0.2">
      <c r="A151" s="416"/>
      <c r="B151" s="416"/>
      <c r="C151" s="416"/>
      <c r="D151" s="416"/>
      <c r="E151" s="416"/>
      <c r="F151" s="416"/>
    </row>
    <row r="152" spans="1:6" x14ac:dyDescent="0.2">
      <c r="A152" s="416"/>
      <c r="B152" s="416"/>
      <c r="C152" s="416"/>
      <c r="D152" s="416"/>
      <c r="E152" s="416"/>
      <c r="F152" s="416"/>
    </row>
    <row r="153" spans="1:6" x14ac:dyDescent="0.2">
      <c r="A153" s="416"/>
      <c r="B153" s="416"/>
      <c r="C153" s="416"/>
      <c r="D153" s="416"/>
      <c r="E153" s="416"/>
      <c r="F153" s="416"/>
    </row>
    <row r="154" spans="1:6" x14ac:dyDescent="0.2">
      <c r="A154" s="416"/>
      <c r="B154" s="416"/>
      <c r="C154" s="416"/>
      <c r="D154" s="416"/>
      <c r="E154" s="416"/>
      <c r="F154" s="416"/>
    </row>
    <row r="155" spans="1:6" x14ac:dyDescent="0.2">
      <c r="A155" s="416"/>
      <c r="B155" s="416"/>
      <c r="C155" s="416"/>
      <c r="D155" s="416"/>
      <c r="E155" s="416"/>
      <c r="F155" s="416"/>
    </row>
    <row r="156" spans="1:6" x14ac:dyDescent="0.2">
      <c r="A156" s="416"/>
      <c r="B156" s="416"/>
      <c r="C156" s="416"/>
      <c r="D156" s="416"/>
      <c r="E156" s="416"/>
      <c r="F156" s="416"/>
    </row>
    <row r="157" spans="1:6" x14ac:dyDescent="0.2">
      <c r="A157" s="416"/>
      <c r="B157" s="416"/>
      <c r="C157" s="416"/>
      <c r="D157" s="416"/>
      <c r="E157" s="416"/>
      <c r="F157" s="416"/>
    </row>
    <row r="158" spans="1:6" x14ac:dyDescent="0.2">
      <c r="A158" s="416"/>
      <c r="B158" s="416"/>
      <c r="C158" s="416"/>
      <c r="D158" s="416"/>
      <c r="E158" s="416"/>
      <c r="F158" s="416"/>
    </row>
    <row r="159" spans="1:6" x14ac:dyDescent="0.2">
      <c r="A159" s="416"/>
      <c r="B159" s="416"/>
      <c r="C159" s="416"/>
      <c r="D159" s="416"/>
      <c r="E159" s="416"/>
      <c r="F159" s="416"/>
    </row>
    <row r="160" spans="1:6" x14ac:dyDescent="0.2">
      <c r="A160" s="416"/>
      <c r="B160" s="416"/>
      <c r="C160" s="416"/>
      <c r="D160" s="416"/>
      <c r="E160" s="416"/>
      <c r="F160" s="416"/>
    </row>
    <row r="161" spans="1:6" x14ac:dyDescent="0.2">
      <c r="A161" s="416"/>
      <c r="B161" s="416"/>
      <c r="C161" s="416"/>
      <c r="D161" s="416"/>
      <c r="E161" s="416"/>
      <c r="F161" s="416"/>
    </row>
    <row r="162" spans="1:6" x14ac:dyDescent="0.2">
      <c r="A162" s="416"/>
      <c r="B162" s="416"/>
      <c r="C162" s="416"/>
      <c r="D162" s="416"/>
      <c r="E162" s="416"/>
      <c r="F162" s="416"/>
    </row>
    <row r="163" spans="1:6" x14ac:dyDescent="0.2">
      <c r="A163" s="416"/>
      <c r="B163" s="416"/>
      <c r="C163" s="416"/>
      <c r="D163" s="416"/>
      <c r="E163" s="416"/>
      <c r="F163" s="416"/>
    </row>
    <row r="164" spans="1:6" x14ac:dyDescent="0.2">
      <c r="A164" s="416"/>
      <c r="B164" s="416"/>
      <c r="C164" s="416"/>
      <c r="D164" s="416"/>
      <c r="E164" s="416"/>
      <c r="F164" s="416"/>
    </row>
    <row r="165" spans="1:6" x14ac:dyDescent="0.2">
      <c r="A165" s="416"/>
      <c r="B165" s="416"/>
      <c r="C165" s="416"/>
      <c r="D165" s="416"/>
      <c r="E165" s="416"/>
      <c r="F165" s="416"/>
    </row>
    <row r="166" spans="1:6" x14ac:dyDescent="0.2">
      <c r="A166" s="416"/>
      <c r="B166" s="416"/>
      <c r="C166" s="416"/>
      <c r="D166" s="416"/>
      <c r="E166" s="416"/>
      <c r="F166" s="416"/>
    </row>
    <row r="167" spans="1:6" x14ac:dyDescent="0.2">
      <c r="A167" s="416"/>
      <c r="B167" s="416"/>
      <c r="C167" s="416"/>
      <c r="D167" s="416"/>
      <c r="E167" s="416"/>
      <c r="F167" s="416"/>
    </row>
    <row r="168" spans="1:6" x14ac:dyDescent="0.2">
      <c r="A168" s="416"/>
      <c r="B168" s="416"/>
      <c r="C168" s="416"/>
      <c r="D168" s="416"/>
      <c r="E168" s="416"/>
      <c r="F168" s="416"/>
    </row>
    <row r="169" spans="1:6" x14ac:dyDescent="0.2">
      <c r="A169" s="416"/>
      <c r="B169" s="416"/>
      <c r="C169" s="416"/>
      <c r="D169" s="416"/>
      <c r="E169" s="416"/>
      <c r="F169" s="416"/>
    </row>
    <row r="170" spans="1:6" x14ac:dyDescent="0.2">
      <c r="A170" s="416"/>
      <c r="B170" s="416"/>
      <c r="C170" s="416"/>
      <c r="D170" s="416"/>
      <c r="E170" s="416"/>
      <c r="F170" s="416"/>
    </row>
    <row r="171" spans="1:6" x14ac:dyDescent="0.2">
      <c r="A171" s="416"/>
      <c r="B171" s="416"/>
      <c r="C171" s="416"/>
      <c r="D171" s="416"/>
      <c r="E171" s="416"/>
      <c r="F171" s="416"/>
    </row>
    <row r="172" spans="1:6" x14ac:dyDescent="0.2">
      <c r="A172" s="416"/>
      <c r="B172" s="416"/>
      <c r="C172" s="416"/>
      <c r="D172" s="416"/>
      <c r="E172" s="416"/>
      <c r="F172" s="416"/>
    </row>
    <row r="173" spans="1:6" x14ac:dyDescent="0.2">
      <c r="A173" s="416"/>
      <c r="B173" s="416"/>
      <c r="C173" s="416"/>
      <c r="D173" s="416"/>
      <c r="E173" s="416"/>
      <c r="F173" s="416"/>
    </row>
    <row r="174" spans="1:6" x14ac:dyDescent="0.2">
      <c r="A174" s="416"/>
      <c r="B174" s="416"/>
      <c r="C174" s="416"/>
      <c r="D174" s="416"/>
      <c r="E174" s="416"/>
      <c r="F174" s="416"/>
    </row>
    <row r="175" spans="1:6" x14ac:dyDescent="0.2">
      <c r="A175" s="416"/>
      <c r="B175" s="416"/>
      <c r="C175" s="416"/>
      <c r="D175" s="416"/>
      <c r="E175" s="416"/>
      <c r="F175" s="416"/>
    </row>
    <row r="176" spans="1:6" x14ac:dyDescent="0.2">
      <c r="A176" s="416"/>
      <c r="B176" s="416"/>
      <c r="C176" s="416"/>
      <c r="D176" s="416"/>
      <c r="E176" s="416"/>
      <c r="F176" s="416"/>
    </row>
    <row r="177" spans="1:6" x14ac:dyDescent="0.2">
      <c r="A177" s="416"/>
      <c r="B177" s="416"/>
      <c r="C177" s="416"/>
      <c r="D177" s="416"/>
      <c r="E177" s="416"/>
      <c r="F177" s="416"/>
    </row>
    <row r="178" spans="1:6" x14ac:dyDescent="0.2">
      <c r="A178" s="416"/>
      <c r="B178" s="416"/>
      <c r="C178" s="416"/>
      <c r="D178" s="416"/>
      <c r="E178" s="416"/>
      <c r="F178" s="416"/>
    </row>
    <row r="179" spans="1:6" x14ac:dyDescent="0.2">
      <c r="A179" s="416"/>
      <c r="B179" s="416"/>
      <c r="C179" s="416"/>
      <c r="D179" s="416"/>
      <c r="E179" s="416"/>
      <c r="F179" s="416"/>
    </row>
    <row r="180" spans="1:6" x14ac:dyDescent="0.2">
      <c r="A180" s="416"/>
      <c r="B180" s="416"/>
      <c r="C180" s="416"/>
      <c r="D180" s="416"/>
      <c r="E180" s="416"/>
      <c r="F180" s="416"/>
    </row>
    <row r="181" spans="1:6" x14ac:dyDescent="0.2">
      <c r="A181" s="416"/>
      <c r="B181" s="416"/>
      <c r="C181" s="416"/>
      <c r="D181" s="416"/>
      <c r="E181" s="416"/>
      <c r="F181" s="416"/>
    </row>
    <row r="182" spans="1:6" x14ac:dyDescent="0.2">
      <c r="A182" s="416"/>
      <c r="B182" s="416"/>
      <c r="C182" s="416"/>
      <c r="D182" s="416"/>
      <c r="E182" s="416"/>
      <c r="F182" s="416"/>
    </row>
    <row r="183" spans="1:6" x14ac:dyDescent="0.2">
      <c r="A183" s="416"/>
      <c r="B183" s="416"/>
      <c r="C183" s="416"/>
      <c r="D183" s="416"/>
      <c r="E183" s="416"/>
      <c r="F183" s="416"/>
    </row>
    <row r="184" spans="1:6" x14ac:dyDescent="0.2">
      <c r="A184" s="416"/>
      <c r="B184" s="416"/>
      <c r="C184" s="416"/>
      <c r="D184" s="416"/>
      <c r="E184" s="416"/>
      <c r="F184" s="416"/>
    </row>
    <row r="185" spans="1:6" x14ac:dyDescent="0.2">
      <c r="A185" s="416"/>
      <c r="B185" s="416"/>
      <c r="C185" s="416"/>
      <c r="D185" s="416"/>
      <c r="E185" s="416"/>
      <c r="F185" s="416"/>
    </row>
    <row r="186" spans="1:6" x14ac:dyDescent="0.2">
      <c r="A186" s="416"/>
      <c r="B186" s="416"/>
      <c r="C186" s="416"/>
      <c r="D186" s="416"/>
      <c r="E186" s="416"/>
      <c r="F186" s="416"/>
    </row>
    <row r="187" spans="1:6" x14ac:dyDescent="0.2">
      <c r="A187" s="416"/>
      <c r="B187" s="416"/>
      <c r="C187" s="416"/>
      <c r="D187" s="416"/>
      <c r="E187" s="416"/>
      <c r="F187" s="416"/>
    </row>
    <row r="188" spans="1:6" x14ac:dyDescent="0.2">
      <c r="A188" s="416"/>
      <c r="B188" s="416"/>
      <c r="C188" s="416"/>
      <c r="D188" s="416"/>
      <c r="E188" s="416"/>
      <c r="F188" s="416"/>
    </row>
    <row r="189" spans="1:6" x14ac:dyDescent="0.2">
      <c r="A189" s="416"/>
      <c r="B189" s="416"/>
      <c r="C189" s="416"/>
      <c r="D189" s="416"/>
      <c r="E189" s="416"/>
      <c r="F189" s="416"/>
    </row>
    <row r="190" spans="1:6" x14ac:dyDescent="0.2">
      <c r="A190" s="416"/>
      <c r="B190" s="416"/>
      <c r="C190" s="416"/>
      <c r="D190" s="416"/>
      <c r="E190" s="416"/>
      <c r="F190" s="416"/>
    </row>
    <row r="191" spans="1:6" x14ac:dyDescent="0.2">
      <c r="A191" s="416"/>
      <c r="B191" s="416"/>
      <c r="C191" s="416"/>
      <c r="D191" s="416"/>
      <c r="E191" s="416"/>
      <c r="F191" s="416"/>
    </row>
    <row r="192" spans="1:6" x14ac:dyDescent="0.2">
      <c r="A192" s="416"/>
      <c r="B192" s="416"/>
      <c r="C192" s="416"/>
      <c r="D192" s="416"/>
      <c r="E192" s="416"/>
      <c r="F192" s="416"/>
    </row>
    <row r="193" spans="1:6" x14ac:dyDescent="0.2">
      <c r="A193" s="416"/>
      <c r="B193" s="416"/>
      <c r="C193" s="416"/>
      <c r="D193" s="416"/>
      <c r="E193" s="416"/>
      <c r="F193" s="416"/>
    </row>
    <row r="194" spans="1:6" x14ac:dyDescent="0.2">
      <c r="A194" s="416"/>
      <c r="B194" s="416"/>
      <c r="C194" s="416"/>
      <c r="D194" s="416"/>
      <c r="E194" s="416"/>
      <c r="F194" s="416"/>
    </row>
    <row r="195" spans="1:6" x14ac:dyDescent="0.2">
      <c r="A195" s="416"/>
      <c r="B195" s="416"/>
      <c r="C195" s="416"/>
      <c r="D195" s="416"/>
      <c r="E195" s="416"/>
      <c r="F195" s="416"/>
    </row>
    <row r="196" spans="1:6" x14ac:dyDescent="0.2">
      <c r="A196" s="416"/>
      <c r="B196" s="416"/>
      <c r="C196" s="416"/>
      <c r="D196" s="416"/>
      <c r="E196" s="416"/>
      <c r="F196" s="416"/>
    </row>
    <row r="197" spans="1:6" x14ac:dyDescent="0.2">
      <c r="A197" s="416"/>
      <c r="B197" s="416"/>
      <c r="C197" s="416"/>
      <c r="D197" s="416"/>
      <c r="E197" s="416"/>
      <c r="F197" s="416"/>
    </row>
    <row r="198" spans="1:6" x14ac:dyDescent="0.2">
      <c r="A198" s="416"/>
      <c r="B198" s="416"/>
      <c r="C198" s="416"/>
      <c r="D198" s="416"/>
      <c r="E198" s="416"/>
      <c r="F198" s="416"/>
    </row>
    <row r="199" spans="1:6" x14ac:dyDescent="0.2">
      <c r="A199" s="416"/>
      <c r="B199" s="416"/>
      <c r="C199" s="416"/>
      <c r="D199" s="416"/>
      <c r="E199" s="416"/>
      <c r="F199" s="416"/>
    </row>
    <row r="200" spans="1:6" x14ac:dyDescent="0.2">
      <c r="A200" s="416"/>
      <c r="B200" s="416"/>
      <c r="C200" s="416"/>
      <c r="D200" s="416"/>
      <c r="E200" s="416"/>
      <c r="F200" s="416"/>
    </row>
    <row r="201" spans="1:6" x14ac:dyDescent="0.2">
      <c r="A201" s="416"/>
      <c r="B201" s="416"/>
      <c r="C201" s="416"/>
      <c r="D201" s="416"/>
      <c r="E201" s="416"/>
      <c r="F201" s="416"/>
    </row>
    <row r="202" spans="1:6" x14ac:dyDescent="0.2">
      <c r="A202" s="416"/>
      <c r="B202" s="416"/>
      <c r="C202" s="416"/>
      <c r="D202" s="416"/>
      <c r="E202" s="416"/>
      <c r="F202" s="416"/>
    </row>
    <row r="203" spans="1:6" x14ac:dyDescent="0.2">
      <c r="A203" s="416"/>
      <c r="B203" s="416"/>
      <c r="C203" s="416"/>
      <c r="D203" s="416"/>
      <c r="E203" s="416"/>
      <c r="F203" s="416"/>
    </row>
    <row r="204" spans="1:6" x14ac:dyDescent="0.2">
      <c r="A204" s="416"/>
      <c r="B204" s="416"/>
      <c r="C204" s="416"/>
      <c r="D204" s="416"/>
      <c r="E204" s="416"/>
      <c r="F204" s="416"/>
    </row>
    <row r="205" spans="1:6" x14ac:dyDescent="0.2">
      <c r="A205" s="416"/>
      <c r="B205" s="416"/>
      <c r="C205" s="416"/>
      <c r="D205" s="416"/>
      <c r="E205" s="416"/>
      <c r="F205" s="416"/>
    </row>
    <row r="206" spans="1:6" x14ac:dyDescent="0.2">
      <c r="A206" s="416"/>
      <c r="B206" s="416"/>
      <c r="C206" s="416"/>
      <c r="D206" s="416"/>
      <c r="E206" s="416"/>
      <c r="F206" s="416"/>
    </row>
    <row r="207" spans="1:6" x14ac:dyDescent="0.2">
      <c r="A207" s="416"/>
      <c r="B207" s="416"/>
      <c r="C207" s="416"/>
      <c r="D207" s="416"/>
      <c r="E207" s="416"/>
      <c r="F207" s="416"/>
    </row>
    <row r="208" spans="1:6" x14ac:dyDescent="0.2">
      <c r="A208" s="416"/>
      <c r="B208" s="416"/>
      <c r="C208" s="416"/>
      <c r="D208" s="416"/>
      <c r="E208" s="416"/>
      <c r="F208" s="416"/>
    </row>
    <row r="209" spans="1:6" x14ac:dyDescent="0.2">
      <c r="A209" s="416"/>
      <c r="B209" s="416"/>
      <c r="C209" s="416"/>
      <c r="D209" s="416"/>
      <c r="E209" s="416"/>
      <c r="F209" s="416"/>
    </row>
    <row r="210" spans="1:6" x14ac:dyDescent="0.2">
      <c r="A210" s="416"/>
      <c r="B210" s="416"/>
      <c r="C210" s="416"/>
      <c r="D210" s="416"/>
      <c r="E210" s="416"/>
      <c r="F210" s="416"/>
    </row>
    <row r="211" spans="1:6" x14ac:dyDescent="0.2">
      <c r="A211" s="416"/>
      <c r="B211" s="416"/>
      <c r="C211" s="416"/>
      <c r="D211" s="416"/>
      <c r="E211" s="416"/>
      <c r="F211" s="416"/>
    </row>
    <row r="212" spans="1:6" x14ac:dyDescent="0.2">
      <c r="A212" s="416"/>
      <c r="B212" s="416"/>
      <c r="C212" s="416"/>
      <c r="D212" s="416"/>
      <c r="E212" s="416"/>
      <c r="F212" s="416"/>
    </row>
    <row r="213" spans="1:6" x14ac:dyDescent="0.2">
      <c r="A213" s="416"/>
      <c r="B213" s="416"/>
      <c r="C213" s="416"/>
      <c r="D213" s="416"/>
      <c r="E213" s="416"/>
      <c r="F213" s="416"/>
    </row>
    <row r="214" spans="1:6" x14ac:dyDescent="0.2">
      <c r="A214" s="416"/>
      <c r="B214" s="416"/>
      <c r="C214" s="416"/>
      <c r="D214" s="416"/>
      <c r="E214" s="416"/>
      <c r="F214" s="416"/>
    </row>
    <row r="215" spans="1:6" x14ac:dyDescent="0.2">
      <c r="A215" s="416"/>
      <c r="B215" s="416"/>
      <c r="C215" s="416"/>
      <c r="D215" s="416"/>
      <c r="E215" s="416"/>
      <c r="F215" s="416"/>
    </row>
    <row r="216" spans="1:6" x14ac:dyDescent="0.2">
      <c r="A216" s="416"/>
      <c r="B216" s="416"/>
      <c r="C216" s="416"/>
      <c r="D216" s="416"/>
      <c r="E216" s="416"/>
      <c r="F216" s="416"/>
    </row>
    <row r="217" spans="1:6" x14ac:dyDescent="0.2">
      <c r="A217" s="416"/>
      <c r="B217" s="416"/>
      <c r="C217" s="416"/>
      <c r="D217" s="416"/>
      <c r="E217" s="416"/>
      <c r="F217" s="416"/>
    </row>
    <row r="218" spans="1:6" x14ac:dyDescent="0.2">
      <c r="A218" s="416"/>
      <c r="B218" s="416"/>
      <c r="C218" s="416"/>
      <c r="D218" s="416"/>
      <c r="E218" s="416"/>
      <c r="F218" s="416"/>
    </row>
    <row r="219" spans="1:6" x14ac:dyDescent="0.2">
      <c r="A219" s="416"/>
      <c r="B219" s="416"/>
      <c r="C219" s="416"/>
      <c r="D219" s="416"/>
      <c r="E219" s="416"/>
      <c r="F219" s="416"/>
    </row>
    <row r="220" spans="1:6" x14ac:dyDescent="0.2">
      <c r="A220" s="416"/>
      <c r="B220" s="416"/>
      <c r="C220" s="416"/>
      <c r="D220" s="416"/>
      <c r="E220" s="416"/>
      <c r="F220" s="416"/>
    </row>
    <row r="221" spans="1:6" x14ac:dyDescent="0.2">
      <c r="A221" s="416"/>
      <c r="B221" s="416"/>
      <c r="C221" s="416"/>
      <c r="D221" s="416"/>
      <c r="E221" s="416"/>
      <c r="F221" s="416"/>
    </row>
    <row r="222" spans="1:6" x14ac:dyDescent="0.2">
      <c r="A222" s="416"/>
      <c r="B222" s="416"/>
      <c r="C222" s="416"/>
      <c r="D222" s="416"/>
      <c r="E222" s="416"/>
      <c r="F222" s="416"/>
    </row>
    <row r="223" spans="1:6" x14ac:dyDescent="0.2">
      <c r="A223" s="416"/>
      <c r="B223" s="416"/>
      <c r="C223" s="416"/>
      <c r="D223" s="416"/>
      <c r="E223" s="416"/>
      <c r="F223" s="416"/>
    </row>
    <row r="224" spans="1:6" x14ac:dyDescent="0.2">
      <c r="A224" s="416"/>
      <c r="B224" s="416"/>
      <c r="C224" s="416"/>
      <c r="D224" s="416"/>
      <c r="E224" s="416"/>
      <c r="F224" s="416"/>
    </row>
    <row r="225" spans="1:6" x14ac:dyDescent="0.2">
      <c r="A225" s="416"/>
      <c r="B225" s="416"/>
      <c r="C225" s="416"/>
      <c r="D225" s="416"/>
      <c r="E225" s="416"/>
      <c r="F225" s="416"/>
    </row>
    <row r="226" spans="1:6" x14ac:dyDescent="0.2">
      <c r="A226" s="416"/>
      <c r="B226" s="416"/>
      <c r="C226" s="416"/>
      <c r="D226" s="416"/>
      <c r="E226" s="416"/>
      <c r="F226" s="416"/>
    </row>
    <row r="227" spans="1:6" x14ac:dyDescent="0.2">
      <c r="A227" s="416"/>
      <c r="B227" s="416"/>
      <c r="C227" s="416"/>
      <c r="D227" s="416"/>
      <c r="E227" s="416"/>
      <c r="F227" s="416"/>
    </row>
    <row r="228" spans="1:6" x14ac:dyDescent="0.2">
      <c r="A228" s="416"/>
      <c r="B228" s="416"/>
      <c r="C228" s="416"/>
      <c r="D228" s="416"/>
      <c r="E228" s="416"/>
      <c r="F228" s="416"/>
    </row>
    <row r="229" spans="1:6" x14ac:dyDescent="0.2">
      <c r="A229" s="416"/>
      <c r="B229" s="416"/>
      <c r="C229" s="416"/>
      <c r="D229" s="416"/>
      <c r="E229" s="416"/>
      <c r="F229" s="416"/>
    </row>
    <row r="230" spans="1:6" x14ac:dyDescent="0.2">
      <c r="A230" s="416"/>
      <c r="B230" s="416"/>
      <c r="C230" s="416"/>
      <c r="D230" s="416"/>
      <c r="E230" s="416"/>
      <c r="F230" s="416"/>
    </row>
    <row r="231" spans="1:6" x14ac:dyDescent="0.2">
      <c r="A231" s="416"/>
      <c r="B231" s="416"/>
      <c r="C231" s="416"/>
      <c r="D231" s="416"/>
      <c r="E231" s="416"/>
      <c r="F231" s="416"/>
    </row>
    <row r="232" spans="1:6" x14ac:dyDescent="0.2">
      <c r="A232" s="416"/>
      <c r="B232" s="416"/>
      <c r="C232" s="416"/>
      <c r="D232" s="416"/>
      <c r="E232" s="416"/>
      <c r="F232" s="416"/>
    </row>
    <row r="233" spans="1:6" x14ac:dyDescent="0.2">
      <c r="A233" s="416"/>
      <c r="B233" s="416"/>
      <c r="C233" s="416"/>
      <c r="D233" s="416"/>
      <c r="E233" s="416"/>
      <c r="F233" s="416"/>
    </row>
    <row r="234" spans="1:6" x14ac:dyDescent="0.2">
      <c r="A234" s="416"/>
      <c r="B234" s="416"/>
      <c r="C234" s="416"/>
      <c r="D234" s="416"/>
      <c r="E234" s="416"/>
      <c r="F234" s="416"/>
    </row>
    <row r="235" spans="1:6" x14ac:dyDescent="0.2">
      <c r="A235" s="416"/>
      <c r="B235" s="416"/>
      <c r="C235" s="416"/>
      <c r="D235" s="416"/>
      <c r="E235" s="416"/>
      <c r="F235" s="416"/>
    </row>
    <row r="236" spans="1:6" x14ac:dyDescent="0.2">
      <c r="A236" s="416"/>
      <c r="B236" s="416"/>
      <c r="C236" s="416"/>
      <c r="D236" s="416"/>
      <c r="E236" s="416"/>
      <c r="F236" s="416"/>
    </row>
    <row r="237" spans="1:6" x14ac:dyDescent="0.2">
      <c r="A237" s="416"/>
      <c r="B237" s="416"/>
      <c r="C237" s="416"/>
      <c r="D237" s="416"/>
      <c r="E237" s="416"/>
      <c r="F237" s="416"/>
    </row>
    <row r="238" spans="1:6" x14ac:dyDescent="0.2">
      <c r="A238" s="416"/>
      <c r="B238" s="416"/>
      <c r="C238" s="416"/>
      <c r="D238" s="416"/>
      <c r="E238" s="416"/>
      <c r="F238" s="416"/>
    </row>
    <row r="239" spans="1:6" x14ac:dyDescent="0.2">
      <c r="A239" s="416"/>
      <c r="B239" s="416"/>
      <c r="C239" s="416"/>
      <c r="D239" s="416"/>
      <c r="E239" s="416"/>
      <c r="F239" s="416"/>
    </row>
    <row r="240" spans="1:6" x14ac:dyDescent="0.2">
      <c r="A240" s="416"/>
      <c r="B240" s="416"/>
      <c r="C240" s="416"/>
      <c r="D240" s="416"/>
      <c r="E240" s="416"/>
      <c r="F240" s="416"/>
    </row>
    <row r="241" spans="1:6" x14ac:dyDescent="0.2">
      <c r="A241" s="416"/>
      <c r="B241" s="416"/>
      <c r="C241" s="416"/>
      <c r="D241" s="416"/>
      <c r="E241" s="416"/>
      <c r="F241" s="416"/>
    </row>
    <row r="242" spans="1:6" x14ac:dyDescent="0.2">
      <c r="A242" s="416"/>
      <c r="B242" s="416"/>
      <c r="C242" s="416"/>
      <c r="D242" s="416"/>
      <c r="E242" s="416"/>
      <c r="F242" s="416"/>
    </row>
    <row r="243" spans="1:6" x14ac:dyDescent="0.2">
      <c r="A243" s="416"/>
      <c r="B243" s="416"/>
      <c r="C243" s="416"/>
      <c r="D243" s="416"/>
      <c r="E243" s="416"/>
      <c r="F243" s="416"/>
    </row>
    <row r="244" spans="1:6" x14ac:dyDescent="0.2">
      <c r="A244" s="416"/>
      <c r="B244" s="416"/>
      <c r="C244" s="416"/>
      <c r="D244" s="416"/>
      <c r="E244" s="416"/>
      <c r="F244" s="416"/>
    </row>
    <row r="245" spans="1:6" x14ac:dyDescent="0.2">
      <c r="A245" s="416"/>
      <c r="B245" s="416"/>
      <c r="C245" s="416"/>
      <c r="D245" s="416"/>
      <c r="E245" s="416"/>
      <c r="F245" s="416"/>
    </row>
    <row r="246" spans="1:6" x14ac:dyDescent="0.2">
      <c r="A246" s="416"/>
      <c r="B246" s="416"/>
      <c r="C246" s="416"/>
      <c r="D246" s="416"/>
      <c r="E246" s="416"/>
      <c r="F246" s="416"/>
    </row>
    <row r="247" spans="1:6" x14ac:dyDescent="0.2">
      <c r="A247" s="416"/>
      <c r="B247" s="416"/>
      <c r="C247" s="416"/>
      <c r="D247" s="416"/>
      <c r="E247" s="416"/>
      <c r="F247" s="416"/>
    </row>
    <row r="248" spans="1:6" x14ac:dyDescent="0.2">
      <c r="A248" s="416"/>
      <c r="B248" s="416"/>
      <c r="C248" s="416"/>
      <c r="D248" s="416"/>
      <c r="E248" s="416"/>
      <c r="F248" s="416"/>
    </row>
    <row r="249" spans="1:6" x14ac:dyDescent="0.2">
      <c r="A249" s="416"/>
      <c r="B249" s="416"/>
      <c r="C249" s="416"/>
      <c r="D249" s="416"/>
      <c r="E249" s="416"/>
      <c r="F249" s="416"/>
    </row>
    <row r="250" spans="1:6" x14ac:dyDescent="0.2">
      <c r="A250" s="416"/>
      <c r="B250" s="416"/>
      <c r="C250" s="416"/>
      <c r="D250" s="416"/>
      <c r="E250" s="416"/>
      <c r="F250" s="416"/>
    </row>
    <row r="251" spans="1:6" x14ac:dyDescent="0.2">
      <c r="A251" s="416"/>
      <c r="B251" s="416"/>
      <c r="C251" s="416"/>
      <c r="D251" s="416"/>
      <c r="E251" s="416"/>
      <c r="F251" s="416"/>
    </row>
    <row r="252" spans="1:6" x14ac:dyDescent="0.2">
      <c r="A252" s="416"/>
      <c r="B252" s="416"/>
      <c r="C252" s="416"/>
      <c r="D252" s="416"/>
      <c r="E252" s="416"/>
      <c r="F252" s="416"/>
    </row>
    <row r="253" spans="1:6" x14ac:dyDescent="0.2">
      <c r="A253" s="416"/>
      <c r="B253" s="416"/>
      <c r="C253" s="416"/>
      <c r="D253" s="416"/>
      <c r="E253" s="416"/>
      <c r="F253" s="416"/>
    </row>
    <row r="254" spans="1:6" x14ac:dyDescent="0.2">
      <c r="A254" s="416"/>
      <c r="B254" s="416"/>
      <c r="C254" s="416"/>
      <c r="D254" s="416"/>
      <c r="E254" s="416"/>
      <c r="F254" s="416"/>
    </row>
    <row r="255" spans="1:6" x14ac:dyDescent="0.2">
      <c r="A255" s="416"/>
      <c r="B255" s="416"/>
      <c r="C255" s="416"/>
      <c r="D255" s="416"/>
      <c r="E255" s="416"/>
      <c r="F255" s="416"/>
    </row>
    <row r="256" spans="1:6" x14ac:dyDescent="0.2">
      <c r="A256" s="416"/>
      <c r="B256" s="416"/>
      <c r="C256" s="416"/>
      <c r="D256" s="416"/>
      <c r="E256" s="416"/>
      <c r="F256" s="416"/>
    </row>
    <row r="257" spans="1:6" x14ac:dyDescent="0.2">
      <c r="A257" s="416"/>
      <c r="B257" s="416"/>
      <c r="C257" s="416"/>
      <c r="D257" s="416"/>
      <c r="E257" s="416"/>
      <c r="F257" s="416"/>
    </row>
    <row r="258" spans="1:6" x14ac:dyDescent="0.2">
      <c r="A258" s="416"/>
      <c r="B258" s="416"/>
      <c r="C258" s="416"/>
      <c r="D258" s="416"/>
      <c r="E258" s="416"/>
      <c r="F258" s="416"/>
    </row>
    <row r="259" spans="1:6" x14ac:dyDescent="0.2">
      <c r="A259" s="416"/>
      <c r="B259" s="416"/>
      <c r="C259" s="416"/>
      <c r="D259" s="416"/>
      <c r="E259" s="416"/>
      <c r="F259" s="416"/>
    </row>
    <row r="260" spans="1:6" x14ac:dyDescent="0.2">
      <c r="A260" s="416"/>
      <c r="B260" s="416"/>
      <c r="C260" s="416"/>
      <c r="D260" s="416"/>
      <c r="E260" s="416"/>
      <c r="F260" s="416"/>
    </row>
    <row r="261" spans="1:6" x14ac:dyDescent="0.2">
      <c r="A261" s="416"/>
      <c r="B261" s="416"/>
      <c r="C261" s="416"/>
      <c r="D261" s="416"/>
      <c r="E261" s="416"/>
      <c r="F261" s="416"/>
    </row>
    <row r="262" spans="1:6" x14ac:dyDescent="0.2">
      <c r="A262" s="416"/>
      <c r="B262" s="416"/>
      <c r="C262" s="416"/>
      <c r="D262" s="416"/>
      <c r="E262" s="416"/>
      <c r="F262" s="416"/>
    </row>
    <row r="263" spans="1:6" x14ac:dyDescent="0.2">
      <c r="A263" s="416"/>
      <c r="B263" s="416"/>
      <c r="C263" s="416"/>
      <c r="D263" s="416"/>
      <c r="E263" s="416"/>
      <c r="F263" s="416"/>
    </row>
    <row r="264" spans="1:6" x14ac:dyDescent="0.2">
      <c r="A264" s="416"/>
      <c r="B264" s="416"/>
      <c r="C264" s="416"/>
      <c r="D264" s="416"/>
      <c r="E264" s="416"/>
      <c r="F264" s="416"/>
    </row>
    <row r="265" spans="1:6" x14ac:dyDescent="0.2">
      <c r="A265" s="416"/>
      <c r="B265" s="416"/>
      <c r="C265" s="416"/>
      <c r="D265" s="416"/>
      <c r="E265" s="416"/>
      <c r="F265" s="416"/>
    </row>
    <row r="266" spans="1:6" x14ac:dyDescent="0.2">
      <c r="A266" s="416"/>
      <c r="B266" s="416"/>
      <c r="C266" s="416"/>
      <c r="D266" s="416"/>
      <c r="E266" s="416"/>
      <c r="F266" s="416"/>
    </row>
    <row r="267" spans="1:6" x14ac:dyDescent="0.2">
      <c r="A267" s="416"/>
      <c r="B267" s="416"/>
      <c r="C267" s="416"/>
      <c r="D267" s="416"/>
      <c r="E267" s="416"/>
      <c r="F267" s="416"/>
    </row>
    <row r="268" spans="1:6" x14ac:dyDescent="0.2">
      <c r="A268" s="416"/>
      <c r="B268" s="416"/>
      <c r="C268" s="416"/>
      <c r="D268" s="416"/>
      <c r="E268" s="416"/>
      <c r="F268" s="416"/>
    </row>
    <row r="269" spans="1:6" x14ac:dyDescent="0.2">
      <c r="A269" s="416"/>
      <c r="B269" s="416"/>
      <c r="C269" s="416"/>
      <c r="D269" s="416"/>
      <c r="E269" s="416"/>
      <c r="F269" s="416"/>
    </row>
    <row r="270" spans="1:6" x14ac:dyDescent="0.2">
      <c r="A270" s="416"/>
      <c r="B270" s="416"/>
      <c r="C270" s="416"/>
      <c r="D270" s="416"/>
      <c r="E270" s="416"/>
      <c r="F270" s="416"/>
    </row>
    <row r="271" spans="1:6" x14ac:dyDescent="0.2">
      <c r="A271" s="416"/>
      <c r="B271" s="416"/>
      <c r="C271" s="416"/>
      <c r="D271" s="416"/>
      <c r="E271" s="416"/>
      <c r="F271" s="416"/>
    </row>
    <row r="272" spans="1:6" x14ac:dyDescent="0.2">
      <c r="A272" s="416"/>
      <c r="B272" s="416"/>
      <c r="C272" s="416"/>
      <c r="D272" s="416"/>
      <c r="E272" s="416"/>
      <c r="F272" s="416"/>
    </row>
    <row r="273" spans="1:6" x14ac:dyDescent="0.2">
      <c r="A273" s="416"/>
      <c r="B273" s="416"/>
      <c r="C273" s="416"/>
      <c r="D273" s="416"/>
      <c r="E273" s="416"/>
      <c r="F273" s="416"/>
    </row>
    <row r="274" spans="1:6" x14ac:dyDescent="0.2">
      <c r="A274" s="416"/>
      <c r="B274" s="416"/>
      <c r="C274" s="416"/>
      <c r="D274" s="416"/>
      <c r="E274" s="416"/>
      <c r="F274" s="416"/>
    </row>
    <row r="275" spans="1:6" x14ac:dyDescent="0.2">
      <c r="A275" s="416"/>
      <c r="B275" s="416"/>
      <c r="C275" s="416"/>
      <c r="D275" s="416"/>
      <c r="E275" s="416"/>
      <c r="F275" s="416"/>
    </row>
    <row r="276" spans="1:6" x14ac:dyDescent="0.2">
      <c r="A276" s="416"/>
      <c r="B276" s="416"/>
      <c r="C276" s="416"/>
      <c r="D276" s="416"/>
      <c r="E276" s="416"/>
      <c r="F276" s="416"/>
    </row>
    <row r="277" spans="1:6" x14ac:dyDescent="0.2">
      <c r="A277" s="416"/>
      <c r="B277" s="416"/>
      <c r="C277" s="416"/>
      <c r="D277" s="416"/>
      <c r="E277" s="416"/>
      <c r="F277" s="416"/>
    </row>
    <row r="278" spans="1:6" x14ac:dyDescent="0.2">
      <c r="A278" s="416"/>
      <c r="B278" s="416"/>
      <c r="C278" s="416"/>
      <c r="D278" s="416"/>
      <c r="E278" s="416"/>
      <c r="F278" s="416"/>
    </row>
    <row r="279" spans="1:6" x14ac:dyDescent="0.2">
      <c r="A279" s="416"/>
      <c r="B279" s="416"/>
      <c r="C279" s="416"/>
      <c r="D279" s="416"/>
      <c r="E279" s="416"/>
      <c r="F279" s="416"/>
    </row>
    <row r="280" spans="1:6" x14ac:dyDescent="0.2">
      <c r="A280" s="416"/>
      <c r="B280" s="416"/>
      <c r="C280" s="416"/>
      <c r="D280" s="416"/>
      <c r="E280" s="416"/>
      <c r="F280" s="416"/>
    </row>
    <row r="281" spans="1:6" x14ac:dyDescent="0.2">
      <c r="A281" s="416"/>
      <c r="B281" s="416"/>
      <c r="C281" s="416"/>
      <c r="D281" s="416"/>
      <c r="E281" s="416"/>
      <c r="F281" s="416"/>
    </row>
    <row r="282" spans="1:6" x14ac:dyDescent="0.2">
      <c r="A282" s="416"/>
      <c r="B282" s="416"/>
      <c r="C282" s="416"/>
      <c r="D282" s="416"/>
      <c r="E282" s="416"/>
      <c r="F282" s="416"/>
    </row>
    <row r="283" spans="1:6" x14ac:dyDescent="0.2">
      <c r="A283" s="416"/>
      <c r="B283" s="416"/>
      <c r="C283" s="416"/>
      <c r="D283" s="416"/>
      <c r="E283" s="416"/>
      <c r="F283" s="416"/>
    </row>
    <row r="284" spans="1:6" x14ac:dyDescent="0.2">
      <c r="A284" s="416"/>
      <c r="B284" s="416"/>
      <c r="C284" s="416"/>
      <c r="D284" s="416"/>
      <c r="E284" s="416"/>
      <c r="F284" s="416"/>
    </row>
    <row r="285" spans="1:6" x14ac:dyDescent="0.2">
      <c r="A285" s="416"/>
      <c r="B285" s="416"/>
      <c r="C285" s="416"/>
      <c r="D285" s="416"/>
      <c r="E285" s="416"/>
      <c r="F285" s="416"/>
    </row>
    <row r="286" spans="1:6" x14ac:dyDescent="0.2">
      <c r="A286" s="416"/>
      <c r="B286" s="416"/>
      <c r="C286" s="416"/>
      <c r="D286" s="416"/>
      <c r="E286" s="416"/>
      <c r="F286" s="416"/>
    </row>
    <row r="287" spans="1:6" x14ac:dyDescent="0.2">
      <c r="A287" s="416"/>
      <c r="B287" s="416"/>
      <c r="C287" s="416"/>
      <c r="D287" s="416"/>
      <c r="E287" s="416"/>
      <c r="F287" s="416"/>
    </row>
    <row r="288" spans="1:6" x14ac:dyDescent="0.2">
      <c r="A288" s="416"/>
      <c r="B288" s="416"/>
      <c r="C288" s="416"/>
      <c r="D288" s="416"/>
      <c r="E288" s="416"/>
      <c r="F288" s="416"/>
    </row>
    <row r="289" spans="1:6" x14ac:dyDescent="0.2">
      <c r="A289" s="416"/>
      <c r="B289" s="416"/>
      <c r="C289" s="416"/>
      <c r="D289" s="416"/>
      <c r="E289" s="416"/>
      <c r="F289" s="416"/>
    </row>
  </sheetData>
  <hyperlinks>
    <hyperlink ref="B24" r:id="rId1" xr:uid="{866CC4DD-7D3E-4580-BA5E-3E787A0D1671}"/>
    <hyperlink ref="B9" r:id="rId2" xr:uid="{B3A8F4D7-D51B-472A-86DA-B82D33DC8CEB}"/>
    <hyperlink ref="B12" r:id="rId3" xr:uid="{187A92D7-51FA-4983-AF5E-0767EF507D03}"/>
    <hyperlink ref="B15" r:id="rId4" xr:uid="{81859986-2742-4936-81BD-8306779ACCF5}"/>
    <hyperlink ref="B18" r:id="rId5" xr:uid="{304E6DBD-61EC-438D-A4A3-BEEADA7CC788}"/>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273F9-0F2D-47FD-B4C4-F779985A495E}">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2" customWidth="1"/>
    <col min="2" max="2" width="87.42578125" style="432" customWidth="1"/>
    <col min="3" max="6" width="117.42578125" style="432" customWidth="1"/>
    <col min="7" max="16384" width="12.5703125" style="432"/>
  </cols>
  <sheetData>
    <row r="1" spans="1:2" s="431" customFormat="1" ht="36.75" customHeight="1" x14ac:dyDescent="0.2">
      <c r="A1" s="430" t="s">
        <v>38</v>
      </c>
      <c r="B1" s="430"/>
    </row>
    <row r="2" spans="1:2" ht="19.5" customHeight="1" x14ac:dyDescent="0.2">
      <c r="B2" s="433" t="s">
        <v>419</v>
      </c>
    </row>
    <row r="3" spans="1:2" ht="15" x14ac:dyDescent="0.25">
      <c r="B3" s="434" t="s">
        <v>77</v>
      </c>
    </row>
    <row r="5" spans="1:2" ht="29.25" customHeight="1" x14ac:dyDescent="0.2">
      <c r="B5" s="435" t="s">
        <v>420</v>
      </c>
    </row>
    <row r="6" spans="1:2" ht="9.9499999999999993" customHeight="1" x14ac:dyDescent="0.2">
      <c r="B6" s="435"/>
    </row>
    <row r="7" spans="1:2" ht="73.5" customHeight="1" x14ac:dyDescent="0.2">
      <c r="B7" s="435" t="s">
        <v>421</v>
      </c>
    </row>
    <row r="8" spans="1:2" ht="9.9499999999999993" customHeight="1" x14ac:dyDescent="0.2">
      <c r="B8" s="435"/>
    </row>
    <row r="9" spans="1:2" ht="50.25" customHeight="1" x14ac:dyDescent="0.2">
      <c r="B9" s="435" t="s">
        <v>422</v>
      </c>
    </row>
    <row r="10" spans="1:2" ht="9.9499999999999993" customHeight="1" x14ac:dyDescent="0.2">
      <c r="B10" s="435"/>
    </row>
    <row r="11" spans="1:2" ht="79.5" customHeight="1" x14ac:dyDescent="0.2">
      <c r="B11" s="435" t="s">
        <v>423</v>
      </c>
    </row>
    <row r="12" spans="1:2" ht="9.9499999999999993" customHeight="1" x14ac:dyDescent="0.2">
      <c r="B12" s="435"/>
    </row>
    <row r="13" spans="1:2" ht="48.75" customHeight="1" x14ac:dyDescent="0.2">
      <c r="B13" s="435" t="s">
        <v>424</v>
      </c>
    </row>
    <row r="14" spans="1:2" ht="9.9499999999999993" customHeight="1" x14ac:dyDescent="0.2">
      <c r="B14" s="435"/>
    </row>
    <row r="15" spans="1:2" ht="33" customHeight="1" x14ac:dyDescent="0.2">
      <c r="B15" s="435" t="s">
        <v>425</v>
      </c>
    </row>
    <row r="16" spans="1:2" ht="9.9499999999999993" customHeight="1" x14ac:dyDescent="0.2">
      <c r="B16" s="435"/>
    </row>
    <row r="17" spans="2:2" ht="108" x14ac:dyDescent="0.2">
      <c r="B17" s="435" t="s">
        <v>426</v>
      </c>
    </row>
    <row r="18" spans="2:2" ht="9.9499999999999993" customHeight="1" x14ac:dyDescent="0.2">
      <c r="B18" s="435"/>
    </row>
    <row r="19" spans="2:2" ht="13.5" customHeight="1" x14ac:dyDescent="0.2">
      <c r="B19" s="436" t="s">
        <v>427</v>
      </c>
    </row>
    <row r="20" spans="2:2" ht="40.5" customHeight="1" x14ac:dyDescent="0.2">
      <c r="B20" s="437" t="s">
        <v>428</v>
      </c>
    </row>
  </sheetData>
  <mergeCells count="1">
    <mergeCell ref="A1:B1"/>
  </mergeCells>
  <hyperlinks>
    <hyperlink ref="B20" r:id="rId1" xr:uid="{181C3D9E-7006-4CE7-80FE-CF2E85445FC9}"/>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97E5D-CE22-4C70-9E78-C5A9A1FAC6D4}">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39" customWidth="1"/>
    <col min="2" max="2" width="87.42578125" style="439" customWidth="1"/>
    <col min="3" max="6" width="12.5703125" style="439"/>
    <col min="7" max="7" width="4.7109375" style="439" customWidth="1"/>
    <col min="8" max="16384" width="12.5703125" style="439"/>
  </cols>
  <sheetData>
    <row r="1" spans="1:2" ht="39.75" customHeight="1" x14ac:dyDescent="0.2">
      <c r="A1" s="438" t="s">
        <v>38</v>
      </c>
      <c r="B1" s="438"/>
    </row>
    <row r="2" spans="1:2" ht="25.5" customHeight="1" x14ac:dyDescent="0.2">
      <c r="B2" s="440" t="s">
        <v>419</v>
      </c>
    </row>
    <row r="3" spans="1:2" ht="24.95" customHeight="1" x14ac:dyDescent="0.2">
      <c r="A3" s="441"/>
      <c r="B3" s="442" t="s">
        <v>79</v>
      </c>
    </row>
    <row r="4" spans="1:2" s="432" customFormat="1" ht="12" x14ac:dyDescent="0.2"/>
    <row r="5" spans="1:2" s="432" customFormat="1" ht="139.5" customHeight="1" x14ac:dyDescent="0.2">
      <c r="B5" s="435" t="s">
        <v>429</v>
      </c>
    </row>
    <row r="6" spans="1:2" s="432" customFormat="1" ht="9.9499999999999993" customHeight="1" x14ac:dyDescent="0.2">
      <c r="B6" s="435"/>
    </row>
    <row r="7" spans="1:2" s="432" customFormat="1" ht="222.75" customHeight="1" x14ac:dyDescent="0.2">
      <c r="B7" s="435" t="s">
        <v>430</v>
      </c>
    </row>
    <row r="8" spans="1:2" s="432" customFormat="1" ht="9.9499999999999993" customHeight="1" x14ac:dyDescent="0.2">
      <c r="B8" s="435"/>
    </row>
    <row r="9" spans="1:2" s="432" customFormat="1" ht="61.5" customHeight="1" x14ac:dyDescent="0.2">
      <c r="B9" s="443" t="s">
        <v>431</v>
      </c>
    </row>
    <row r="10" spans="1:2" s="432" customFormat="1" ht="9.9499999999999993" customHeight="1" x14ac:dyDescent="0.2">
      <c r="B10" s="435"/>
    </row>
    <row r="11" spans="1:2" s="432" customFormat="1" ht="152.25" customHeight="1" x14ac:dyDescent="0.2">
      <c r="B11" s="435" t="s">
        <v>432</v>
      </c>
    </row>
    <row r="12" spans="1:2" s="432" customFormat="1" ht="9.9499999999999993" customHeight="1" x14ac:dyDescent="0.2">
      <c r="B12" s="435"/>
    </row>
    <row r="13" spans="1:2" s="432" customFormat="1" ht="96" customHeight="1" x14ac:dyDescent="0.2">
      <c r="B13" s="435" t="s">
        <v>433</v>
      </c>
    </row>
    <row r="14" spans="1:2" s="432" customFormat="1" ht="9.9499999999999993" customHeight="1" x14ac:dyDescent="0.2">
      <c r="B14" s="435"/>
    </row>
    <row r="15" spans="1:2" s="432" customFormat="1" ht="176.25" customHeight="1" x14ac:dyDescent="0.2">
      <c r="B15" s="443" t="s">
        <v>434</v>
      </c>
    </row>
    <row r="16" spans="1:2" s="432" customFormat="1" ht="9.9499999999999993" customHeight="1" x14ac:dyDescent="0.2">
      <c r="B16" s="435"/>
    </row>
    <row r="17" spans="1:6" s="432" customFormat="1" ht="26.25" customHeight="1" x14ac:dyDescent="0.2">
      <c r="B17" s="436" t="s">
        <v>435</v>
      </c>
    </row>
    <row r="18" spans="1:6" s="432" customFormat="1" ht="37.5" customHeight="1" x14ac:dyDescent="0.2">
      <c r="B18" s="444" t="s">
        <v>436</v>
      </c>
    </row>
    <row r="19" spans="1:6" s="432" customFormat="1" ht="12" x14ac:dyDescent="0.2"/>
    <row r="20" spans="1:6" s="432" customFormat="1" ht="12" x14ac:dyDescent="0.2"/>
    <row r="21" spans="1:6" s="432" customFormat="1" ht="12" x14ac:dyDescent="0.2"/>
    <row r="22" spans="1:6" x14ac:dyDescent="0.2">
      <c r="A22" s="441"/>
      <c r="B22" s="441"/>
      <c r="C22" s="441"/>
      <c r="D22" s="441"/>
      <c r="E22" s="441"/>
      <c r="F22" s="441"/>
    </row>
    <row r="23" spans="1:6" x14ac:dyDescent="0.2">
      <c r="A23" s="441"/>
      <c r="B23" s="441"/>
      <c r="C23" s="441"/>
      <c r="D23" s="441"/>
      <c r="E23" s="441"/>
      <c r="F23" s="441"/>
    </row>
    <row r="24" spans="1:6" x14ac:dyDescent="0.2">
      <c r="A24" s="445"/>
      <c r="B24" s="441"/>
      <c r="C24" s="441"/>
      <c r="D24" s="441"/>
      <c r="E24" s="441"/>
      <c r="F24" s="441"/>
    </row>
    <row r="25" spans="1:6" x14ac:dyDescent="0.2">
      <c r="A25" s="446"/>
      <c r="B25" s="441"/>
      <c r="C25" s="441"/>
      <c r="D25" s="441"/>
      <c r="E25" s="441"/>
      <c r="F25" s="441"/>
    </row>
    <row r="26" spans="1:6" x14ac:dyDescent="0.2">
      <c r="A26" s="441"/>
      <c r="B26" s="441"/>
      <c r="C26" s="441"/>
      <c r="D26" s="441"/>
      <c r="E26" s="441"/>
      <c r="F26" s="441"/>
    </row>
    <row r="27" spans="1:6" x14ac:dyDescent="0.2">
      <c r="A27" s="441"/>
      <c r="B27" s="441"/>
      <c r="C27" s="441"/>
      <c r="D27" s="441"/>
      <c r="E27" s="441"/>
      <c r="F27" s="441"/>
    </row>
    <row r="28" spans="1:6" x14ac:dyDescent="0.2">
      <c r="A28" s="441"/>
      <c r="B28" s="44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1"/>
      <c r="B32" s="441"/>
      <c r="C32" s="441"/>
      <c r="D32" s="441"/>
      <c r="E32" s="441"/>
      <c r="F32" s="441"/>
    </row>
    <row r="33" spans="1:6" x14ac:dyDescent="0.2">
      <c r="A33" s="447"/>
      <c r="B33" s="447"/>
      <c r="C33" s="447"/>
      <c r="D33" s="447"/>
      <c r="E33" s="447"/>
      <c r="F33" s="447"/>
    </row>
    <row r="34" spans="1:6" x14ac:dyDescent="0.2">
      <c r="A34" s="441"/>
      <c r="B34" s="441"/>
      <c r="C34" s="441"/>
      <c r="D34" s="441"/>
      <c r="E34" s="441"/>
      <c r="F34" s="441"/>
    </row>
    <row r="35" spans="1:6" x14ac:dyDescent="0.2">
      <c r="A35" s="441"/>
      <c r="B35" s="441"/>
      <c r="C35" s="441"/>
      <c r="D35" s="441"/>
      <c r="E35" s="441"/>
      <c r="F35" s="441"/>
    </row>
    <row r="36" spans="1:6" ht="8.1" customHeight="1" x14ac:dyDescent="0.2">
      <c r="A36" s="441"/>
      <c r="B36" s="441"/>
      <c r="C36" s="441"/>
      <c r="D36" s="441"/>
      <c r="E36" s="441"/>
      <c r="F36" s="441"/>
    </row>
    <row r="37" spans="1:6" ht="13.5" customHeight="1"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1"/>
      <c r="C40" s="441"/>
      <c r="D40" s="441"/>
      <c r="E40" s="441"/>
      <c r="F40" s="441"/>
    </row>
    <row r="41" spans="1:6" x14ac:dyDescent="0.2">
      <c r="A41" s="441"/>
      <c r="B41" s="441"/>
      <c r="C41" s="441"/>
      <c r="D41" s="441"/>
      <c r="E41" s="441"/>
      <c r="F41" s="441"/>
    </row>
    <row r="42" spans="1:6" x14ac:dyDescent="0.2">
      <c r="A42" s="441"/>
      <c r="B42" s="441"/>
      <c r="C42" s="441"/>
      <c r="D42" s="441"/>
      <c r="E42" s="441"/>
      <c r="F42" s="441"/>
    </row>
    <row r="43" spans="1:6" ht="33" customHeight="1" x14ac:dyDescent="0.2">
      <c r="A43" s="441"/>
      <c r="B43" s="441"/>
      <c r="C43" s="441"/>
      <c r="D43" s="441"/>
      <c r="E43" s="441"/>
      <c r="F43" s="441"/>
    </row>
    <row r="44" spans="1:6" ht="16.5" customHeight="1"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sheetData>
  <mergeCells count="1">
    <mergeCell ref="A1:B1"/>
  </mergeCells>
  <hyperlinks>
    <hyperlink ref="B18" r:id="rId1" xr:uid="{6AAC12B2-FF5D-44F6-92D7-130FC688D9E9}"/>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EDC39-F5B5-48A9-BAF4-1CBDDD400529}">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39" customWidth="1"/>
    <col min="2" max="2" width="87.42578125" style="439" customWidth="1"/>
    <col min="3" max="6" width="11.42578125" style="439"/>
    <col min="7" max="7" width="4.5703125" style="439" customWidth="1"/>
    <col min="8" max="16384" width="11.42578125" style="439"/>
  </cols>
  <sheetData>
    <row r="1" spans="1:6" ht="39.75" customHeight="1" x14ac:dyDescent="0.2">
      <c r="A1" s="438" t="s">
        <v>38</v>
      </c>
      <c r="B1" s="438"/>
    </row>
    <row r="2" spans="1:6" ht="25.5" customHeight="1" x14ac:dyDescent="0.2">
      <c r="B2" s="440" t="s">
        <v>437</v>
      </c>
    </row>
    <row r="3" spans="1:6" ht="24.95" customHeight="1" x14ac:dyDescent="0.2">
      <c r="A3" s="441"/>
      <c r="B3" s="448" t="s">
        <v>438</v>
      </c>
    </row>
    <row r="4" spans="1:6" ht="145.9" customHeight="1" x14ac:dyDescent="0.2">
      <c r="A4" s="441"/>
      <c r="B4" s="449" t="s">
        <v>439</v>
      </c>
    </row>
    <row r="5" spans="1:6" ht="12.75" customHeight="1" x14ac:dyDescent="0.2">
      <c r="A5" s="441"/>
      <c r="B5" s="450"/>
    </row>
    <row r="6" spans="1:6" ht="168.75" x14ac:dyDescent="0.2">
      <c r="A6" s="441"/>
      <c r="B6" s="451" t="s">
        <v>440</v>
      </c>
    </row>
    <row r="7" spans="1:6" ht="19.7" customHeight="1" x14ac:dyDescent="0.2">
      <c r="A7" s="441"/>
      <c r="B7" s="452" t="s">
        <v>441</v>
      </c>
    </row>
    <row r="8" spans="1:6" ht="12.75" customHeight="1" x14ac:dyDescent="0.2">
      <c r="A8" s="441"/>
      <c r="B8" s="450"/>
    </row>
    <row r="9" spans="1:6" ht="147" customHeight="1" x14ac:dyDescent="0.2">
      <c r="A9" s="441"/>
      <c r="B9" s="453" t="s">
        <v>442</v>
      </c>
    </row>
    <row r="10" spans="1:6" s="456" customFormat="1" ht="19.7" customHeight="1" x14ac:dyDescent="0.2">
      <c r="A10" s="454"/>
      <c r="B10" s="455" t="s">
        <v>443</v>
      </c>
      <c r="C10" s="454"/>
      <c r="D10" s="454"/>
      <c r="E10" s="454"/>
      <c r="F10" s="454"/>
    </row>
    <row r="11" spans="1:6" s="456" customFormat="1" x14ac:dyDescent="0.2">
      <c r="A11" s="454"/>
      <c r="B11" s="457"/>
      <c r="C11" s="454"/>
      <c r="D11" s="454"/>
      <c r="E11" s="454"/>
      <c r="F11" s="454"/>
    </row>
    <row r="12" spans="1:6" ht="64.5" customHeight="1" x14ac:dyDescent="0.2">
      <c r="A12" s="441"/>
      <c r="B12" s="451" t="s">
        <v>444</v>
      </c>
      <c r="C12" s="441"/>
      <c r="D12" s="441"/>
      <c r="E12" s="441"/>
      <c r="F12" s="441"/>
    </row>
    <row r="13" spans="1:6" ht="61.5" customHeight="1" x14ac:dyDescent="0.2">
      <c r="A13" s="441"/>
      <c r="B13" s="458" t="s">
        <v>445</v>
      </c>
      <c r="C13" s="441"/>
      <c r="D13" s="441"/>
      <c r="E13" s="441"/>
      <c r="F13" s="441"/>
    </row>
    <row r="14" spans="1:6" ht="99.2" customHeight="1" x14ac:dyDescent="0.2">
      <c r="A14" s="441"/>
      <c r="B14" s="449" t="s">
        <v>446</v>
      </c>
      <c r="C14" s="441"/>
      <c r="D14" s="441"/>
      <c r="E14" s="441"/>
      <c r="F14" s="441"/>
    </row>
    <row r="15" spans="1:6" ht="19.7" customHeight="1" x14ac:dyDescent="0.2">
      <c r="A15" s="441"/>
      <c r="B15" s="455" t="s">
        <v>447</v>
      </c>
      <c r="C15" s="441"/>
      <c r="D15" s="441"/>
      <c r="E15" s="441"/>
      <c r="F15" s="441"/>
    </row>
    <row r="16" spans="1:6" x14ac:dyDescent="0.2">
      <c r="A16" s="441"/>
      <c r="B16" s="451"/>
      <c r="C16" s="441"/>
      <c r="D16" s="441"/>
      <c r="E16" s="441"/>
      <c r="F16" s="441"/>
    </row>
    <row r="17" spans="1:6" x14ac:dyDescent="0.2">
      <c r="A17" s="441"/>
      <c r="C17" s="441"/>
      <c r="D17" s="441"/>
      <c r="E17" s="441"/>
      <c r="F17" s="441"/>
    </row>
    <row r="18" spans="1:6" x14ac:dyDescent="0.2">
      <c r="A18" s="441"/>
      <c r="B18" s="451"/>
      <c r="C18" s="441"/>
      <c r="D18" s="441"/>
      <c r="E18" s="441"/>
      <c r="F18" s="441"/>
    </row>
    <row r="19" spans="1:6" x14ac:dyDescent="0.2">
      <c r="A19" s="441"/>
      <c r="B19" s="449"/>
      <c r="C19" s="441"/>
      <c r="D19" s="441"/>
      <c r="E19" s="441"/>
      <c r="F19" s="441"/>
    </row>
    <row r="20" spans="1:6" x14ac:dyDescent="0.2">
      <c r="A20" s="441"/>
      <c r="B20" s="451"/>
      <c r="C20" s="441"/>
      <c r="D20" s="441"/>
      <c r="E20" s="441"/>
      <c r="F20" s="441"/>
    </row>
    <row r="21" spans="1:6" x14ac:dyDescent="0.2">
      <c r="A21" s="441"/>
      <c r="B21" s="451"/>
      <c r="C21" s="441"/>
      <c r="D21" s="441"/>
      <c r="E21" s="441"/>
      <c r="F21" s="441"/>
    </row>
    <row r="22" spans="1:6" x14ac:dyDescent="0.2">
      <c r="A22" s="441"/>
      <c r="C22" s="441"/>
      <c r="D22" s="441"/>
      <c r="E22" s="441"/>
      <c r="F22" s="441"/>
    </row>
    <row r="23" spans="1:6" x14ac:dyDescent="0.2">
      <c r="A23" s="441"/>
      <c r="B23" s="451"/>
      <c r="C23" s="441"/>
      <c r="D23" s="441"/>
      <c r="E23" s="441"/>
      <c r="F23" s="441"/>
    </row>
    <row r="24" spans="1:6" x14ac:dyDescent="0.2">
      <c r="A24" s="441"/>
      <c r="B24" s="451"/>
      <c r="C24" s="441"/>
      <c r="D24" s="441"/>
      <c r="E24" s="441"/>
      <c r="F24" s="441"/>
    </row>
    <row r="25" spans="1:6" x14ac:dyDescent="0.2">
      <c r="A25" s="441"/>
      <c r="B25" s="441"/>
      <c r="C25" s="441"/>
      <c r="D25" s="441"/>
      <c r="E25" s="441"/>
      <c r="F25" s="441"/>
    </row>
    <row r="26" spans="1:6" x14ac:dyDescent="0.2">
      <c r="A26" s="459"/>
      <c r="B26" s="451"/>
      <c r="C26" s="459"/>
      <c r="D26" s="459"/>
      <c r="E26" s="459"/>
      <c r="F26" s="459"/>
    </row>
    <row r="27" spans="1:6" x14ac:dyDescent="0.2">
      <c r="A27" s="441"/>
      <c r="B27" s="451"/>
      <c r="C27" s="441"/>
      <c r="D27" s="441"/>
      <c r="E27" s="441"/>
      <c r="F27" s="441"/>
    </row>
    <row r="28" spans="1:6" x14ac:dyDescent="0.2">
      <c r="A28" s="441"/>
      <c r="B28" s="45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5"/>
      <c r="B32" s="441"/>
      <c r="C32" s="441"/>
      <c r="D32" s="441"/>
      <c r="E32" s="441"/>
      <c r="F32" s="441"/>
    </row>
    <row r="33" spans="1:6" x14ac:dyDescent="0.2">
      <c r="A33" s="446"/>
      <c r="B33" s="441"/>
      <c r="C33" s="441"/>
      <c r="D33" s="441"/>
      <c r="E33" s="441"/>
      <c r="F33" s="441"/>
    </row>
    <row r="34" spans="1:6" x14ac:dyDescent="0.2">
      <c r="A34" s="441"/>
      <c r="B34" s="441"/>
      <c r="C34" s="441"/>
      <c r="D34" s="441"/>
      <c r="E34" s="441"/>
      <c r="F34" s="441"/>
    </row>
    <row r="35" spans="1:6" x14ac:dyDescent="0.2">
      <c r="A35" s="441"/>
      <c r="B35" s="441"/>
      <c r="C35" s="441"/>
      <c r="D35" s="441"/>
      <c r="E35" s="441"/>
      <c r="F35" s="441"/>
    </row>
    <row r="36" spans="1:6" x14ac:dyDescent="0.2">
      <c r="A36" s="441"/>
      <c r="B36" s="441"/>
      <c r="C36" s="441"/>
      <c r="D36" s="441"/>
      <c r="E36" s="441"/>
      <c r="F36" s="441"/>
    </row>
    <row r="37" spans="1:6"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7"/>
      <c r="C40" s="441"/>
      <c r="D40" s="441"/>
      <c r="E40" s="441"/>
      <c r="F40" s="441"/>
    </row>
    <row r="41" spans="1:6" x14ac:dyDescent="0.2">
      <c r="A41" s="447"/>
      <c r="B41" s="441"/>
      <c r="C41" s="447"/>
      <c r="D41" s="447"/>
      <c r="E41" s="447"/>
      <c r="F41" s="447"/>
    </row>
    <row r="42" spans="1:6" x14ac:dyDescent="0.2">
      <c r="A42" s="441"/>
      <c r="B42" s="441"/>
      <c r="C42" s="441"/>
      <c r="D42" s="441"/>
      <c r="E42" s="441"/>
      <c r="F42" s="441"/>
    </row>
    <row r="43" spans="1:6" x14ac:dyDescent="0.2">
      <c r="A43" s="441"/>
      <c r="B43" s="441"/>
      <c r="C43" s="441"/>
      <c r="D43" s="441"/>
      <c r="E43" s="441"/>
      <c r="F43" s="441"/>
    </row>
    <row r="44" spans="1:6"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row r="290" spans="1:6" x14ac:dyDescent="0.2">
      <c r="A290" s="441"/>
      <c r="B290" s="441"/>
      <c r="C290" s="441"/>
      <c r="D290" s="441"/>
      <c r="E290" s="441"/>
      <c r="F290" s="441"/>
    </row>
    <row r="291" spans="1:6" x14ac:dyDescent="0.2">
      <c r="A291" s="441"/>
      <c r="B291" s="441"/>
      <c r="C291" s="441"/>
      <c r="D291" s="441"/>
      <c r="E291" s="441"/>
      <c r="F291" s="441"/>
    </row>
    <row r="292" spans="1:6" x14ac:dyDescent="0.2">
      <c r="A292" s="441"/>
      <c r="B292" s="441"/>
      <c r="C292" s="441"/>
      <c r="D292" s="441"/>
      <c r="E292" s="441"/>
      <c r="F292" s="441"/>
    </row>
    <row r="293" spans="1:6" x14ac:dyDescent="0.2">
      <c r="A293" s="441"/>
      <c r="B293" s="441"/>
      <c r="C293" s="441"/>
      <c r="D293" s="441"/>
      <c r="E293" s="441"/>
      <c r="F293" s="441"/>
    </row>
    <row r="294" spans="1:6" x14ac:dyDescent="0.2">
      <c r="A294" s="441"/>
      <c r="B294" s="441"/>
      <c r="C294" s="441"/>
      <c r="D294" s="441"/>
      <c r="E294" s="441"/>
      <c r="F294" s="441"/>
    </row>
    <row r="295" spans="1:6" x14ac:dyDescent="0.2">
      <c r="A295" s="441"/>
      <c r="B295" s="441"/>
      <c r="C295" s="441"/>
      <c r="D295" s="441"/>
      <c r="E295" s="441"/>
      <c r="F295" s="441"/>
    </row>
    <row r="296" spans="1:6" x14ac:dyDescent="0.2">
      <c r="A296" s="441"/>
      <c r="B296" s="441"/>
      <c r="C296" s="441"/>
      <c r="D296" s="441"/>
      <c r="E296" s="441"/>
      <c r="F296" s="441"/>
    </row>
    <row r="297" spans="1:6" x14ac:dyDescent="0.2">
      <c r="A297" s="441"/>
      <c r="C297" s="441"/>
      <c r="D297" s="441"/>
      <c r="E297" s="441"/>
      <c r="F297" s="441"/>
    </row>
  </sheetData>
  <mergeCells count="1">
    <mergeCell ref="A1:B1"/>
  </mergeCells>
  <hyperlinks>
    <hyperlink ref="B10" r:id="rId1" xr:uid="{5AD120AC-470C-4DAC-8967-2BFBCBC325D7}"/>
    <hyperlink ref="B15" r:id="rId2" xr:uid="{A7F9009C-F013-4CE4-A0D6-F5AEE7C1CCC6}"/>
    <hyperlink ref="B7" r:id="rId3" xr:uid="{CAF925A9-EEE8-4DA7-B6EC-6EAE3D1DC950}"/>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F54E9-2A7A-4950-8940-04C9A50A73C3}">
  <sheetPr codeName="Tabelle26"/>
  <dimension ref="A1:B285"/>
  <sheetViews>
    <sheetView showGridLines="0" zoomScaleNormal="100" workbookViewId="0"/>
  </sheetViews>
  <sheetFormatPr baseColWidth="10" defaultColWidth="11.42578125" defaultRowHeight="14.25" x14ac:dyDescent="0.2"/>
  <cols>
    <col min="1" max="1" width="2.140625" style="462" customWidth="1"/>
    <col min="2" max="2" width="87.42578125" style="462" customWidth="1"/>
    <col min="3" max="3" width="4.85546875" style="462" customWidth="1"/>
    <col min="4" max="16384" width="11.42578125" style="462"/>
  </cols>
  <sheetData>
    <row r="1" spans="1:2" ht="39.75" customHeight="1" x14ac:dyDescent="0.2">
      <c r="A1" s="460"/>
      <c r="B1" s="461" t="s">
        <v>38</v>
      </c>
    </row>
    <row r="2" spans="1:2" ht="14.25" customHeight="1" x14ac:dyDescent="0.2">
      <c r="B2" s="463" t="s">
        <v>448</v>
      </c>
    </row>
    <row r="3" spans="1:2" ht="6" customHeight="1" x14ac:dyDescent="0.2">
      <c r="B3" s="463"/>
    </row>
    <row r="4" spans="1:2" ht="37.5" customHeight="1" x14ac:dyDescent="0.2">
      <c r="A4" s="464"/>
      <c r="B4" s="465" t="s">
        <v>449</v>
      </c>
    </row>
    <row r="5" spans="1:2" ht="64.5" customHeight="1" x14ac:dyDescent="0.2">
      <c r="A5" s="464"/>
      <c r="B5" s="466" t="s">
        <v>450</v>
      </c>
    </row>
    <row r="6" spans="1:2" ht="102" customHeight="1" x14ac:dyDescent="0.2">
      <c r="A6" s="464"/>
      <c r="B6" s="466" t="s">
        <v>451</v>
      </c>
    </row>
    <row r="7" spans="1:2" ht="26.25" customHeight="1" x14ac:dyDescent="0.2">
      <c r="A7" s="464"/>
      <c r="B7" s="467" t="s">
        <v>452</v>
      </c>
    </row>
    <row r="8" spans="1:2" x14ac:dyDescent="0.2">
      <c r="A8" s="464"/>
      <c r="B8" s="468" t="s">
        <v>453</v>
      </c>
    </row>
    <row r="9" spans="1:2" ht="36" customHeight="1" x14ac:dyDescent="0.2">
      <c r="A9" s="469"/>
      <c r="B9" s="464"/>
    </row>
    <row r="10" spans="1:2" ht="101.25" customHeight="1" x14ac:dyDescent="0.2">
      <c r="A10" s="470"/>
      <c r="B10" s="468"/>
    </row>
    <row r="11" spans="1:2" ht="101.25" customHeight="1" x14ac:dyDescent="0.2">
      <c r="A11" s="470"/>
      <c r="B11" s="466" t="s">
        <v>454</v>
      </c>
    </row>
    <row r="12" spans="1:2" ht="87" customHeight="1" x14ac:dyDescent="0.2">
      <c r="A12" s="470"/>
      <c r="B12" s="466" t="s">
        <v>455</v>
      </c>
    </row>
    <row r="13" spans="1:2" ht="9.9499999999999993" customHeight="1" x14ac:dyDescent="0.2">
      <c r="A13" s="470"/>
      <c r="B13" s="466"/>
    </row>
    <row r="14" spans="1:2" ht="38.25" customHeight="1" x14ac:dyDescent="0.2">
      <c r="A14" s="470"/>
      <c r="B14" s="466" t="s">
        <v>456</v>
      </c>
    </row>
    <row r="15" spans="1:2" ht="30.75" customHeight="1" x14ac:dyDescent="0.2">
      <c r="A15" s="470"/>
      <c r="B15" s="466" t="s">
        <v>457</v>
      </c>
    </row>
    <row r="16" spans="1:2" ht="129" customHeight="1" x14ac:dyDescent="0.2">
      <c r="A16" s="470"/>
      <c r="B16" s="466"/>
    </row>
    <row r="17" spans="1:2" ht="75" customHeight="1" x14ac:dyDescent="0.2">
      <c r="A17" s="470"/>
      <c r="B17" s="466" t="s">
        <v>458</v>
      </c>
    </row>
    <row r="18" spans="1:2" ht="9.9499999999999993" customHeight="1" x14ac:dyDescent="0.2">
      <c r="A18" s="464"/>
      <c r="B18" s="464"/>
    </row>
    <row r="19" spans="1:2" ht="106.5" customHeight="1" x14ac:dyDescent="0.2">
      <c r="A19" s="470"/>
      <c r="B19" s="466" t="s">
        <v>459</v>
      </c>
    </row>
    <row r="20" spans="1:2" ht="9.9499999999999993" customHeight="1" x14ac:dyDescent="0.2">
      <c r="A20" s="464"/>
      <c r="B20" s="464"/>
    </row>
    <row r="21" spans="1:2" ht="194.25" customHeight="1" x14ac:dyDescent="0.2">
      <c r="A21" s="470"/>
      <c r="B21" s="466" t="s">
        <v>460</v>
      </c>
    </row>
    <row r="22" spans="1:2" ht="9.9499999999999993" customHeight="1" x14ac:dyDescent="0.2">
      <c r="A22" s="464"/>
      <c r="B22" s="464"/>
    </row>
    <row r="23" spans="1:2" ht="89.25" customHeight="1" x14ac:dyDescent="0.2">
      <c r="A23" s="470"/>
      <c r="B23" s="466" t="s">
        <v>461</v>
      </c>
    </row>
    <row r="24" spans="1:2" ht="103.5" customHeight="1" x14ac:dyDescent="0.2">
      <c r="A24" s="470"/>
      <c r="B24" s="466" t="s">
        <v>462</v>
      </c>
    </row>
    <row r="25" spans="1:2" ht="9.9499999999999993" customHeight="1" x14ac:dyDescent="0.2">
      <c r="A25" s="464"/>
      <c r="B25" s="464"/>
    </row>
    <row r="26" spans="1:2" ht="23.25" customHeight="1" x14ac:dyDescent="0.2">
      <c r="A26" s="470"/>
      <c r="B26" s="466" t="s">
        <v>463</v>
      </c>
    </row>
    <row r="27" spans="1:2" ht="9.9499999999999993" customHeight="1" x14ac:dyDescent="0.2">
      <c r="A27" s="464"/>
      <c r="B27" s="464"/>
    </row>
    <row r="28" spans="1:2" ht="105.75" customHeight="1" x14ac:dyDescent="0.2">
      <c r="A28" s="470"/>
      <c r="B28" s="466" t="s">
        <v>464</v>
      </c>
    </row>
    <row r="29" spans="1:2" ht="23.25" customHeight="1" x14ac:dyDescent="0.2">
      <c r="A29" s="470"/>
      <c r="B29" s="466" t="s">
        <v>465</v>
      </c>
    </row>
    <row r="30" spans="1:2" x14ac:dyDescent="0.2">
      <c r="A30" s="470"/>
      <c r="B30" s="471" t="s">
        <v>466</v>
      </c>
    </row>
    <row r="31" spans="1:2" ht="8.1" customHeight="1" x14ac:dyDescent="0.2">
      <c r="A31" s="464"/>
      <c r="B31" s="464"/>
    </row>
    <row r="32" spans="1:2" ht="13.5" customHeight="1" x14ac:dyDescent="0.2">
      <c r="A32" s="464"/>
      <c r="B32" s="464"/>
    </row>
    <row r="33" spans="1:2" x14ac:dyDescent="0.2">
      <c r="A33" s="464"/>
      <c r="B33" s="464"/>
    </row>
    <row r="34" spans="1:2" x14ac:dyDescent="0.2">
      <c r="A34" s="464"/>
      <c r="B34" s="464"/>
    </row>
    <row r="35" spans="1:2" x14ac:dyDescent="0.2">
      <c r="A35" s="464"/>
      <c r="B35" s="464"/>
    </row>
    <row r="36" spans="1:2" x14ac:dyDescent="0.2">
      <c r="A36" s="464"/>
      <c r="B36" s="464"/>
    </row>
    <row r="37" spans="1:2" x14ac:dyDescent="0.2">
      <c r="A37" s="464"/>
      <c r="B37" s="464"/>
    </row>
    <row r="38" spans="1:2" x14ac:dyDescent="0.2">
      <c r="A38" s="464"/>
      <c r="B38" s="464"/>
    </row>
    <row r="39" spans="1:2" ht="16.5" customHeight="1" x14ac:dyDescent="0.2">
      <c r="A39" s="464"/>
      <c r="B39" s="464"/>
    </row>
    <row r="40" spans="1:2" x14ac:dyDescent="0.2">
      <c r="A40" s="464"/>
      <c r="B40" s="464"/>
    </row>
    <row r="41" spans="1:2" x14ac:dyDescent="0.2">
      <c r="A41" s="464"/>
      <c r="B41" s="464"/>
    </row>
    <row r="42" spans="1:2" x14ac:dyDescent="0.2">
      <c r="A42" s="464"/>
      <c r="B42" s="464"/>
    </row>
    <row r="43" spans="1:2" x14ac:dyDescent="0.2">
      <c r="A43" s="464"/>
      <c r="B43" s="464"/>
    </row>
    <row r="44" spans="1:2" x14ac:dyDescent="0.2">
      <c r="A44" s="464"/>
      <c r="B44" s="464"/>
    </row>
    <row r="45" spans="1:2" x14ac:dyDescent="0.2">
      <c r="A45" s="464"/>
      <c r="B45" s="464"/>
    </row>
    <row r="46" spans="1:2" x14ac:dyDescent="0.2">
      <c r="A46" s="464"/>
      <c r="B46" s="464"/>
    </row>
    <row r="47" spans="1:2" x14ac:dyDescent="0.2">
      <c r="A47" s="464"/>
      <c r="B47" s="464"/>
    </row>
    <row r="48" spans="1:2" x14ac:dyDescent="0.2">
      <c r="A48" s="464"/>
      <c r="B48" s="464"/>
    </row>
    <row r="49" spans="1:2" x14ac:dyDescent="0.2">
      <c r="A49" s="464"/>
      <c r="B49" s="464"/>
    </row>
    <row r="50" spans="1:2" x14ac:dyDescent="0.2">
      <c r="A50" s="464"/>
      <c r="B50" s="464"/>
    </row>
    <row r="51" spans="1:2" x14ac:dyDescent="0.2">
      <c r="A51" s="464"/>
      <c r="B51" s="464"/>
    </row>
    <row r="52" spans="1:2" x14ac:dyDescent="0.2">
      <c r="A52" s="464"/>
      <c r="B52" s="464"/>
    </row>
    <row r="53" spans="1:2" x14ac:dyDescent="0.2">
      <c r="A53" s="464"/>
      <c r="B53" s="464"/>
    </row>
    <row r="54" spans="1:2" x14ac:dyDescent="0.2">
      <c r="A54" s="464"/>
      <c r="B54" s="464"/>
    </row>
    <row r="55" spans="1:2" x14ac:dyDescent="0.2">
      <c r="A55" s="464"/>
      <c r="B55" s="464"/>
    </row>
    <row r="56" spans="1:2" x14ac:dyDescent="0.2">
      <c r="A56" s="464"/>
      <c r="B56" s="464"/>
    </row>
    <row r="57" spans="1:2" x14ac:dyDescent="0.2">
      <c r="A57" s="464"/>
      <c r="B57" s="464"/>
    </row>
    <row r="58" spans="1:2" x14ac:dyDescent="0.2">
      <c r="A58" s="464"/>
      <c r="B58" s="464"/>
    </row>
    <row r="59" spans="1:2" x14ac:dyDescent="0.2">
      <c r="A59" s="464"/>
      <c r="B59" s="464"/>
    </row>
    <row r="60" spans="1:2" x14ac:dyDescent="0.2">
      <c r="A60" s="464"/>
      <c r="B60" s="464"/>
    </row>
    <row r="61" spans="1:2" x14ac:dyDescent="0.2">
      <c r="A61" s="464"/>
      <c r="B61" s="464"/>
    </row>
    <row r="62" spans="1:2" x14ac:dyDescent="0.2">
      <c r="A62" s="464"/>
      <c r="B62" s="464"/>
    </row>
    <row r="63" spans="1:2" x14ac:dyDescent="0.2">
      <c r="A63" s="464"/>
      <c r="B63" s="464"/>
    </row>
    <row r="64" spans="1:2" x14ac:dyDescent="0.2">
      <c r="A64" s="464"/>
      <c r="B64" s="464"/>
    </row>
    <row r="65" spans="1:2" x14ac:dyDescent="0.2">
      <c r="A65" s="464"/>
      <c r="B65" s="464"/>
    </row>
    <row r="66" spans="1:2" x14ac:dyDescent="0.2">
      <c r="A66" s="464"/>
      <c r="B66" s="464"/>
    </row>
    <row r="67" spans="1:2" x14ac:dyDescent="0.2">
      <c r="A67" s="464"/>
      <c r="B67" s="464"/>
    </row>
    <row r="68" spans="1:2" x14ac:dyDescent="0.2">
      <c r="A68" s="464"/>
      <c r="B68" s="464"/>
    </row>
    <row r="69" spans="1:2" x14ac:dyDescent="0.2">
      <c r="A69" s="464"/>
      <c r="B69" s="464"/>
    </row>
    <row r="70" spans="1:2" x14ac:dyDescent="0.2">
      <c r="A70" s="464"/>
      <c r="B70" s="464"/>
    </row>
    <row r="71" spans="1:2" x14ac:dyDescent="0.2">
      <c r="A71" s="464"/>
      <c r="B71" s="464"/>
    </row>
    <row r="72" spans="1:2" x14ac:dyDescent="0.2">
      <c r="A72" s="464"/>
      <c r="B72" s="464"/>
    </row>
    <row r="73" spans="1:2" x14ac:dyDescent="0.2">
      <c r="A73" s="464"/>
      <c r="B73" s="464"/>
    </row>
    <row r="74" spans="1:2" x14ac:dyDescent="0.2">
      <c r="A74" s="464"/>
      <c r="B74" s="464"/>
    </row>
    <row r="75" spans="1:2" x14ac:dyDescent="0.2">
      <c r="A75" s="464"/>
      <c r="B75" s="464"/>
    </row>
    <row r="76" spans="1:2" x14ac:dyDescent="0.2">
      <c r="A76" s="464"/>
      <c r="B76" s="464"/>
    </row>
    <row r="77" spans="1:2" x14ac:dyDescent="0.2">
      <c r="A77" s="464"/>
      <c r="B77" s="464"/>
    </row>
    <row r="78" spans="1:2" x14ac:dyDescent="0.2">
      <c r="A78" s="464"/>
      <c r="B78" s="464"/>
    </row>
    <row r="79" spans="1:2" x14ac:dyDescent="0.2">
      <c r="A79" s="464"/>
      <c r="B79" s="464"/>
    </row>
    <row r="80" spans="1:2" x14ac:dyDescent="0.2">
      <c r="A80" s="464"/>
      <c r="B80" s="464"/>
    </row>
    <row r="81" spans="1:2" x14ac:dyDescent="0.2">
      <c r="A81" s="464"/>
      <c r="B81" s="464"/>
    </row>
    <row r="82" spans="1:2" x14ac:dyDescent="0.2">
      <c r="A82" s="464"/>
      <c r="B82" s="464"/>
    </row>
    <row r="83" spans="1:2" x14ac:dyDescent="0.2">
      <c r="A83" s="464"/>
      <c r="B83" s="464"/>
    </row>
    <row r="84" spans="1:2" x14ac:dyDescent="0.2">
      <c r="A84" s="464"/>
      <c r="B84" s="464"/>
    </row>
    <row r="85" spans="1:2" x14ac:dyDescent="0.2">
      <c r="A85" s="464"/>
      <c r="B85" s="464"/>
    </row>
    <row r="86" spans="1:2" x14ac:dyDescent="0.2">
      <c r="A86" s="464"/>
      <c r="B86" s="464"/>
    </row>
    <row r="87" spans="1:2" x14ac:dyDescent="0.2">
      <c r="A87" s="464"/>
      <c r="B87" s="464"/>
    </row>
    <row r="88" spans="1:2" x14ac:dyDescent="0.2">
      <c r="A88" s="464"/>
      <c r="B88" s="464"/>
    </row>
    <row r="89" spans="1:2" x14ac:dyDescent="0.2">
      <c r="A89" s="464"/>
      <c r="B89" s="464"/>
    </row>
    <row r="90" spans="1:2" x14ac:dyDescent="0.2">
      <c r="A90" s="464"/>
      <c r="B90" s="464"/>
    </row>
    <row r="91" spans="1:2" x14ac:dyDescent="0.2">
      <c r="A91" s="464"/>
      <c r="B91" s="464"/>
    </row>
    <row r="92" spans="1:2" x14ac:dyDescent="0.2">
      <c r="A92" s="464"/>
      <c r="B92" s="464"/>
    </row>
    <row r="93" spans="1:2" x14ac:dyDescent="0.2">
      <c r="A93" s="464"/>
      <c r="B93" s="464"/>
    </row>
    <row r="94" spans="1:2" x14ac:dyDescent="0.2">
      <c r="A94" s="464"/>
      <c r="B94" s="464"/>
    </row>
    <row r="95" spans="1:2" x14ac:dyDescent="0.2">
      <c r="A95" s="464"/>
      <c r="B95" s="464"/>
    </row>
    <row r="96" spans="1:2" x14ac:dyDescent="0.2">
      <c r="A96" s="464"/>
      <c r="B96" s="464"/>
    </row>
    <row r="97" spans="1:2" x14ac:dyDescent="0.2">
      <c r="A97" s="464"/>
      <c r="B97" s="464"/>
    </row>
    <row r="98" spans="1:2" x14ac:dyDescent="0.2">
      <c r="A98" s="464"/>
      <c r="B98" s="464"/>
    </row>
    <row r="99" spans="1:2" x14ac:dyDescent="0.2">
      <c r="A99" s="464"/>
      <c r="B99" s="464"/>
    </row>
    <row r="100" spans="1:2" x14ac:dyDescent="0.2">
      <c r="A100" s="464"/>
      <c r="B100" s="464"/>
    </row>
    <row r="101" spans="1:2" x14ac:dyDescent="0.2">
      <c r="A101" s="464"/>
      <c r="B101" s="464"/>
    </row>
    <row r="102" spans="1:2" x14ac:dyDescent="0.2">
      <c r="A102" s="464"/>
      <c r="B102" s="464"/>
    </row>
    <row r="103" spans="1:2" x14ac:dyDescent="0.2">
      <c r="A103" s="464"/>
      <c r="B103" s="464"/>
    </row>
    <row r="104" spans="1:2" x14ac:dyDescent="0.2">
      <c r="A104" s="464"/>
      <c r="B104" s="464"/>
    </row>
    <row r="105" spans="1:2" x14ac:dyDescent="0.2">
      <c r="A105" s="464"/>
      <c r="B105" s="464"/>
    </row>
    <row r="106" spans="1:2" x14ac:dyDescent="0.2">
      <c r="A106" s="464"/>
      <c r="B106" s="464"/>
    </row>
    <row r="107" spans="1:2" x14ac:dyDescent="0.2">
      <c r="A107" s="464"/>
      <c r="B107" s="464"/>
    </row>
    <row r="108" spans="1:2" x14ac:dyDescent="0.2">
      <c r="A108" s="464"/>
      <c r="B108" s="464"/>
    </row>
    <row r="109" spans="1:2" x14ac:dyDescent="0.2">
      <c r="A109" s="464"/>
      <c r="B109" s="464"/>
    </row>
    <row r="110" spans="1:2" x14ac:dyDescent="0.2">
      <c r="A110" s="464"/>
      <c r="B110" s="464"/>
    </row>
    <row r="111" spans="1:2" x14ac:dyDescent="0.2">
      <c r="A111" s="464"/>
      <c r="B111" s="464"/>
    </row>
    <row r="112" spans="1:2" x14ac:dyDescent="0.2">
      <c r="A112" s="464"/>
      <c r="B112" s="464"/>
    </row>
    <row r="113" spans="1:2" x14ac:dyDescent="0.2">
      <c r="A113" s="464"/>
      <c r="B113" s="464"/>
    </row>
    <row r="114" spans="1:2" x14ac:dyDescent="0.2">
      <c r="A114" s="464"/>
      <c r="B114" s="464"/>
    </row>
    <row r="115" spans="1:2" x14ac:dyDescent="0.2">
      <c r="A115" s="464"/>
      <c r="B115" s="464"/>
    </row>
    <row r="116" spans="1:2" x14ac:dyDescent="0.2">
      <c r="A116" s="464"/>
      <c r="B116" s="464"/>
    </row>
    <row r="117" spans="1:2" x14ac:dyDescent="0.2">
      <c r="A117" s="464"/>
      <c r="B117" s="464"/>
    </row>
    <row r="118" spans="1:2" x14ac:dyDescent="0.2">
      <c r="A118" s="464"/>
      <c r="B118" s="464"/>
    </row>
    <row r="119" spans="1:2" x14ac:dyDescent="0.2">
      <c r="A119" s="464"/>
      <c r="B119" s="464"/>
    </row>
    <row r="120" spans="1:2" x14ac:dyDescent="0.2">
      <c r="A120" s="464"/>
      <c r="B120" s="464"/>
    </row>
    <row r="121" spans="1:2" x14ac:dyDescent="0.2">
      <c r="A121" s="464"/>
      <c r="B121" s="464"/>
    </row>
    <row r="122" spans="1:2" x14ac:dyDescent="0.2">
      <c r="A122" s="464"/>
      <c r="B122" s="464"/>
    </row>
    <row r="123" spans="1:2" x14ac:dyDescent="0.2">
      <c r="A123" s="464"/>
      <c r="B123" s="464"/>
    </row>
    <row r="124" spans="1:2" x14ac:dyDescent="0.2">
      <c r="A124" s="464"/>
      <c r="B124" s="464"/>
    </row>
    <row r="125" spans="1:2" x14ac:dyDescent="0.2">
      <c r="A125" s="464"/>
      <c r="B125" s="464"/>
    </row>
    <row r="126" spans="1:2" x14ac:dyDescent="0.2">
      <c r="A126" s="464"/>
      <c r="B126" s="464"/>
    </row>
    <row r="127" spans="1:2" x14ac:dyDescent="0.2">
      <c r="A127" s="464"/>
      <c r="B127" s="464"/>
    </row>
    <row r="128" spans="1:2" x14ac:dyDescent="0.2">
      <c r="A128" s="464"/>
      <c r="B128" s="464"/>
    </row>
    <row r="129" spans="1:2" x14ac:dyDescent="0.2">
      <c r="A129" s="464"/>
      <c r="B129" s="464"/>
    </row>
    <row r="130" spans="1:2" x14ac:dyDescent="0.2">
      <c r="A130" s="464"/>
      <c r="B130" s="464"/>
    </row>
    <row r="131" spans="1:2" x14ac:dyDescent="0.2">
      <c r="A131" s="464"/>
      <c r="B131" s="464"/>
    </row>
    <row r="132" spans="1:2" x14ac:dyDescent="0.2">
      <c r="A132" s="464"/>
      <c r="B132" s="464"/>
    </row>
    <row r="133" spans="1:2" x14ac:dyDescent="0.2">
      <c r="A133" s="464"/>
      <c r="B133" s="464"/>
    </row>
    <row r="134" spans="1:2" x14ac:dyDescent="0.2">
      <c r="A134" s="464"/>
      <c r="B134" s="464"/>
    </row>
    <row r="135" spans="1:2" x14ac:dyDescent="0.2">
      <c r="A135" s="464"/>
      <c r="B135" s="464"/>
    </row>
    <row r="136" spans="1:2" x14ac:dyDescent="0.2">
      <c r="A136" s="464"/>
      <c r="B136" s="464"/>
    </row>
    <row r="137" spans="1:2" x14ac:dyDescent="0.2">
      <c r="A137" s="464"/>
      <c r="B137" s="464"/>
    </row>
    <row r="138" spans="1:2" x14ac:dyDescent="0.2">
      <c r="A138" s="464"/>
      <c r="B138" s="464"/>
    </row>
    <row r="139" spans="1:2" x14ac:dyDescent="0.2">
      <c r="A139" s="464"/>
      <c r="B139" s="464"/>
    </row>
    <row r="140" spans="1:2" x14ac:dyDescent="0.2">
      <c r="A140" s="464"/>
      <c r="B140" s="464"/>
    </row>
    <row r="141" spans="1:2" x14ac:dyDescent="0.2">
      <c r="A141" s="464"/>
      <c r="B141" s="464"/>
    </row>
    <row r="142" spans="1:2" x14ac:dyDescent="0.2">
      <c r="A142" s="464"/>
      <c r="B142" s="464"/>
    </row>
    <row r="143" spans="1:2" x14ac:dyDescent="0.2">
      <c r="A143" s="464"/>
      <c r="B143" s="464"/>
    </row>
    <row r="144" spans="1:2" x14ac:dyDescent="0.2">
      <c r="A144" s="464"/>
      <c r="B144" s="464"/>
    </row>
    <row r="145" spans="1:2" x14ac:dyDescent="0.2">
      <c r="A145" s="464"/>
      <c r="B145" s="464"/>
    </row>
    <row r="146" spans="1:2" x14ac:dyDescent="0.2">
      <c r="A146" s="464"/>
      <c r="B146" s="464"/>
    </row>
    <row r="147" spans="1:2" x14ac:dyDescent="0.2">
      <c r="A147" s="464"/>
      <c r="B147" s="464"/>
    </row>
    <row r="148" spans="1:2" x14ac:dyDescent="0.2">
      <c r="A148" s="464"/>
      <c r="B148" s="464"/>
    </row>
    <row r="149" spans="1:2" x14ac:dyDescent="0.2">
      <c r="A149" s="464"/>
      <c r="B149" s="464"/>
    </row>
    <row r="150" spans="1:2" x14ac:dyDescent="0.2">
      <c r="A150" s="464"/>
      <c r="B150" s="464"/>
    </row>
    <row r="151" spans="1:2" x14ac:dyDescent="0.2">
      <c r="A151" s="464"/>
      <c r="B151" s="464"/>
    </row>
    <row r="152" spans="1:2" x14ac:dyDescent="0.2">
      <c r="A152" s="464"/>
      <c r="B152" s="464"/>
    </row>
    <row r="153" spans="1:2" x14ac:dyDescent="0.2">
      <c r="A153" s="464"/>
      <c r="B153" s="464"/>
    </row>
    <row r="154" spans="1:2" x14ac:dyDescent="0.2">
      <c r="A154" s="464"/>
      <c r="B154" s="464"/>
    </row>
    <row r="155" spans="1:2" x14ac:dyDescent="0.2">
      <c r="A155" s="464"/>
      <c r="B155" s="464"/>
    </row>
    <row r="156" spans="1:2" x14ac:dyDescent="0.2">
      <c r="A156" s="464"/>
      <c r="B156" s="464"/>
    </row>
    <row r="157" spans="1:2" x14ac:dyDescent="0.2">
      <c r="A157" s="464"/>
      <c r="B157" s="464"/>
    </row>
    <row r="158" spans="1:2" x14ac:dyDescent="0.2">
      <c r="A158" s="464"/>
      <c r="B158" s="464"/>
    </row>
    <row r="159" spans="1:2" x14ac:dyDescent="0.2">
      <c r="A159" s="464"/>
      <c r="B159" s="464"/>
    </row>
    <row r="160" spans="1:2" x14ac:dyDescent="0.2">
      <c r="A160" s="464"/>
      <c r="B160" s="464"/>
    </row>
    <row r="161" spans="1:2" x14ac:dyDescent="0.2">
      <c r="A161" s="464"/>
      <c r="B161" s="464"/>
    </row>
    <row r="162" spans="1:2" x14ac:dyDescent="0.2">
      <c r="A162" s="464"/>
      <c r="B162" s="464"/>
    </row>
    <row r="163" spans="1:2" x14ac:dyDescent="0.2">
      <c r="A163" s="464"/>
      <c r="B163" s="464"/>
    </row>
    <row r="164" spans="1:2" x14ac:dyDescent="0.2">
      <c r="A164" s="464"/>
      <c r="B164" s="464"/>
    </row>
    <row r="165" spans="1:2" x14ac:dyDescent="0.2">
      <c r="A165" s="464"/>
      <c r="B165" s="464"/>
    </row>
    <row r="166" spans="1:2" x14ac:dyDescent="0.2">
      <c r="A166" s="464"/>
      <c r="B166" s="464"/>
    </row>
    <row r="167" spans="1:2" x14ac:dyDescent="0.2">
      <c r="A167" s="464"/>
      <c r="B167" s="464"/>
    </row>
    <row r="168" spans="1:2" x14ac:dyDescent="0.2">
      <c r="A168" s="464"/>
      <c r="B168" s="464"/>
    </row>
    <row r="169" spans="1:2" x14ac:dyDescent="0.2">
      <c r="A169" s="464"/>
      <c r="B169" s="464"/>
    </row>
    <row r="170" spans="1:2" x14ac:dyDescent="0.2">
      <c r="A170" s="464"/>
      <c r="B170" s="464"/>
    </row>
    <row r="171" spans="1:2" x14ac:dyDescent="0.2">
      <c r="A171" s="464"/>
      <c r="B171" s="464"/>
    </row>
    <row r="172" spans="1:2" x14ac:dyDescent="0.2">
      <c r="A172" s="464"/>
      <c r="B172" s="464"/>
    </row>
    <row r="173" spans="1:2" x14ac:dyDescent="0.2">
      <c r="A173" s="464"/>
      <c r="B173" s="464"/>
    </row>
    <row r="174" spans="1:2" x14ac:dyDescent="0.2">
      <c r="A174" s="464"/>
      <c r="B174" s="464"/>
    </row>
    <row r="175" spans="1:2" x14ac:dyDescent="0.2">
      <c r="A175" s="464"/>
      <c r="B175" s="464"/>
    </row>
    <row r="176" spans="1:2" x14ac:dyDescent="0.2">
      <c r="A176" s="464"/>
      <c r="B176" s="464"/>
    </row>
    <row r="177" spans="1:2" x14ac:dyDescent="0.2">
      <c r="A177" s="464"/>
      <c r="B177" s="464"/>
    </row>
    <row r="178" spans="1:2" x14ac:dyDescent="0.2">
      <c r="A178" s="464"/>
      <c r="B178" s="464"/>
    </row>
    <row r="179" spans="1:2" x14ac:dyDescent="0.2">
      <c r="A179" s="464"/>
      <c r="B179" s="464"/>
    </row>
    <row r="180" spans="1:2" x14ac:dyDescent="0.2">
      <c r="A180" s="464"/>
      <c r="B180" s="464"/>
    </row>
    <row r="181" spans="1:2" x14ac:dyDescent="0.2">
      <c r="A181" s="464"/>
      <c r="B181" s="464"/>
    </row>
    <row r="182" spans="1:2" x14ac:dyDescent="0.2">
      <c r="A182" s="464"/>
      <c r="B182" s="464"/>
    </row>
    <row r="183" spans="1:2" x14ac:dyDescent="0.2">
      <c r="A183" s="464"/>
      <c r="B183" s="464"/>
    </row>
    <row r="184" spans="1:2" x14ac:dyDescent="0.2">
      <c r="A184" s="464"/>
      <c r="B184" s="464"/>
    </row>
    <row r="185" spans="1:2" x14ac:dyDescent="0.2">
      <c r="A185" s="464"/>
      <c r="B185" s="464"/>
    </row>
    <row r="186" spans="1:2" x14ac:dyDescent="0.2">
      <c r="A186" s="464"/>
      <c r="B186" s="464"/>
    </row>
    <row r="187" spans="1:2" x14ac:dyDescent="0.2">
      <c r="A187" s="464"/>
      <c r="B187" s="464"/>
    </row>
    <row r="188" spans="1:2" x14ac:dyDescent="0.2">
      <c r="A188" s="464"/>
      <c r="B188" s="464"/>
    </row>
    <row r="189" spans="1:2" x14ac:dyDescent="0.2">
      <c r="A189" s="464"/>
      <c r="B189" s="464"/>
    </row>
    <row r="190" spans="1:2" x14ac:dyDescent="0.2">
      <c r="A190" s="464"/>
      <c r="B190" s="464"/>
    </row>
    <row r="191" spans="1:2" x14ac:dyDescent="0.2">
      <c r="A191" s="464"/>
      <c r="B191" s="464"/>
    </row>
    <row r="192" spans="1:2" x14ac:dyDescent="0.2">
      <c r="A192" s="464"/>
      <c r="B192" s="464"/>
    </row>
    <row r="193" spans="1:2" x14ac:dyDescent="0.2">
      <c r="A193" s="464"/>
      <c r="B193" s="464"/>
    </row>
    <row r="194" spans="1:2" x14ac:dyDescent="0.2">
      <c r="A194" s="464"/>
      <c r="B194" s="464"/>
    </row>
    <row r="195" spans="1:2" x14ac:dyDescent="0.2">
      <c r="A195" s="464"/>
      <c r="B195" s="464"/>
    </row>
    <row r="196" spans="1:2" x14ac:dyDescent="0.2">
      <c r="A196" s="464"/>
      <c r="B196" s="464"/>
    </row>
    <row r="197" spans="1:2" x14ac:dyDescent="0.2">
      <c r="A197" s="464"/>
      <c r="B197" s="464"/>
    </row>
    <row r="198" spans="1:2" x14ac:dyDescent="0.2">
      <c r="A198" s="464"/>
      <c r="B198" s="464"/>
    </row>
    <row r="199" spans="1:2" x14ac:dyDescent="0.2">
      <c r="A199" s="464"/>
      <c r="B199" s="464"/>
    </row>
    <row r="200" spans="1:2" x14ac:dyDescent="0.2">
      <c r="A200" s="464"/>
      <c r="B200" s="464"/>
    </row>
    <row r="201" spans="1:2" x14ac:dyDescent="0.2">
      <c r="A201" s="464"/>
      <c r="B201" s="464"/>
    </row>
    <row r="202" spans="1:2" x14ac:dyDescent="0.2">
      <c r="A202" s="464"/>
      <c r="B202" s="464"/>
    </row>
    <row r="203" spans="1:2" x14ac:dyDescent="0.2">
      <c r="A203" s="464"/>
      <c r="B203" s="464"/>
    </row>
    <row r="204" spans="1:2" x14ac:dyDescent="0.2">
      <c r="A204" s="464"/>
      <c r="B204" s="464"/>
    </row>
    <row r="205" spans="1:2" x14ac:dyDescent="0.2">
      <c r="A205" s="464"/>
      <c r="B205" s="464"/>
    </row>
    <row r="206" spans="1:2" x14ac:dyDescent="0.2">
      <c r="A206" s="464"/>
      <c r="B206" s="464"/>
    </row>
    <row r="207" spans="1:2" x14ac:dyDescent="0.2">
      <c r="A207" s="464"/>
      <c r="B207" s="464"/>
    </row>
    <row r="208" spans="1:2" x14ac:dyDescent="0.2">
      <c r="A208" s="464"/>
      <c r="B208" s="464"/>
    </row>
    <row r="209" spans="1:2" x14ac:dyDescent="0.2">
      <c r="A209" s="464"/>
      <c r="B209" s="464"/>
    </row>
    <row r="210" spans="1:2" x14ac:dyDescent="0.2">
      <c r="A210" s="464"/>
      <c r="B210" s="464"/>
    </row>
    <row r="211" spans="1:2" x14ac:dyDescent="0.2">
      <c r="A211" s="464"/>
      <c r="B211" s="464"/>
    </row>
    <row r="212" spans="1:2" x14ac:dyDescent="0.2">
      <c r="A212" s="464"/>
      <c r="B212" s="464"/>
    </row>
    <row r="213" spans="1:2" x14ac:dyDescent="0.2">
      <c r="A213" s="464"/>
      <c r="B213" s="464"/>
    </row>
    <row r="214" spans="1:2" x14ac:dyDescent="0.2">
      <c r="A214" s="464"/>
      <c r="B214" s="464"/>
    </row>
    <row r="215" spans="1:2" x14ac:dyDescent="0.2">
      <c r="A215" s="464"/>
      <c r="B215" s="464"/>
    </row>
    <row r="216" spans="1:2" x14ac:dyDescent="0.2">
      <c r="A216" s="464"/>
      <c r="B216" s="464"/>
    </row>
    <row r="217" spans="1:2" x14ac:dyDescent="0.2">
      <c r="A217" s="464"/>
      <c r="B217" s="464"/>
    </row>
    <row r="218" spans="1:2" x14ac:dyDescent="0.2">
      <c r="A218" s="464"/>
      <c r="B218" s="464"/>
    </row>
    <row r="219" spans="1:2" x14ac:dyDescent="0.2">
      <c r="A219" s="464"/>
      <c r="B219" s="464"/>
    </row>
    <row r="220" spans="1:2" x14ac:dyDescent="0.2">
      <c r="A220" s="464"/>
      <c r="B220" s="464"/>
    </row>
    <row r="221" spans="1:2" x14ac:dyDescent="0.2">
      <c r="A221" s="464"/>
      <c r="B221" s="464"/>
    </row>
    <row r="222" spans="1:2" x14ac:dyDescent="0.2">
      <c r="A222" s="464"/>
      <c r="B222" s="464"/>
    </row>
    <row r="223" spans="1:2" x14ac:dyDescent="0.2">
      <c r="A223" s="464"/>
      <c r="B223" s="464"/>
    </row>
    <row r="224" spans="1:2" x14ac:dyDescent="0.2">
      <c r="A224" s="464"/>
      <c r="B224" s="464"/>
    </row>
    <row r="225" spans="1:2" x14ac:dyDescent="0.2">
      <c r="A225" s="464"/>
      <c r="B225" s="464"/>
    </row>
    <row r="226" spans="1:2" x14ac:dyDescent="0.2">
      <c r="A226" s="464"/>
      <c r="B226" s="464"/>
    </row>
    <row r="227" spans="1:2" x14ac:dyDescent="0.2">
      <c r="A227" s="464"/>
      <c r="B227" s="464"/>
    </row>
    <row r="228" spans="1:2" x14ac:dyDescent="0.2">
      <c r="A228" s="464"/>
      <c r="B228" s="464"/>
    </row>
    <row r="229" spans="1:2" x14ac:dyDescent="0.2">
      <c r="A229" s="464"/>
      <c r="B229" s="464"/>
    </row>
    <row r="230" spans="1:2" x14ac:dyDescent="0.2">
      <c r="A230" s="464"/>
      <c r="B230" s="464"/>
    </row>
    <row r="231" spans="1:2" x14ac:dyDescent="0.2">
      <c r="A231" s="464"/>
      <c r="B231" s="464"/>
    </row>
    <row r="232" spans="1:2" x14ac:dyDescent="0.2">
      <c r="A232" s="464"/>
      <c r="B232" s="464"/>
    </row>
    <row r="233" spans="1:2" x14ac:dyDescent="0.2">
      <c r="A233" s="464"/>
      <c r="B233" s="464"/>
    </row>
    <row r="234" spans="1:2" x14ac:dyDescent="0.2">
      <c r="A234" s="464"/>
      <c r="B234" s="464"/>
    </row>
    <row r="235" spans="1:2" x14ac:dyDescent="0.2">
      <c r="A235" s="464"/>
      <c r="B235" s="464"/>
    </row>
    <row r="236" spans="1:2" x14ac:dyDescent="0.2">
      <c r="A236" s="464"/>
      <c r="B236" s="464"/>
    </row>
    <row r="237" spans="1:2" x14ac:dyDescent="0.2">
      <c r="A237" s="464"/>
      <c r="B237" s="464"/>
    </row>
    <row r="238" spans="1:2" x14ac:dyDescent="0.2">
      <c r="A238" s="464"/>
      <c r="B238" s="464"/>
    </row>
    <row r="239" spans="1:2" x14ac:dyDescent="0.2">
      <c r="A239" s="464"/>
      <c r="B239" s="464"/>
    </row>
    <row r="240" spans="1:2" x14ac:dyDescent="0.2">
      <c r="A240" s="464"/>
      <c r="B240" s="464"/>
    </row>
    <row r="241" spans="1:2" x14ac:dyDescent="0.2">
      <c r="A241" s="464"/>
      <c r="B241" s="464"/>
    </row>
    <row r="242" spans="1:2" x14ac:dyDescent="0.2">
      <c r="A242" s="464"/>
      <c r="B242" s="464"/>
    </row>
    <row r="243" spans="1:2" x14ac:dyDescent="0.2">
      <c r="A243" s="464"/>
      <c r="B243" s="464"/>
    </row>
    <row r="244" spans="1:2" x14ac:dyDescent="0.2">
      <c r="A244" s="464"/>
      <c r="B244" s="464"/>
    </row>
    <row r="245" spans="1:2" x14ac:dyDescent="0.2">
      <c r="A245" s="464"/>
      <c r="B245" s="464"/>
    </row>
    <row r="246" spans="1:2" x14ac:dyDescent="0.2">
      <c r="A246" s="464"/>
      <c r="B246" s="464"/>
    </row>
    <row r="247" spans="1:2" x14ac:dyDescent="0.2">
      <c r="A247" s="464"/>
      <c r="B247" s="464"/>
    </row>
    <row r="248" spans="1:2" x14ac:dyDescent="0.2">
      <c r="A248" s="464"/>
      <c r="B248" s="464"/>
    </row>
    <row r="249" spans="1:2" x14ac:dyDescent="0.2">
      <c r="A249" s="464"/>
      <c r="B249" s="464"/>
    </row>
    <row r="250" spans="1:2" x14ac:dyDescent="0.2">
      <c r="A250" s="464"/>
      <c r="B250" s="464"/>
    </row>
    <row r="251" spans="1:2" x14ac:dyDescent="0.2">
      <c r="A251" s="464"/>
      <c r="B251" s="464"/>
    </row>
    <row r="252" spans="1:2" x14ac:dyDescent="0.2">
      <c r="A252" s="464"/>
      <c r="B252" s="464"/>
    </row>
    <row r="253" spans="1:2" x14ac:dyDescent="0.2">
      <c r="A253" s="464"/>
      <c r="B253" s="464"/>
    </row>
    <row r="254" spans="1:2" x14ac:dyDescent="0.2">
      <c r="A254" s="464"/>
      <c r="B254" s="464"/>
    </row>
    <row r="255" spans="1:2" x14ac:dyDescent="0.2">
      <c r="A255" s="464"/>
      <c r="B255" s="464"/>
    </row>
    <row r="256" spans="1:2" x14ac:dyDescent="0.2">
      <c r="A256" s="464"/>
      <c r="B256" s="464"/>
    </row>
    <row r="257" spans="1:2" x14ac:dyDescent="0.2">
      <c r="A257" s="464"/>
      <c r="B257" s="464"/>
    </row>
    <row r="258" spans="1:2" x14ac:dyDescent="0.2">
      <c r="A258" s="464"/>
      <c r="B258" s="464"/>
    </row>
    <row r="259" spans="1:2" x14ac:dyDescent="0.2">
      <c r="A259" s="464"/>
      <c r="B259" s="464"/>
    </row>
    <row r="260" spans="1:2" x14ac:dyDescent="0.2">
      <c r="A260" s="464"/>
      <c r="B260" s="464"/>
    </row>
    <row r="261" spans="1:2" x14ac:dyDescent="0.2">
      <c r="A261" s="464"/>
      <c r="B261" s="464"/>
    </row>
    <row r="262" spans="1:2" x14ac:dyDescent="0.2">
      <c r="A262" s="464"/>
      <c r="B262" s="464"/>
    </row>
    <row r="263" spans="1:2" x14ac:dyDescent="0.2">
      <c r="A263" s="464"/>
      <c r="B263" s="464"/>
    </row>
    <row r="264" spans="1:2" x14ac:dyDescent="0.2">
      <c r="A264" s="464"/>
      <c r="B264" s="464"/>
    </row>
    <row r="265" spans="1:2" x14ac:dyDescent="0.2">
      <c r="A265" s="464"/>
      <c r="B265" s="464"/>
    </row>
    <row r="266" spans="1:2" x14ac:dyDescent="0.2">
      <c r="A266" s="464"/>
      <c r="B266" s="464"/>
    </row>
    <row r="267" spans="1:2" x14ac:dyDescent="0.2">
      <c r="A267" s="464"/>
      <c r="B267" s="464"/>
    </row>
    <row r="268" spans="1:2" x14ac:dyDescent="0.2">
      <c r="A268" s="464"/>
      <c r="B268" s="464"/>
    </row>
    <row r="269" spans="1:2" x14ac:dyDescent="0.2">
      <c r="A269" s="464"/>
      <c r="B269" s="464"/>
    </row>
    <row r="270" spans="1:2" x14ac:dyDescent="0.2">
      <c r="A270" s="464"/>
      <c r="B270" s="464"/>
    </row>
    <row r="271" spans="1:2" x14ac:dyDescent="0.2">
      <c r="A271" s="464"/>
      <c r="B271" s="464"/>
    </row>
    <row r="272" spans="1:2" x14ac:dyDescent="0.2">
      <c r="A272" s="464"/>
      <c r="B272" s="464"/>
    </row>
    <row r="273" spans="1:2" x14ac:dyDescent="0.2">
      <c r="A273" s="464"/>
      <c r="B273" s="464"/>
    </row>
    <row r="274" spans="1:2" x14ac:dyDescent="0.2">
      <c r="A274" s="464"/>
      <c r="B274" s="464"/>
    </row>
    <row r="275" spans="1:2" x14ac:dyDescent="0.2">
      <c r="A275" s="464"/>
      <c r="B275" s="464"/>
    </row>
    <row r="276" spans="1:2" x14ac:dyDescent="0.2">
      <c r="A276" s="464"/>
      <c r="B276" s="464"/>
    </row>
    <row r="277" spans="1:2" x14ac:dyDescent="0.2">
      <c r="A277" s="464"/>
      <c r="B277" s="464"/>
    </row>
    <row r="278" spans="1:2" x14ac:dyDescent="0.2">
      <c r="A278" s="464"/>
      <c r="B278" s="464"/>
    </row>
    <row r="279" spans="1:2" x14ac:dyDescent="0.2">
      <c r="A279" s="464"/>
      <c r="B279" s="464"/>
    </row>
    <row r="280" spans="1:2" x14ac:dyDescent="0.2">
      <c r="A280" s="464"/>
      <c r="B280" s="464"/>
    </row>
    <row r="281" spans="1:2" x14ac:dyDescent="0.2">
      <c r="A281" s="464"/>
      <c r="B281" s="464"/>
    </row>
    <row r="282" spans="1:2" x14ac:dyDescent="0.2">
      <c r="A282" s="464"/>
      <c r="B282" s="464"/>
    </row>
    <row r="283" spans="1:2" x14ac:dyDescent="0.2">
      <c r="A283" s="464"/>
      <c r="B283" s="464"/>
    </row>
    <row r="284" spans="1:2" x14ac:dyDescent="0.2">
      <c r="A284" s="464"/>
      <c r="B284" s="464"/>
    </row>
    <row r="285" spans="1:2" x14ac:dyDescent="0.2">
      <c r="B285" s="464"/>
    </row>
  </sheetData>
  <hyperlinks>
    <hyperlink ref="B30" r:id="rId1" xr:uid="{CCFE251D-0967-4B18-B9A8-02A0234B655A}"/>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38EA1-E43F-4754-A670-E2AC33386A98}">
  <sheetPr codeName="Tabelle20">
    <tabColor indexed="53"/>
  </sheetPr>
  <dimension ref="A1:N84"/>
  <sheetViews>
    <sheetView zoomScale="70" zoomScaleNormal="70" workbookViewId="0"/>
  </sheetViews>
  <sheetFormatPr baseColWidth="10" defaultRowHeight="15" customHeight="1" x14ac:dyDescent="0.2"/>
  <cols>
    <col min="1" max="1" width="15.7109375" style="485" customWidth="1"/>
    <col min="2" max="4" width="15.7109375" customWidth="1"/>
    <col min="5" max="7" width="15.7109375" style="476" customWidth="1"/>
    <col min="8" max="8" width="15.7109375" customWidth="1"/>
    <col min="9" max="14" width="15.7109375" style="476" customWidth="1"/>
  </cols>
  <sheetData>
    <row r="1" spans="1:14" ht="15" customHeight="1" x14ac:dyDescent="0.2">
      <c r="A1"/>
      <c r="E1"/>
      <c r="F1"/>
      <c r="G1"/>
      <c r="I1"/>
      <c r="J1"/>
      <c r="K1"/>
      <c r="L1"/>
      <c r="M1"/>
      <c r="N1"/>
    </row>
    <row r="2" spans="1:14" ht="15" customHeight="1" x14ac:dyDescent="0.2">
      <c r="A2" s="414" t="s">
        <v>48</v>
      </c>
      <c r="E2"/>
      <c r="F2"/>
      <c r="G2"/>
      <c r="I2"/>
      <c r="J2"/>
      <c r="K2"/>
      <c r="L2"/>
      <c r="M2"/>
      <c r="N2"/>
    </row>
    <row r="3" spans="1:14" ht="15" customHeight="1" x14ac:dyDescent="0.2">
      <c r="A3"/>
      <c r="E3"/>
      <c r="F3"/>
      <c r="G3"/>
      <c r="I3"/>
      <c r="J3"/>
      <c r="K3"/>
      <c r="L3"/>
      <c r="M3"/>
      <c r="N3"/>
    </row>
    <row r="4" spans="1:14" ht="15" customHeight="1" x14ac:dyDescent="0.2">
      <c r="A4"/>
      <c r="B4" s="472" t="s">
        <v>467</v>
      </c>
      <c r="C4" s="472"/>
      <c r="D4" s="472" t="s">
        <v>468</v>
      </c>
      <c r="E4" s="472"/>
      <c r="F4" s="472" t="s">
        <v>469</v>
      </c>
      <c r="G4" s="472"/>
      <c r="H4" s="472" t="s">
        <v>470</v>
      </c>
      <c r="I4" s="472"/>
      <c r="J4" s="472" t="s">
        <v>471</v>
      </c>
      <c r="K4" s="472"/>
      <c r="L4" s="472"/>
      <c r="M4" s="472"/>
      <c r="N4" s="472"/>
    </row>
    <row r="5" spans="1:14" ht="15" customHeight="1" x14ac:dyDescent="0.2">
      <c r="A5"/>
      <c r="B5" t="s">
        <v>472</v>
      </c>
      <c r="C5" t="s">
        <v>473</v>
      </c>
      <c r="D5" t="s">
        <v>472</v>
      </c>
      <c r="E5" t="s">
        <v>473</v>
      </c>
      <c r="F5" t="s">
        <v>472</v>
      </c>
      <c r="G5" t="s">
        <v>473</v>
      </c>
      <c r="H5" t="s">
        <v>472</v>
      </c>
      <c r="I5" t="s">
        <v>473</v>
      </c>
      <c r="J5" t="s">
        <v>474</v>
      </c>
      <c r="K5" t="s">
        <v>475</v>
      </c>
      <c r="L5" t="s">
        <v>476</v>
      </c>
      <c r="M5" t="s">
        <v>477</v>
      </c>
      <c r="N5" t="s">
        <v>478</v>
      </c>
    </row>
    <row r="6" spans="1:14" ht="15" customHeight="1" x14ac:dyDescent="0.2">
      <c r="A6" s="473" t="s">
        <v>479</v>
      </c>
      <c r="B6" s="474">
        <f>'Tabelle 2.3'!J11</f>
        <v>-1.1756970359371394E-2</v>
      </c>
      <c r="C6" s="475">
        <f>'Tabelle 3.3'!J11</f>
        <v>-3.193330187195218</v>
      </c>
      <c r="D6" s="476">
        <f t="shared" ref="D6:E9" si="0">IF(OR(AND(B6&gt;=-50,B6&lt;=50),ISNUMBER(B6)=FALSE),B6,"")</f>
        <v>-1.1756970359371394E-2</v>
      </c>
      <c r="E6" s="476">
        <f t="shared" si="0"/>
        <v>-3.193330187195218</v>
      </c>
      <c r="F6" t="str">
        <f t="shared" ref="F6:G9" si="1">IF(ISNUMBER(B6)=FALSE,"",IF(B6&lt;-50,"&lt; -50",IF(B6&gt;50,"&gt; 50","")))</f>
        <v/>
      </c>
      <c r="G6" t="str">
        <f t="shared" si="1"/>
        <v/>
      </c>
      <c r="H6" s="476" t="str">
        <f t="shared" ref="H6:I9" si="2">IF(B6&lt;-50,0.75,IF(B6&gt;50,-0.75,""))</f>
        <v/>
      </c>
      <c r="I6" s="476" t="str">
        <f t="shared" si="2"/>
        <v/>
      </c>
      <c r="J6" t="e">
        <f>IF(OR(B6&lt;-50,B6&gt;50),N6,#N/A)</f>
        <v>#N/A</v>
      </c>
      <c r="K6" t="e">
        <f>IF(B6&lt;-50,-45,IF(B6&gt;50,45,#N/A))</f>
        <v>#N/A</v>
      </c>
      <c r="L6" t="e">
        <f>IF(OR(C6&lt;-50,C6&gt;50),N6,#N/A)</f>
        <v>#N/A</v>
      </c>
      <c r="M6" t="e">
        <f>IF(C6&lt;-50,-45,IF(C6&gt;50,45,#N/A))</f>
        <v>#N/A</v>
      </c>
      <c r="N6">
        <v>5</v>
      </c>
    </row>
    <row r="7" spans="1:14" ht="15" customHeight="1" x14ac:dyDescent="0.2">
      <c r="A7" s="473" t="s">
        <v>480</v>
      </c>
      <c r="B7" s="474">
        <f>'Tabelle 2.1'!J25</f>
        <v>5.0251487452146755E-2</v>
      </c>
      <c r="C7" s="475">
        <f>'Tabelle 3.1'!J23</f>
        <v>-0.91605275851931345</v>
      </c>
      <c r="D7" s="476">
        <f t="shared" si="0"/>
        <v>5.0251487452146755E-2</v>
      </c>
      <c r="E7" s="476">
        <f>IF(OR(AND(C7&gt;=-50,C7&lt;=50),ISNUMBER(C7)=FALSE),C7,"")</f>
        <v>-0.91605275851931345</v>
      </c>
      <c r="F7" t="str">
        <f t="shared" si="1"/>
        <v/>
      </c>
      <c r="G7" t="str">
        <f>IF(ISNUMBER(C7)=FALSE,"",IF(C7&lt;-50,"&lt; -50",IF(C7&gt;50,"&gt; 50","")))</f>
        <v/>
      </c>
      <c r="H7" s="476" t="str">
        <f t="shared" si="2"/>
        <v/>
      </c>
      <c r="I7" s="476" t="str">
        <f>IF(C7&lt;-50,0.75,IF(C7&gt;50,-0.75,""))</f>
        <v/>
      </c>
      <c r="J7" t="e">
        <f>IF(OR(B7&lt;-50,B7&gt;50),N7,#N/A)</f>
        <v>#N/A</v>
      </c>
      <c r="K7" t="e">
        <f>IF(B7&lt;-50,-45,IF(B7&gt;50,45,#N/A))</f>
        <v>#N/A</v>
      </c>
      <c r="L7" t="e">
        <f>IF(OR(C7&lt;-50,C7&gt;50),N7,#N/A)</f>
        <v>#N/A</v>
      </c>
      <c r="M7" t="e">
        <f>IF(C7&lt;-50,-45,IF(C7&gt;50,45,#N/A))</f>
        <v>#N/A</v>
      </c>
      <c r="N7">
        <v>15</v>
      </c>
    </row>
    <row r="8" spans="1:14" ht="15" customHeight="1" x14ac:dyDescent="0.2">
      <c r="A8" s="473" t="s">
        <v>481</v>
      </c>
      <c r="B8" s="474">
        <f>'Tabelle 2.1'!J38</f>
        <v>2.0004637946786547E-2</v>
      </c>
      <c r="C8" s="475">
        <f>'Tabelle 3.1'!J34</f>
        <v>-0.60483996951772001</v>
      </c>
      <c r="D8" s="476">
        <f t="shared" si="0"/>
        <v>2.0004637946786547E-2</v>
      </c>
      <c r="E8" s="476">
        <f>IF(OR(AND(C8&gt;=-50,C8&lt;=50),ISNUMBER(C8)=FALSE),C8,"")</f>
        <v>-0.60483996951772001</v>
      </c>
      <c r="F8" t="str">
        <f t="shared" si="1"/>
        <v/>
      </c>
      <c r="G8" t="str">
        <f>IF(ISNUMBER(C8)=FALSE,"",IF(C8&lt;-50,"&lt; -50",IF(C8&gt;50,"&gt; 50","")))</f>
        <v/>
      </c>
      <c r="H8" s="476" t="str">
        <f t="shared" si="2"/>
        <v/>
      </c>
      <c r="I8" s="476" t="str">
        <f>IF(C8&lt;-50,0.75,IF(C8&gt;50,-0.75,""))</f>
        <v/>
      </c>
      <c r="J8" t="e">
        <f>IF(OR(B8&lt;-50,B8&gt;50),N8,#N/A)</f>
        <v>#N/A</v>
      </c>
      <c r="K8" t="e">
        <f>IF(B8&lt;-50,-45,IF(B8&gt;50,45,#N/A))</f>
        <v>#N/A</v>
      </c>
      <c r="L8" t="e">
        <f>IF(OR(C8&lt;-50,C8&gt;50),N8,#N/A)</f>
        <v>#N/A</v>
      </c>
      <c r="M8" t="e">
        <f>IF(C8&lt;-50,-45,IF(C8&gt;50,45,#N/A))</f>
        <v>#N/A</v>
      </c>
      <c r="N8">
        <v>25</v>
      </c>
    </row>
    <row r="9" spans="1:14" ht="15" customHeight="1" x14ac:dyDescent="0.2">
      <c r="A9" s="473" t="s">
        <v>482</v>
      </c>
      <c r="B9" s="474">
        <f>'Tabelle 2.1'!J51</f>
        <v>-9.3722224403616675E-2</v>
      </c>
      <c r="C9" s="475">
        <f>'Tabelle 3.1'!J45</f>
        <v>-0.45400908070601026</v>
      </c>
      <c r="D9" s="476">
        <f t="shared" si="0"/>
        <v>-9.3722224403616675E-2</v>
      </c>
      <c r="E9" s="476">
        <f t="shared" si="0"/>
        <v>-0.45400908070601026</v>
      </c>
      <c r="F9" t="str">
        <f t="shared" si="1"/>
        <v/>
      </c>
      <c r="G9" t="str">
        <f t="shared" si="1"/>
        <v/>
      </c>
      <c r="H9" s="476" t="str">
        <f t="shared" si="2"/>
        <v/>
      </c>
      <c r="I9" s="476"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7" t="s">
        <v>483</v>
      </c>
      <c r="B12" s="472" t="s">
        <v>467</v>
      </c>
      <c r="C12" s="472"/>
      <c r="D12" s="472" t="s">
        <v>468</v>
      </c>
      <c r="E12" s="472"/>
      <c r="F12" s="472" t="s">
        <v>469</v>
      </c>
      <c r="G12" s="472"/>
      <c r="H12" s="472" t="s">
        <v>470</v>
      </c>
      <c r="I12" s="472"/>
      <c r="J12" s="472" t="s">
        <v>471</v>
      </c>
      <c r="K12" s="472"/>
      <c r="L12" s="472"/>
      <c r="M12" s="472"/>
      <c r="N12" s="472"/>
    </row>
    <row r="13" spans="1:14" ht="15" customHeight="1" x14ac:dyDescent="0.2">
      <c r="A13" s="477"/>
      <c r="B13" t="s">
        <v>472</v>
      </c>
      <c r="C13" t="s">
        <v>473</v>
      </c>
      <c r="D13" t="s">
        <v>472</v>
      </c>
      <c r="E13" t="s">
        <v>473</v>
      </c>
      <c r="F13" t="s">
        <v>472</v>
      </c>
      <c r="G13" t="s">
        <v>473</v>
      </c>
      <c r="H13" t="s">
        <v>472</v>
      </c>
      <c r="I13" t="s">
        <v>473</v>
      </c>
      <c r="J13" t="s">
        <v>474</v>
      </c>
      <c r="K13" t="s">
        <v>475</v>
      </c>
      <c r="L13" t="s">
        <v>476</v>
      </c>
      <c r="M13" t="s">
        <v>477</v>
      </c>
      <c r="N13" t="s">
        <v>478</v>
      </c>
    </row>
    <row r="14" spans="1:14" ht="15" customHeight="1" x14ac:dyDescent="0.2">
      <c r="A14">
        <v>1</v>
      </c>
      <c r="B14" s="474">
        <f>'Tabelle 2.3'!J11</f>
        <v>-1.1756970359371394E-2</v>
      </c>
      <c r="C14" s="475">
        <f>'Tabelle 3.3'!J11</f>
        <v>-3.193330187195218</v>
      </c>
      <c r="D14" s="476">
        <f>IF(OR(AND(B14&gt;=-50,B14&lt;=50),ISNUMBER(B14)=FALSE),B14,"")</f>
        <v>-1.1756970359371394E-2</v>
      </c>
      <c r="E14" s="476">
        <f>IF(OR(AND(C14&gt;=-50,C14&lt;=50),ISNUMBER(C14)=FALSE),C14,"")</f>
        <v>-3.193330187195218</v>
      </c>
      <c r="F14" t="str">
        <f>IF(ISNUMBER(B14)=FALSE,"",IF(B14&lt;-50,"&lt; -50",IF(B14&gt;50,"&gt; 50","")))</f>
        <v/>
      </c>
      <c r="G14" t="str">
        <f>IF(ISNUMBER(C14)=FALSE,"",IF(C14&lt;-50,"&lt; -50",IF(C14&gt;50,"&gt; 50","")))</f>
        <v/>
      </c>
      <c r="H14" s="476" t="str">
        <f>IF(B14&lt;-50,0.75,IF(B14&gt;50,-0.75,""))</f>
        <v/>
      </c>
      <c r="I14" s="476"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4">
        <f>'Tabelle 2.3'!J12</f>
        <v>-3.1746031746031744</v>
      </c>
      <c r="C15" s="475">
        <f>'Tabelle 3.3'!J12</f>
        <v>4.1322314049586772</v>
      </c>
      <c r="D15" s="476">
        <f t="shared" ref="D15:E46" si="3">IF(OR(AND(B15&gt;=-50,B15&lt;=50),ISNUMBER(B15)=FALSE),B15,"")</f>
        <v>-3.1746031746031744</v>
      </c>
      <c r="E15" s="476">
        <f t="shared" si="3"/>
        <v>4.1322314049586772</v>
      </c>
      <c r="F15" t="str">
        <f t="shared" ref="F15:G46" si="4">IF(ISNUMBER(B15)=FALSE,"",IF(B15&lt;-50,"&lt; -50",IF(B15&gt;50,"&gt; 50","")))</f>
        <v/>
      </c>
      <c r="G15" t="str">
        <f t="shared" si="4"/>
        <v/>
      </c>
      <c r="H15" s="476" t="str">
        <f t="shared" ref="H15:I46" si="5">IF(B15&lt;-50,0.75,IF(B15&gt;50,-0.75,""))</f>
        <v/>
      </c>
      <c r="I15" s="476"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4">
        <f>'Tabelle 2.3'!J13</f>
        <v>1.7076845806127574</v>
      </c>
      <c r="C16" s="475">
        <f>'Tabelle 3.3'!J13</f>
        <v>-3.2520325203252032</v>
      </c>
      <c r="D16" s="476">
        <f t="shared" si="3"/>
        <v>1.7076845806127574</v>
      </c>
      <c r="E16" s="476">
        <f t="shared" si="3"/>
        <v>-3.2520325203252032</v>
      </c>
      <c r="F16" t="str">
        <f t="shared" si="4"/>
        <v/>
      </c>
      <c r="G16" t="str">
        <f t="shared" si="4"/>
        <v/>
      </c>
      <c r="H16" s="476" t="str">
        <f t="shared" si="5"/>
        <v/>
      </c>
      <c r="I16" s="476" t="str">
        <f t="shared" si="5"/>
        <v/>
      </c>
      <c r="J16" t="e">
        <f t="shared" si="6"/>
        <v>#N/A</v>
      </c>
      <c r="K16" t="e">
        <f t="shared" si="7"/>
        <v>#N/A</v>
      </c>
      <c r="L16" t="e">
        <f t="shared" si="8"/>
        <v>#N/A</v>
      </c>
      <c r="M16" t="e">
        <f t="shared" si="9"/>
        <v>#N/A</v>
      </c>
      <c r="N16">
        <v>25</v>
      </c>
    </row>
    <row r="17" spans="1:14" ht="15" customHeight="1" x14ac:dyDescent="0.2">
      <c r="A17">
        <v>4</v>
      </c>
      <c r="B17" s="474">
        <f>'Tabelle 2.3'!J14</f>
        <v>-3.5771750373520286</v>
      </c>
      <c r="C17" s="475">
        <f>'Tabelle 3.3'!J14</f>
        <v>-5.3027453930048889</v>
      </c>
      <c r="D17" s="476">
        <f t="shared" si="3"/>
        <v>-3.5771750373520286</v>
      </c>
      <c r="E17" s="476">
        <f t="shared" si="3"/>
        <v>-5.3027453930048889</v>
      </c>
      <c r="F17" t="str">
        <f t="shared" si="4"/>
        <v/>
      </c>
      <c r="G17" t="str">
        <f t="shared" si="4"/>
        <v/>
      </c>
      <c r="H17" s="476" t="str">
        <f t="shared" si="5"/>
        <v/>
      </c>
      <c r="I17" s="476" t="str">
        <f t="shared" si="5"/>
        <v/>
      </c>
      <c r="J17" t="e">
        <f t="shared" si="6"/>
        <v>#N/A</v>
      </c>
      <c r="K17" t="e">
        <f t="shared" si="7"/>
        <v>#N/A</v>
      </c>
      <c r="L17" t="e">
        <f t="shared" si="8"/>
        <v>#N/A</v>
      </c>
      <c r="M17" t="e">
        <f t="shared" si="9"/>
        <v>#N/A</v>
      </c>
      <c r="N17">
        <v>36</v>
      </c>
    </row>
    <row r="18" spans="1:14" ht="15" customHeight="1" x14ac:dyDescent="0.2">
      <c r="A18">
        <v>5</v>
      </c>
      <c r="B18" s="474">
        <f>'Tabelle 2.3'!J15</f>
        <v>-1.2153621779290229</v>
      </c>
      <c r="C18" s="475">
        <f>'Tabelle 3.3'!J15</f>
        <v>-2.0979020979020979</v>
      </c>
      <c r="D18" s="476">
        <f t="shared" si="3"/>
        <v>-1.2153621779290229</v>
      </c>
      <c r="E18" s="476">
        <f t="shared" si="3"/>
        <v>-2.0979020979020979</v>
      </c>
      <c r="F18" t="str">
        <f t="shared" si="4"/>
        <v/>
      </c>
      <c r="G18" t="str">
        <f t="shared" si="4"/>
        <v/>
      </c>
      <c r="H18" s="476" t="str">
        <f t="shared" si="5"/>
        <v/>
      </c>
      <c r="I18" s="476" t="str">
        <f t="shared" si="5"/>
        <v/>
      </c>
      <c r="J18" t="e">
        <f t="shared" si="6"/>
        <v>#N/A</v>
      </c>
      <c r="K18" t="e">
        <f t="shared" si="7"/>
        <v>#N/A</v>
      </c>
      <c r="L18" t="e">
        <f t="shared" si="8"/>
        <v>#N/A</v>
      </c>
      <c r="M18" t="e">
        <f t="shared" si="9"/>
        <v>#N/A</v>
      </c>
      <c r="N18">
        <v>46</v>
      </c>
    </row>
    <row r="19" spans="1:14" ht="15" customHeight="1" x14ac:dyDescent="0.2">
      <c r="A19">
        <v>6</v>
      </c>
      <c r="B19" s="474">
        <f>'Tabelle 2.3'!J16</f>
        <v>-1.7482349550934153</v>
      </c>
      <c r="C19" s="475">
        <f>'Tabelle 3.3'!J16</f>
        <v>-5.4945054945054945</v>
      </c>
      <c r="D19" s="476">
        <f t="shared" si="3"/>
        <v>-1.7482349550934153</v>
      </c>
      <c r="E19" s="476">
        <f t="shared" si="3"/>
        <v>-5.4945054945054945</v>
      </c>
      <c r="F19" t="str">
        <f t="shared" si="4"/>
        <v/>
      </c>
      <c r="G19" t="str">
        <f t="shared" si="4"/>
        <v/>
      </c>
      <c r="H19" s="476" t="str">
        <f t="shared" si="5"/>
        <v/>
      </c>
      <c r="I19" s="476" t="str">
        <f t="shared" si="5"/>
        <v/>
      </c>
      <c r="J19" t="e">
        <f t="shared" si="6"/>
        <v>#N/A</v>
      </c>
      <c r="K19" t="e">
        <f t="shared" si="7"/>
        <v>#N/A</v>
      </c>
      <c r="L19" t="e">
        <f t="shared" si="8"/>
        <v>#N/A</v>
      </c>
      <c r="M19" t="e">
        <f t="shared" si="9"/>
        <v>#N/A</v>
      </c>
      <c r="N19">
        <v>56</v>
      </c>
    </row>
    <row r="20" spans="1:14" ht="15" customHeight="1" x14ac:dyDescent="0.2">
      <c r="A20">
        <v>7</v>
      </c>
      <c r="B20" s="474">
        <f>'Tabelle 2.3'!J17</f>
        <v>-13.570807993049522</v>
      </c>
      <c r="C20" s="475">
        <f>'Tabelle 3.3'!J17</f>
        <v>-10.327455919395465</v>
      </c>
      <c r="D20" s="476">
        <f t="shared" si="3"/>
        <v>-13.570807993049522</v>
      </c>
      <c r="E20" s="476">
        <f t="shared" si="3"/>
        <v>-10.327455919395465</v>
      </c>
      <c r="F20" t="str">
        <f t="shared" si="4"/>
        <v/>
      </c>
      <c r="G20" t="str">
        <f t="shared" si="4"/>
        <v/>
      </c>
      <c r="H20" s="476" t="str">
        <f t="shared" si="5"/>
        <v/>
      </c>
      <c r="I20" s="476" t="str">
        <f t="shared" si="5"/>
        <v/>
      </c>
      <c r="J20" t="e">
        <f t="shared" si="6"/>
        <v>#N/A</v>
      </c>
      <c r="K20" t="e">
        <f t="shared" si="7"/>
        <v>#N/A</v>
      </c>
      <c r="L20" t="e">
        <f t="shared" si="8"/>
        <v>#N/A</v>
      </c>
      <c r="M20" t="e">
        <f t="shared" si="9"/>
        <v>#N/A</v>
      </c>
      <c r="N20">
        <v>67</v>
      </c>
    </row>
    <row r="21" spans="1:14" ht="15" customHeight="1" x14ac:dyDescent="0.2">
      <c r="A21">
        <v>8</v>
      </c>
      <c r="B21" s="474">
        <f>'Tabelle 2.3'!J18</f>
        <v>-0.63427219952698344</v>
      </c>
      <c r="C21" s="475">
        <f>'Tabelle 3.3'!J18</f>
        <v>-1.2750455373406193</v>
      </c>
      <c r="D21" s="476">
        <f t="shared" si="3"/>
        <v>-0.63427219952698344</v>
      </c>
      <c r="E21" s="476">
        <f t="shared" si="3"/>
        <v>-1.2750455373406193</v>
      </c>
      <c r="F21" t="str">
        <f t="shared" si="4"/>
        <v/>
      </c>
      <c r="G21" t="str">
        <f t="shared" si="4"/>
        <v/>
      </c>
      <c r="H21" s="476" t="str">
        <f t="shared" si="5"/>
        <v/>
      </c>
      <c r="I21" s="476" t="str">
        <f t="shared" si="5"/>
        <v/>
      </c>
      <c r="J21" t="e">
        <f t="shared" si="6"/>
        <v>#N/A</v>
      </c>
      <c r="K21" t="e">
        <f t="shared" si="7"/>
        <v>#N/A</v>
      </c>
      <c r="L21" t="e">
        <f t="shared" si="8"/>
        <v>#N/A</v>
      </c>
      <c r="M21" t="e">
        <f t="shared" si="9"/>
        <v>#N/A</v>
      </c>
      <c r="N21">
        <v>77</v>
      </c>
    </row>
    <row r="22" spans="1:14" ht="15" customHeight="1" x14ac:dyDescent="0.2">
      <c r="A22">
        <v>9</v>
      </c>
      <c r="B22" s="474">
        <f>'Tabelle 2.3'!J19</f>
        <v>-1.3994050838290968</v>
      </c>
      <c r="C22" s="475">
        <f>'Tabelle 3.3'!J19</f>
        <v>-3.7670905440290658</v>
      </c>
      <c r="D22" s="476">
        <f t="shared" si="3"/>
        <v>-1.3994050838290968</v>
      </c>
      <c r="E22" s="476">
        <f t="shared" si="3"/>
        <v>-3.7670905440290658</v>
      </c>
      <c r="F22" t="str">
        <f t="shared" si="4"/>
        <v/>
      </c>
      <c r="G22" t="str">
        <f t="shared" si="4"/>
        <v/>
      </c>
      <c r="H22" s="476" t="str">
        <f t="shared" si="5"/>
        <v/>
      </c>
      <c r="I22" s="476" t="str">
        <f t="shared" si="5"/>
        <v/>
      </c>
      <c r="J22" t="e">
        <f t="shared" si="6"/>
        <v>#N/A</v>
      </c>
      <c r="K22" t="e">
        <f t="shared" si="7"/>
        <v>#N/A</v>
      </c>
      <c r="L22" t="e">
        <f t="shared" si="8"/>
        <v>#N/A</v>
      </c>
      <c r="M22" t="e">
        <f t="shared" si="9"/>
        <v>#N/A</v>
      </c>
      <c r="N22">
        <v>87</v>
      </c>
    </row>
    <row r="23" spans="1:14" ht="15" customHeight="1" x14ac:dyDescent="0.2">
      <c r="A23">
        <v>10</v>
      </c>
      <c r="B23" s="474">
        <f>'Tabelle 2.3'!J20</f>
        <v>-2.2476340694006307</v>
      </c>
      <c r="C23" s="475">
        <f>'Tabelle 3.3'!J20</f>
        <v>0.7432432432432432</v>
      </c>
      <c r="D23" s="476">
        <f t="shared" si="3"/>
        <v>-2.2476340694006307</v>
      </c>
      <c r="E23" s="476">
        <f t="shared" si="3"/>
        <v>0.7432432432432432</v>
      </c>
      <c r="F23" t="str">
        <f t="shared" si="4"/>
        <v/>
      </c>
      <c r="G23" t="str">
        <f t="shared" si="4"/>
        <v/>
      </c>
      <c r="H23" s="476" t="str">
        <f t="shared" si="5"/>
        <v/>
      </c>
      <c r="I23" s="476" t="str">
        <f t="shared" si="5"/>
        <v/>
      </c>
      <c r="J23" t="e">
        <f t="shared" si="6"/>
        <v>#N/A</v>
      </c>
      <c r="K23" t="e">
        <f t="shared" si="7"/>
        <v>#N/A</v>
      </c>
      <c r="L23" t="e">
        <f t="shared" si="8"/>
        <v>#N/A</v>
      </c>
      <c r="M23" t="e">
        <f t="shared" si="9"/>
        <v>#N/A</v>
      </c>
      <c r="N23">
        <v>98</v>
      </c>
    </row>
    <row r="24" spans="1:14" ht="15" customHeight="1" x14ac:dyDescent="0.2">
      <c r="A24">
        <v>11</v>
      </c>
      <c r="B24" s="474">
        <f>'Tabelle 2.3'!J21</f>
        <v>2.5236593059936907</v>
      </c>
      <c r="C24" s="475">
        <f>'Tabelle 3.3'!J21</f>
        <v>-2.7733869808880587</v>
      </c>
      <c r="D24" s="476">
        <f t="shared" si="3"/>
        <v>2.5236593059936907</v>
      </c>
      <c r="E24" s="476">
        <f t="shared" si="3"/>
        <v>-2.7733869808880587</v>
      </c>
      <c r="F24" t="str">
        <f t="shared" si="4"/>
        <v/>
      </c>
      <c r="G24" t="str">
        <f t="shared" si="4"/>
        <v/>
      </c>
      <c r="H24" s="476" t="str">
        <f t="shared" si="5"/>
        <v/>
      </c>
      <c r="I24" s="476" t="str">
        <f t="shared" si="5"/>
        <v/>
      </c>
      <c r="J24" t="e">
        <f t="shared" si="6"/>
        <v>#N/A</v>
      </c>
      <c r="K24" t="e">
        <f t="shared" si="7"/>
        <v>#N/A</v>
      </c>
      <c r="L24" t="e">
        <f t="shared" si="8"/>
        <v>#N/A</v>
      </c>
      <c r="M24" t="e">
        <f t="shared" si="9"/>
        <v>#N/A</v>
      </c>
      <c r="N24">
        <v>108</v>
      </c>
    </row>
    <row r="25" spans="1:14" ht="15" customHeight="1" x14ac:dyDescent="0.2">
      <c r="A25">
        <v>12</v>
      </c>
      <c r="B25" s="474">
        <f>'Tabelle 2.3'!J22</f>
        <v>0.17742293191394987</v>
      </c>
      <c r="C25" s="475">
        <f>'Tabelle 3.3'!J22</f>
        <v>-0.2032520325203252</v>
      </c>
      <c r="D25" s="476">
        <f t="shared" si="3"/>
        <v>0.17742293191394987</v>
      </c>
      <c r="E25" s="476">
        <f t="shared" si="3"/>
        <v>-0.2032520325203252</v>
      </c>
      <c r="F25" t="str">
        <f t="shared" si="4"/>
        <v/>
      </c>
      <c r="G25" t="str">
        <f t="shared" si="4"/>
        <v/>
      </c>
      <c r="H25" s="476" t="str">
        <f t="shared" si="5"/>
        <v/>
      </c>
      <c r="I25" s="476" t="str">
        <f t="shared" si="5"/>
        <v/>
      </c>
      <c r="J25" t="e">
        <f t="shared" si="6"/>
        <v>#N/A</v>
      </c>
      <c r="K25" t="e">
        <f t="shared" si="7"/>
        <v>#N/A</v>
      </c>
      <c r="L25" t="e">
        <f t="shared" si="8"/>
        <v>#N/A</v>
      </c>
      <c r="M25" t="e">
        <f t="shared" si="9"/>
        <v>#N/A</v>
      </c>
      <c r="N25">
        <v>118</v>
      </c>
    </row>
    <row r="26" spans="1:14" ht="15" customHeight="1" x14ac:dyDescent="0.2">
      <c r="A26">
        <v>13</v>
      </c>
      <c r="B26" s="474">
        <f>'Tabelle 2.3'!J23</f>
        <v>0.98011761411369369</v>
      </c>
      <c r="C26" s="475">
        <f>'Tabelle 3.3'!J23</f>
        <v>4.6017699115044248</v>
      </c>
      <c r="D26" s="476">
        <f t="shared" si="3"/>
        <v>0.98011761411369369</v>
      </c>
      <c r="E26" s="476">
        <f t="shared" si="3"/>
        <v>4.6017699115044248</v>
      </c>
      <c r="F26" t="str">
        <f t="shared" si="4"/>
        <v/>
      </c>
      <c r="G26" t="str">
        <f t="shared" si="4"/>
        <v/>
      </c>
      <c r="H26" s="476" t="str">
        <f t="shared" si="5"/>
        <v/>
      </c>
      <c r="I26" s="476" t="str">
        <f t="shared" si="5"/>
        <v/>
      </c>
      <c r="J26" t="e">
        <f t="shared" si="6"/>
        <v>#N/A</v>
      </c>
      <c r="K26" t="e">
        <f t="shared" si="7"/>
        <v>#N/A</v>
      </c>
      <c r="L26" t="e">
        <f t="shared" si="8"/>
        <v>#N/A</v>
      </c>
      <c r="M26" t="e">
        <f t="shared" si="9"/>
        <v>#N/A</v>
      </c>
      <c r="N26">
        <v>129</v>
      </c>
    </row>
    <row r="27" spans="1:14" ht="15" customHeight="1" x14ac:dyDescent="0.2">
      <c r="A27">
        <v>14</v>
      </c>
      <c r="B27" s="474">
        <f>'Tabelle 2.3'!J24</f>
        <v>-0.45093873303559817</v>
      </c>
      <c r="C27" s="475">
        <f>'Tabelle 3.3'!J24</f>
        <v>-1.9035351366824103</v>
      </c>
      <c r="D27" s="476">
        <f t="shared" si="3"/>
        <v>-0.45093873303559817</v>
      </c>
      <c r="E27" s="476">
        <f t="shared" si="3"/>
        <v>-1.9035351366824103</v>
      </c>
      <c r="F27" t="str">
        <f t="shared" si="4"/>
        <v/>
      </c>
      <c r="G27" t="str">
        <f t="shared" si="4"/>
        <v/>
      </c>
      <c r="H27" s="476" t="str">
        <f t="shared" si="5"/>
        <v/>
      </c>
      <c r="I27" s="476" t="str">
        <f t="shared" si="5"/>
        <v/>
      </c>
      <c r="J27" t="e">
        <f t="shared" si="6"/>
        <v>#N/A</v>
      </c>
      <c r="K27" t="e">
        <f t="shared" si="7"/>
        <v>#N/A</v>
      </c>
      <c r="L27" t="e">
        <f t="shared" si="8"/>
        <v>#N/A</v>
      </c>
      <c r="M27" t="e">
        <f t="shared" si="9"/>
        <v>#N/A</v>
      </c>
      <c r="N27">
        <v>139</v>
      </c>
    </row>
    <row r="28" spans="1:14" ht="15" customHeight="1" x14ac:dyDescent="0.2">
      <c r="A28">
        <v>15</v>
      </c>
      <c r="B28" s="474">
        <f>'Tabelle 2.3'!J25</f>
        <v>-2.2524199553239019</v>
      </c>
      <c r="C28" s="475">
        <f>'Tabelle 3.3'!J25</f>
        <v>-3.6965811965811968</v>
      </c>
      <c r="D28" s="476">
        <f t="shared" si="3"/>
        <v>-2.2524199553239019</v>
      </c>
      <c r="E28" s="476">
        <f t="shared" si="3"/>
        <v>-3.6965811965811968</v>
      </c>
      <c r="F28" t="str">
        <f t="shared" si="4"/>
        <v/>
      </c>
      <c r="G28" t="str">
        <f t="shared" si="4"/>
        <v/>
      </c>
      <c r="H28" s="476" t="str">
        <f t="shared" si="5"/>
        <v/>
      </c>
      <c r="I28" s="476" t="str">
        <f t="shared" si="5"/>
        <v/>
      </c>
      <c r="J28" t="e">
        <f t="shared" si="6"/>
        <v>#N/A</v>
      </c>
      <c r="K28" t="e">
        <f t="shared" si="7"/>
        <v>#N/A</v>
      </c>
      <c r="L28" t="e">
        <f t="shared" si="8"/>
        <v>#N/A</v>
      </c>
      <c r="M28" t="e">
        <f t="shared" si="9"/>
        <v>#N/A</v>
      </c>
      <c r="N28">
        <v>149</v>
      </c>
    </row>
    <row r="29" spans="1:14" ht="15" customHeight="1" x14ac:dyDescent="0.2">
      <c r="A29">
        <v>16</v>
      </c>
      <c r="B29" s="474">
        <f>'Tabelle 2.3'!J26</f>
        <v>-0.64052287581699341</v>
      </c>
      <c r="C29" s="475">
        <f>'Tabelle 3.3'!J26</f>
        <v>-2.4607961399276235</v>
      </c>
      <c r="D29" s="476">
        <f t="shared" si="3"/>
        <v>-0.64052287581699341</v>
      </c>
      <c r="E29" s="476">
        <f t="shared" si="3"/>
        <v>-2.4607961399276235</v>
      </c>
      <c r="F29" t="str">
        <f t="shared" si="4"/>
        <v/>
      </c>
      <c r="G29" t="str">
        <f t="shared" si="4"/>
        <v/>
      </c>
      <c r="H29" s="476" t="str">
        <f t="shared" si="5"/>
        <v/>
      </c>
      <c r="I29" s="476" t="str">
        <f t="shared" si="5"/>
        <v/>
      </c>
      <c r="J29" t="e">
        <f t="shared" si="6"/>
        <v>#N/A</v>
      </c>
      <c r="K29" t="e">
        <f t="shared" si="7"/>
        <v>#N/A</v>
      </c>
      <c r="L29" t="e">
        <f t="shared" si="8"/>
        <v>#N/A</v>
      </c>
      <c r="M29" t="e">
        <f t="shared" si="9"/>
        <v>#N/A</v>
      </c>
      <c r="N29">
        <v>160</v>
      </c>
    </row>
    <row r="30" spans="1:14" ht="15" customHeight="1" x14ac:dyDescent="0.2">
      <c r="A30">
        <v>17</v>
      </c>
      <c r="B30" s="474">
        <f>'Tabelle 2.3'!J27</f>
        <v>-6.237879767291532</v>
      </c>
      <c r="C30" s="475">
        <f>'Tabelle 3.3'!J27</f>
        <v>-13.271028037383177</v>
      </c>
      <c r="D30" s="476">
        <f t="shared" si="3"/>
        <v>-6.237879767291532</v>
      </c>
      <c r="E30" s="476">
        <f t="shared" si="3"/>
        <v>-13.271028037383177</v>
      </c>
      <c r="F30" t="str">
        <f t="shared" si="4"/>
        <v/>
      </c>
      <c r="G30" t="str">
        <f t="shared" si="4"/>
        <v/>
      </c>
      <c r="H30" s="476" t="str">
        <f t="shared" si="5"/>
        <v/>
      </c>
      <c r="I30" s="476" t="str">
        <f t="shared" si="5"/>
        <v/>
      </c>
      <c r="J30" t="e">
        <f t="shared" si="6"/>
        <v>#N/A</v>
      </c>
      <c r="K30" t="e">
        <f t="shared" si="7"/>
        <v>#N/A</v>
      </c>
      <c r="L30" t="e">
        <f t="shared" si="8"/>
        <v>#N/A</v>
      </c>
      <c r="M30" t="e">
        <f t="shared" si="9"/>
        <v>#N/A</v>
      </c>
      <c r="N30">
        <v>170</v>
      </c>
    </row>
    <row r="31" spans="1:14" ht="15" customHeight="1" x14ac:dyDescent="0.2">
      <c r="A31">
        <v>18</v>
      </c>
      <c r="B31" s="474">
        <f>'Tabelle 2.3'!J28</f>
        <v>2.0629975770162687</v>
      </c>
      <c r="C31" s="475">
        <f>'Tabelle 3.3'!J28</f>
        <v>1.5748031496062993</v>
      </c>
      <c r="D31" s="476">
        <f t="shared" si="3"/>
        <v>2.0629975770162687</v>
      </c>
      <c r="E31" s="476">
        <f t="shared" si="3"/>
        <v>1.5748031496062993</v>
      </c>
      <c r="F31" t="str">
        <f t="shared" si="4"/>
        <v/>
      </c>
      <c r="G31" t="str">
        <f t="shared" si="4"/>
        <v/>
      </c>
      <c r="H31" s="476" t="str">
        <f t="shared" si="5"/>
        <v/>
      </c>
      <c r="I31" s="476" t="str">
        <f t="shared" si="5"/>
        <v/>
      </c>
      <c r="J31" t="e">
        <f t="shared" si="6"/>
        <v>#N/A</v>
      </c>
      <c r="K31" t="e">
        <f t="shared" si="7"/>
        <v>#N/A</v>
      </c>
      <c r="L31" t="e">
        <f t="shared" si="8"/>
        <v>#N/A</v>
      </c>
      <c r="M31" t="e">
        <f t="shared" si="9"/>
        <v>#N/A</v>
      </c>
      <c r="N31">
        <v>180</v>
      </c>
    </row>
    <row r="32" spans="1:14" ht="15" customHeight="1" x14ac:dyDescent="0.2">
      <c r="A32">
        <v>19</v>
      </c>
      <c r="B32" s="474">
        <f>'Tabelle 2.3'!J29</f>
        <v>2.2928348909657319</v>
      </c>
      <c r="C32" s="475">
        <f>'Tabelle 3.3'!J29</f>
        <v>-16.376470588235293</v>
      </c>
      <c r="D32" s="476">
        <f t="shared" si="3"/>
        <v>2.2928348909657319</v>
      </c>
      <c r="E32" s="476">
        <f t="shared" si="3"/>
        <v>-16.376470588235293</v>
      </c>
      <c r="F32" t="str">
        <f t="shared" si="4"/>
        <v/>
      </c>
      <c r="G32" t="str">
        <f t="shared" si="4"/>
        <v/>
      </c>
      <c r="H32" s="476" t="str">
        <f t="shared" si="5"/>
        <v/>
      </c>
      <c r="I32" s="476" t="str">
        <f t="shared" si="5"/>
        <v/>
      </c>
      <c r="J32" t="e">
        <f t="shared" si="6"/>
        <v>#N/A</v>
      </c>
      <c r="K32" t="e">
        <f t="shared" si="7"/>
        <v>#N/A</v>
      </c>
      <c r="L32" t="e">
        <f t="shared" si="8"/>
        <v>#N/A</v>
      </c>
      <c r="M32" t="e">
        <f t="shared" si="9"/>
        <v>#N/A</v>
      </c>
      <c r="N32">
        <v>191</v>
      </c>
    </row>
    <row r="33" spans="1:14" ht="15" customHeight="1" x14ac:dyDescent="0.2">
      <c r="A33">
        <v>20</v>
      </c>
      <c r="B33" s="474">
        <f>'Tabelle 2.3'!J30</f>
        <v>3.0834457506263249</v>
      </c>
      <c r="C33" s="475">
        <f>'Tabelle 3.3'!J30</f>
        <v>0.88278567925453655</v>
      </c>
      <c r="D33" s="476">
        <f t="shared" si="3"/>
        <v>3.0834457506263249</v>
      </c>
      <c r="E33" s="476">
        <f t="shared" si="3"/>
        <v>0.88278567925453655</v>
      </c>
      <c r="F33" t="str">
        <f t="shared" si="4"/>
        <v/>
      </c>
      <c r="G33" t="str">
        <f t="shared" si="4"/>
        <v/>
      </c>
      <c r="H33" s="476" t="str">
        <f t="shared" si="5"/>
        <v/>
      </c>
      <c r="I33" s="476" t="str">
        <f t="shared" si="5"/>
        <v/>
      </c>
      <c r="J33" t="e">
        <f t="shared" si="6"/>
        <v>#N/A</v>
      </c>
      <c r="K33" t="e">
        <f t="shared" si="7"/>
        <v>#N/A</v>
      </c>
      <c r="L33" t="e">
        <f t="shared" si="8"/>
        <v>#N/A</v>
      </c>
      <c r="M33" t="e">
        <f t="shared" si="9"/>
        <v>#N/A</v>
      </c>
      <c r="N33">
        <v>201</v>
      </c>
    </row>
    <row r="34" spans="1:14" ht="15" customHeight="1" x14ac:dyDescent="0.2">
      <c r="A34">
        <v>21</v>
      </c>
      <c r="B34" s="474">
        <f>'Tabelle 2.3'!J31</f>
        <v>3.1944756344037728</v>
      </c>
      <c r="C34" s="475">
        <f>'Tabelle 3.3'!J31</f>
        <v>1.3339070567986231</v>
      </c>
      <c r="D34" s="476">
        <f t="shared" si="3"/>
        <v>3.1944756344037728</v>
      </c>
      <c r="E34" s="476">
        <f t="shared" si="3"/>
        <v>1.3339070567986231</v>
      </c>
      <c r="F34" t="str">
        <f t="shared" si="4"/>
        <v/>
      </c>
      <c r="G34" t="str">
        <f t="shared" si="4"/>
        <v/>
      </c>
      <c r="H34" s="476" t="str">
        <f t="shared" si="5"/>
        <v/>
      </c>
      <c r="I34" s="476" t="str">
        <f t="shared" si="5"/>
        <v/>
      </c>
      <c r="J34" t="e">
        <f t="shared" si="6"/>
        <v>#N/A</v>
      </c>
      <c r="K34" t="e">
        <f t="shared" si="7"/>
        <v>#N/A</v>
      </c>
      <c r="L34" t="e">
        <f t="shared" si="8"/>
        <v>#N/A</v>
      </c>
      <c r="M34" t="e">
        <f t="shared" si="9"/>
        <v>#N/A</v>
      </c>
      <c r="N34">
        <v>211</v>
      </c>
    </row>
    <row r="35" spans="1:14" ht="15" customHeight="1" x14ac:dyDescent="0.2">
      <c r="A35">
        <v>22</v>
      </c>
      <c r="B35" s="474">
        <f>'Tabelle 2.3'!J32</f>
        <v>-0.26432549797035776</v>
      </c>
      <c r="C35" s="475">
        <f>'Tabelle 3.3'!J32</f>
        <v>-3.048683160415004</v>
      </c>
      <c r="D35" s="476">
        <f t="shared" si="3"/>
        <v>-0.26432549797035776</v>
      </c>
      <c r="E35" s="476">
        <f t="shared" si="3"/>
        <v>-3.048683160415004</v>
      </c>
      <c r="F35" t="str">
        <f t="shared" si="4"/>
        <v/>
      </c>
      <c r="G35" t="str">
        <f t="shared" si="4"/>
        <v/>
      </c>
      <c r="H35" s="476" t="str">
        <f t="shared" si="5"/>
        <v/>
      </c>
      <c r="I35" s="476" t="str">
        <f t="shared" si="5"/>
        <v/>
      </c>
      <c r="J35" t="e">
        <f t="shared" si="6"/>
        <v>#N/A</v>
      </c>
      <c r="K35" t="e">
        <f t="shared" si="7"/>
        <v>#N/A</v>
      </c>
      <c r="L35" t="e">
        <f t="shared" si="8"/>
        <v>#N/A</v>
      </c>
      <c r="M35" t="e">
        <f t="shared" si="9"/>
        <v>#N/A</v>
      </c>
      <c r="N35">
        <v>222</v>
      </c>
    </row>
    <row r="36" spans="1:14" ht="15" customHeight="1" x14ac:dyDescent="0.2">
      <c r="A36">
        <v>23</v>
      </c>
      <c r="B36" s="474" t="str">
        <f>'Tabelle 2.3'!J33</f>
        <v>*</v>
      </c>
      <c r="C36" s="475" t="str">
        <f>'Tabelle 3.3'!J33</f>
        <v>*</v>
      </c>
      <c r="D36" s="476" t="str">
        <f t="shared" si="3"/>
        <v>*</v>
      </c>
      <c r="E36" s="476" t="str">
        <f t="shared" si="3"/>
        <v>*</v>
      </c>
      <c r="F36" t="str">
        <f t="shared" si="4"/>
        <v/>
      </c>
      <c r="G36" t="str">
        <f t="shared" si="4"/>
        <v/>
      </c>
      <c r="H36" s="476">
        <f t="shared" si="5"/>
        <v>-0.75</v>
      </c>
      <c r="I36" s="476">
        <f t="shared" si="5"/>
        <v>-0.75</v>
      </c>
      <c r="J36">
        <f t="shared" si="6"/>
        <v>232</v>
      </c>
      <c r="K36">
        <f t="shared" si="7"/>
        <v>45</v>
      </c>
      <c r="L36">
        <f t="shared" si="8"/>
        <v>232</v>
      </c>
      <c r="M36">
        <f t="shared" si="9"/>
        <v>45</v>
      </c>
      <c r="N36">
        <v>232</v>
      </c>
    </row>
    <row r="37" spans="1:14" ht="15" customHeight="1" x14ac:dyDescent="0.2">
      <c r="A37">
        <v>24</v>
      </c>
      <c r="B37" s="474"/>
      <c r="C37" s="475"/>
      <c r="D37" s="476">
        <f t="shared" si="3"/>
        <v>0</v>
      </c>
      <c r="E37" s="476">
        <f t="shared" si="3"/>
        <v>0</v>
      </c>
      <c r="F37"/>
      <c r="G37"/>
      <c r="H37" s="476"/>
      <c r="J37"/>
      <c r="K37"/>
      <c r="L37"/>
      <c r="M37"/>
      <c r="N37"/>
    </row>
    <row r="38" spans="1:14" ht="15" customHeight="1" x14ac:dyDescent="0.2">
      <c r="A38">
        <v>25</v>
      </c>
      <c r="B38" s="474">
        <f>'Tabelle 2.3'!J35</f>
        <v>-3.1746031746031744</v>
      </c>
      <c r="C38" s="475">
        <f>'Tabelle 3.3'!J35</f>
        <v>4.1322314049586772</v>
      </c>
      <c r="D38" s="476">
        <f t="shared" si="3"/>
        <v>-3.1746031746031744</v>
      </c>
      <c r="E38" s="476">
        <f t="shared" si="3"/>
        <v>4.1322314049586772</v>
      </c>
      <c r="F38" t="str">
        <f t="shared" si="4"/>
        <v/>
      </c>
      <c r="G38" t="str">
        <f t="shared" si="4"/>
        <v/>
      </c>
      <c r="H38" s="476" t="str">
        <f t="shared" si="5"/>
        <v/>
      </c>
      <c r="I38" s="476" t="str">
        <f t="shared" si="5"/>
        <v/>
      </c>
      <c r="J38" t="e">
        <f t="shared" si="6"/>
        <v>#N/A</v>
      </c>
      <c r="K38" t="e">
        <f t="shared" si="7"/>
        <v>#N/A</v>
      </c>
      <c r="L38" t="e">
        <f t="shared" si="8"/>
        <v>#N/A</v>
      </c>
      <c r="M38" t="e">
        <f t="shared" si="9"/>
        <v>#N/A</v>
      </c>
      <c r="N38">
        <v>242</v>
      </c>
    </row>
    <row r="39" spans="1:14" ht="15" customHeight="1" x14ac:dyDescent="0.2">
      <c r="A39">
        <v>26</v>
      </c>
      <c r="B39" s="474">
        <f>'Tabelle 2.3'!J36</f>
        <v>-2.5702878056895693</v>
      </c>
      <c r="C39" s="475">
        <f>'Tabelle 3.3'!J36</f>
        <v>-3.4699078612036858</v>
      </c>
      <c r="D39" s="476">
        <f t="shared" si="3"/>
        <v>-2.5702878056895693</v>
      </c>
      <c r="E39" s="476">
        <f t="shared" si="3"/>
        <v>-3.4699078612036858</v>
      </c>
      <c r="F39" t="str">
        <f t="shared" si="4"/>
        <v/>
      </c>
      <c r="G39" t="str">
        <f t="shared" si="4"/>
        <v/>
      </c>
      <c r="H39" s="476" t="str">
        <f t="shared" si="5"/>
        <v/>
      </c>
      <c r="I39" s="476" t="str">
        <f t="shared" si="5"/>
        <v/>
      </c>
      <c r="J39" t="e">
        <f t="shared" si="6"/>
        <v>#N/A</v>
      </c>
      <c r="K39" t="e">
        <f t="shared" si="7"/>
        <v>#N/A</v>
      </c>
      <c r="L39" t="e">
        <f t="shared" si="8"/>
        <v>#N/A</v>
      </c>
      <c r="M39" t="e">
        <f t="shared" si="9"/>
        <v>#N/A</v>
      </c>
      <c r="N39">
        <v>253</v>
      </c>
    </row>
    <row r="40" spans="1:14" ht="15" customHeight="1" x14ac:dyDescent="0.2">
      <c r="A40">
        <v>27</v>
      </c>
      <c r="B40" s="474">
        <f>'Tabelle 2.3'!J37</f>
        <v>0.67445249028611798</v>
      </c>
      <c r="C40" s="475">
        <f>'Tabelle 3.3'!J37</f>
        <v>-3.2174534773618815</v>
      </c>
      <c r="D40" s="476">
        <f t="shared" si="3"/>
        <v>0.67445249028611798</v>
      </c>
      <c r="E40" s="476">
        <f t="shared" si="3"/>
        <v>-3.2174534773618815</v>
      </c>
      <c r="F40" t="str">
        <f t="shared" si="4"/>
        <v/>
      </c>
      <c r="G40" t="str">
        <f t="shared" si="4"/>
        <v/>
      </c>
      <c r="H40" s="476" t="str">
        <f t="shared" si="5"/>
        <v/>
      </c>
      <c r="I40" s="476" t="str">
        <f t="shared" si="5"/>
        <v/>
      </c>
      <c r="J40" t="e">
        <f t="shared" si="6"/>
        <v>#N/A</v>
      </c>
      <c r="K40" t="e">
        <f t="shared" si="7"/>
        <v>#N/A</v>
      </c>
      <c r="L40" t="e">
        <f t="shared" si="8"/>
        <v>#N/A</v>
      </c>
      <c r="M40" t="e">
        <f t="shared" si="9"/>
        <v>#N/A</v>
      </c>
      <c r="N40">
        <v>263</v>
      </c>
    </row>
    <row r="41" spans="1:14" ht="15" customHeight="1" x14ac:dyDescent="0.2">
      <c r="A41">
        <v>28</v>
      </c>
      <c r="B41" s="474" t="e">
        <f>'Tabelle 2.3'!#REF!</f>
        <v>#REF!</v>
      </c>
      <c r="C41" s="475" t="e">
        <f>'Tabelle 3.3'!#REF!</f>
        <v>#REF!</v>
      </c>
      <c r="D41" s="476" t="e">
        <f t="shared" si="3"/>
        <v>#REF!</v>
      </c>
      <c r="E41" s="476" t="e">
        <f t="shared" si="3"/>
        <v>#REF!</v>
      </c>
      <c r="F41" t="str">
        <f t="shared" si="4"/>
        <v/>
      </c>
      <c r="G41" t="str">
        <f t="shared" si="4"/>
        <v/>
      </c>
      <c r="H41" s="476" t="e">
        <f t="shared" si="5"/>
        <v>#REF!</v>
      </c>
      <c r="I41" s="476" t="e">
        <f t="shared" si="5"/>
        <v>#REF!</v>
      </c>
      <c r="J41" t="e">
        <f t="shared" si="6"/>
        <v>#REF!</v>
      </c>
      <c r="K41" t="e">
        <f t="shared" si="7"/>
        <v>#REF!</v>
      </c>
      <c r="L41" t="e">
        <f t="shared" si="8"/>
        <v>#REF!</v>
      </c>
      <c r="M41" t="e">
        <f t="shared" si="9"/>
        <v>#REF!</v>
      </c>
      <c r="N41">
        <v>273</v>
      </c>
    </row>
    <row r="42" spans="1:14" ht="15" customHeight="1" x14ac:dyDescent="0.2">
      <c r="A42">
        <v>29</v>
      </c>
      <c r="B42" s="474" t="e">
        <f>'Tabelle 2.3'!#REF!</f>
        <v>#REF!</v>
      </c>
      <c r="C42" s="475" t="e">
        <f>'Tabelle 3.3'!#REF!</f>
        <v>#REF!</v>
      </c>
      <c r="D42" s="476" t="e">
        <f t="shared" si="3"/>
        <v>#REF!</v>
      </c>
      <c r="E42" s="476" t="e">
        <f t="shared" si="3"/>
        <v>#REF!</v>
      </c>
      <c r="F42" t="str">
        <f t="shared" si="4"/>
        <v/>
      </c>
      <c r="G42" t="str">
        <f t="shared" si="4"/>
        <v/>
      </c>
      <c r="H42" s="476" t="e">
        <f t="shared" si="5"/>
        <v>#REF!</v>
      </c>
      <c r="I42" s="476" t="e">
        <f t="shared" si="5"/>
        <v>#REF!</v>
      </c>
      <c r="J42" t="e">
        <f t="shared" si="6"/>
        <v>#REF!</v>
      </c>
      <c r="K42" t="e">
        <f t="shared" si="7"/>
        <v>#REF!</v>
      </c>
      <c r="L42" t="e">
        <f t="shared" si="8"/>
        <v>#REF!</v>
      </c>
      <c r="M42" t="e">
        <f t="shared" si="9"/>
        <v>#REF!</v>
      </c>
      <c r="N42">
        <v>284</v>
      </c>
    </row>
    <row r="43" spans="1:14" ht="15" customHeight="1" x14ac:dyDescent="0.2">
      <c r="A43">
        <v>30</v>
      </c>
      <c r="B43" s="474" t="e">
        <f>'Tabelle 2.3'!#REF!</f>
        <v>#REF!</v>
      </c>
      <c r="C43" s="475" t="e">
        <f>'Tabelle 3.3'!#REF!</f>
        <v>#REF!</v>
      </c>
      <c r="D43" s="476" t="e">
        <f t="shared" si="3"/>
        <v>#REF!</v>
      </c>
      <c r="E43" s="476" t="e">
        <f t="shared" si="3"/>
        <v>#REF!</v>
      </c>
      <c r="F43" t="str">
        <f t="shared" si="4"/>
        <v/>
      </c>
      <c r="G43" t="str">
        <f t="shared" si="4"/>
        <v/>
      </c>
      <c r="H43" s="476" t="e">
        <f t="shared" si="5"/>
        <v>#REF!</v>
      </c>
      <c r="I43" s="476" t="e">
        <f t="shared" si="5"/>
        <v>#REF!</v>
      </c>
      <c r="J43" t="e">
        <f t="shared" si="6"/>
        <v>#REF!</v>
      </c>
      <c r="K43" t="e">
        <f t="shared" si="7"/>
        <v>#REF!</v>
      </c>
      <c r="L43" t="e">
        <f t="shared" si="8"/>
        <v>#REF!</v>
      </c>
      <c r="M43" t="e">
        <f t="shared" si="9"/>
        <v>#REF!</v>
      </c>
      <c r="N43">
        <v>294</v>
      </c>
    </row>
    <row r="44" spans="1:14" ht="15" customHeight="1" x14ac:dyDescent="0.2">
      <c r="A44">
        <v>31</v>
      </c>
      <c r="B44" s="474" t="e">
        <f>'Tabelle 2.3'!#REF!</f>
        <v>#REF!</v>
      </c>
      <c r="C44" s="475" t="e">
        <f>'Tabelle 3.3'!#REF!</f>
        <v>#REF!</v>
      </c>
      <c r="D44" s="476" t="e">
        <f t="shared" si="3"/>
        <v>#REF!</v>
      </c>
      <c r="E44" s="476" t="e">
        <f t="shared" si="3"/>
        <v>#REF!</v>
      </c>
      <c r="F44" t="str">
        <f t="shared" si="4"/>
        <v/>
      </c>
      <c r="G44" t="str">
        <f t="shared" si="4"/>
        <v/>
      </c>
      <c r="H44" s="476" t="e">
        <f t="shared" si="5"/>
        <v>#REF!</v>
      </c>
      <c r="I44" s="476" t="e">
        <f t="shared" si="5"/>
        <v>#REF!</v>
      </c>
      <c r="J44" t="e">
        <f t="shared" si="6"/>
        <v>#REF!</v>
      </c>
      <c r="K44" t="e">
        <f t="shared" si="7"/>
        <v>#REF!</v>
      </c>
      <c r="L44" t="e">
        <f t="shared" si="8"/>
        <v>#REF!</v>
      </c>
      <c r="M44" t="e">
        <f t="shared" si="9"/>
        <v>#REF!</v>
      </c>
      <c r="N44">
        <v>304</v>
      </c>
    </row>
    <row r="45" spans="1:14" ht="15" customHeight="1" x14ac:dyDescent="0.2">
      <c r="A45">
        <v>32</v>
      </c>
      <c r="B45" s="474" t="e">
        <f>'Tabelle 2.3'!#REF!</f>
        <v>#REF!</v>
      </c>
      <c r="C45" s="475" t="e">
        <f>'Tabelle 3.3'!#REF!</f>
        <v>#REF!</v>
      </c>
      <c r="D45" s="476" t="e">
        <f t="shared" si="3"/>
        <v>#REF!</v>
      </c>
      <c r="E45" s="476" t="e">
        <f t="shared" si="3"/>
        <v>#REF!</v>
      </c>
      <c r="F45" t="str">
        <f t="shared" si="4"/>
        <v/>
      </c>
      <c r="G45" t="str">
        <f t="shared" si="4"/>
        <v/>
      </c>
      <c r="H45" s="476" t="e">
        <f t="shared" si="5"/>
        <v>#REF!</v>
      </c>
      <c r="I45" s="476" t="e">
        <f t="shared" si="5"/>
        <v>#REF!</v>
      </c>
      <c r="J45" t="e">
        <f t="shared" si="6"/>
        <v>#REF!</v>
      </c>
      <c r="K45" t="e">
        <f t="shared" si="7"/>
        <v>#REF!</v>
      </c>
      <c r="L45" t="e">
        <f t="shared" si="8"/>
        <v>#REF!</v>
      </c>
      <c r="M45" t="e">
        <f t="shared" si="9"/>
        <v>#REF!</v>
      </c>
      <c r="N45">
        <v>315</v>
      </c>
    </row>
    <row r="46" spans="1:14" ht="15" customHeight="1" x14ac:dyDescent="0.2">
      <c r="A46">
        <v>33</v>
      </c>
      <c r="B46" s="474">
        <f>'Tabelle 2.3'!J37</f>
        <v>0.67445249028611798</v>
      </c>
      <c r="C46" s="475">
        <f>'Tabelle 3.3'!J37</f>
        <v>-3.2174534773618815</v>
      </c>
      <c r="D46" s="476">
        <f t="shared" si="3"/>
        <v>0.67445249028611798</v>
      </c>
      <c r="E46" s="476">
        <f t="shared" si="3"/>
        <v>-3.2174534773618815</v>
      </c>
      <c r="F46" t="str">
        <f t="shared" si="4"/>
        <v/>
      </c>
      <c r="G46" t="str">
        <f t="shared" si="4"/>
        <v/>
      </c>
      <c r="H46" s="476" t="str">
        <f t="shared" si="5"/>
        <v/>
      </c>
      <c r="I46" s="476"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8"/>
      <c r="E48"/>
      <c r="F48"/>
      <c r="G48"/>
      <c r="I48"/>
      <c r="J48"/>
      <c r="K48"/>
      <c r="L48"/>
      <c r="M48"/>
      <c r="N48"/>
    </row>
    <row r="49" spans="1:14" ht="15" customHeight="1" x14ac:dyDescent="0.2">
      <c r="A49" s="414" t="s">
        <v>484</v>
      </c>
      <c r="E49"/>
      <c r="F49"/>
      <c r="G49"/>
      <c r="I49"/>
      <c r="J49"/>
      <c r="K49"/>
      <c r="L49"/>
      <c r="M49"/>
      <c r="N49"/>
    </row>
    <row r="50" spans="1:14" ht="15" customHeight="1" x14ac:dyDescent="0.2">
      <c r="A50" s="479" t="s">
        <v>485</v>
      </c>
      <c r="B50" s="472" t="s">
        <v>94</v>
      </c>
      <c r="C50" s="472"/>
      <c r="D50" s="472"/>
      <c r="E50" s="480" t="s">
        <v>486</v>
      </c>
      <c r="F50" s="480"/>
      <c r="G50" s="480"/>
      <c r="H50" s="481" t="s">
        <v>487</v>
      </c>
      <c r="I50" s="480" t="s">
        <v>488</v>
      </c>
      <c r="J50" s="480"/>
      <c r="K50" s="480"/>
      <c r="L50" s="387" t="s">
        <v>489</v>
      </c>
      <c r="M50"/>
      <c r="N50"/>
    </row>
    <row r="51" spans="1:14" ht="39.950000000000003" customHeight="1" x14ac:dyDescent="0.2">
      <c r="A51" s="479"/>
      <c r="B51" s="482">
        <v>76479</v>
      </c>
      <c r="C51" s="482">
        <v>75566</v>
      </c>
      <c r="D51" s="482">
        <v>35950</v>
      </c>
      <c r="E51" s="482" t="s">
        <v>472</v>
      </c>
      <c r="F51" s="482" t="s">
        <v>112</v>
      </c>
      <c r="G51" s="482" t="s">
        <v>113</v>
      </c>
      <c r="H51" s="481"/>
      <c r="I51" s="482" t="s">
        <v>472</v>
      </c>
      <c r="J51" s="482" t="s">
        <v>112</v>
      </c>
      <c r="K51" s="482" t="s">
        <v>113</v>
      </c>
      <c r="L51" s="482" t="s">
        <v>490</v>
      </c>
      <c r="M51" s="482"/>
      <c r="N51" s="482"/>
    </row>
    <row r="52" spans="1:14" ht="15" customHeight="1" x14ac:dyDescent="0.2">
      <c r="A52" s="483" t="s">
        <v>491</v>
      </c>
      <c r="B52" s="484">
        <v>222464</v>
      </c>
      <c r="C52" s="484">
        <v>40966</v>
      </c>
      <c r="D52" s="484">
        <v>19835</v>
      </c>
      <c r="E52" s="476">
        <f>IF($A$52=37802,IF(COUNTBLANK(B$52:B$71)&gt;0,#N/A,B52/B$52*100),IF(COUNTBLANK(B$52:B$76)&gt;0,#N/A,B52/B$52*100))</f>
        <v>100</v>
      </c>
      <c r="F52" s="476">
        <f>IF($A$52=37802,IF(COUNTBLANK(C$52:C$71)&gt;0,#N/A,C52/C$52*100),IF(COUNTBLANK(C$52:C$76)&gt;0,#N/A,C52/C$52*100))</f>
        <v>100</v>
      </c>
      <c r="G52" s="476">
        <f>IF($A$52=37802,IF(COUNTBLANK(D$52:D$71)&gt;0,#N/A,D52/D$52*100),IF(COUNTBLANK(D$52:D$76)&gt;0,#N/A,D52/D$52*100))</f>
        <v>100</v>
      </c>
      <c r="H52" s="485" t="str">
        <f>IF(ISERROR(L52)=TRUE,IF(MONTH(A52)=MONTH(MAX(A$52:A$76)),A52,""),"")</f>
        <v/>
      </c>
      <c r="I52" s="476" t="str">
        <f>IF($H52&lt;&gt;"",E52,"")</f>
        <v/>
      </c>
      <c r="J52" s="476" t="str">
        <f>IF($H52&lt;&gt;"",F52,"")</f>
        <v/>
      </c>
      <c r="K52" s="476" t="str">
        <f t="shared" ref="J52:K67" si="10">IF($H52&lt;&gt;"",G52,"")</f>
        <v/>
      </c>
      <c r="L52" s="476" t="e">
        <f>IF(A$52=37802,IF(AND(COUNTBLANK(B$52:B$71)&lt;&gt;0,COUNTBLANK(C$52:C$71)&lt;&gt;0,COUNTBLANK(D$52:D$71)&lt;&gt;0),135,#N/A),IF(AND(COUNTBLANK(B$52:B$76)&lt;&gt;0,COUNTBLANK(C$52:C$76)&lt;&gt;0,COUNTBLANK(D$52:D$76)&lt;&gt;0),135,#N/A))</f>
        <v>#N/A</v>
      </c>
    </row>
    <row r="53" spans="1:14" ht="15" customHeight="1" x14ac:dyDescent="0.2">
      <c r="A53" s="483" t="s">
        <v>492</v>
      </c>
      <c r="B53" s="484">
        <v>220575</v>
      </c>
      <c r="C53" s="484">
        <v>38664</v>
      </c>
      <c r="D53" s="484">
        <v>19030</v>
      </c>
      <c r="E53" s="476">
        <f t="shared" ref="E53:G71" si="11">IF($A$52=37802,IF(COUNTBLANK(B$52:B$71)&gt;0,#N/A,B53/B$52*100),IF(COUNTBLANK(B$52:B$76)&gt;0,#N/A,B53/B$52*100))</f>
        <v>99.150873849252022</v>
      </c>
      <c r="F53" s="476">
        <f t="shared" si="11"/>
        <v>94.380705951276667</v>
      </c>
      <c r="G53" s="476">
        <f t="shared" si="11"/>
        <v>95.941517519536163</v>
      </c>
      <c r="H53" s="485" t="str">
        <f>IF(ISERROR(L53)=TRUE,IF(MONTH(A53)=MONTH(MAX(A$52:A$76)),A53,""),"")</f>
        <v/>
      </c>
      <c r="I53" s="476" t="str">
        <f t="shared" ref="I53:K76" si="12">IF($H53&lt;&gt;"",E53,"")</f>
        <v/>
      </c>
      <c r="J53" s="476" t="str">
        <f t="shared" si="10"/>
        <v/>
      </c>
      <c r="K53" s="476" t="str">
        <f t="shared" si="10"/>
        <v/>
      </c>
      <c r="L53" s="476" t="e">
        <f t="shared" ref="L53:L76" si="13">IF(A$52=37802,IF(AND(COUNTBLANK(B$52:B$71)&lt;&gt;0,COUNTBLANK(C$52:C$71)&lt;&gt;0,COUNTBLANK(D$52:D$71)&lt;&gt;0),135,#N/A),IF(AND(COUNTBLANK(B$52:B$76)&lt;&gt;0,COUNTBLANK(C$52:C$76)&lt;&gt;0,COUNTBLANK(D$52:D$76)&lt;&gt;0),135,#N/A))</f>
        <v>#N/A</v>
      </c>
    </row>
    <row r="54" spans="1:14" ht="15" customHeight="1" x14ac:dyDescent="0.2">
      <c r="A54" s="486" t="s">
        <v>493</v>
      </c>
      <c r="B54" s="484">
        <v>217776</v>
      </c>
      <c r="C54" s="484">
        <v>38028</v>
      </c>
      <c r="D54" s="484">
        <v>18340</v>
      </c>
      <c r="E54" s="476">
        <f t="shared" si="11"/>
        <v>97.892692750287694</v>
      </c>
      <c r="F54" s="476">
        <f t="shared" si="11"/>
        <v>92.828198994287945</v>
      </c>
      <c r="G54" s="476">
        <f t="shared" si="11"/>
        <v>92.462818250567182</v>
      </c>
      <c r="H54" s="485" t="str">
        <f>IF(ISERROR(L54)=TRUE,IF(MONTH(A54)=MONTH(MAX(A$52:A$76)),A54,""),"")</f>
        <v/>
      </c>
      <c r="I54" s="476" t="str">
        <f t="shared" si="12"/>
        <v/>
      </c>
      <c r="J54" s="476" t="str">
        <f t="shared" si="10"/>
        <v/>
      </c>
      <c r="K54" s="476" t="str">
        <f t="shared" si="10"/>
        <v/>
      </c>
      <c r="L54" s="476" t="e">
        <f t="shared" si="13"/>
        <v>#N/A</v>
      </c>
    </row>
    <row r="55" spans="1:14" ht="15" customHeight="1" x14ac:dyDescent="0.2">
      <c r="A55" s="486">
        <v>44075</v>
      </c>
      <c r="B55" s="484">
        <v>220856</v>
      </c>
      <c r="C55" s="484">
        <v>37102</v>
      </c>
      <c r="D55" s="484">
        <v>18993</v>
      </c>
      <c r="E55" s="476">
        <f t="shared" si="11"/>
        <v>99.277186421173752</v>
      </c>
      <c r="F55" s="476">
        <f t="shared" si="11"/>
        <v>90.567787921691149</v>
      </c>
      <c r="G55" s="476">
        <f t="shared" si="11"/>
        <v>95.754978573229138</v>
      </c>
      <c r="H55" s="485">
        <f>IF(ISERROR(L55)=TRUE,IF(MONTH(A55)=MONTH(MAX(A$52:A$76)),A55,""),"")</f>
        <v>44075</v>
      </c>
      <c r="I55" s="476">
        <f t="shared" si="12"/>
        <v>99.277186421173752</v>
      </c>
      <c r="J55" s="476">
        <f t="shared" si="10"/>
        <v>90.567787921691149</v>
      </c>
      <c r="K55" s="476">
        <f t="shared" si="10"/>
        <v>95.754978573229138</v>
      </c>
      <c r="L55" s="476" t="e">
        <f t="shared" si="13"/>
        <v>#N/A</v>
      </c>
    </row>
    <row r="56" spans="1:14" ht="15" customHeight="1" x14ac:dyDescent="0.2">
      <c r="A56" s="486" t="s">
        <v>494</v>
      </c>
      <c r="B56" s="484">
        <v>220554</v>
      </c>
      <c r="C56" s="484">
        <v>36963</v>
      </c>
      <c r="D56" s="484">
        <v>18797</v>
      </c>
      <c r="E56" s="476">
        <f t="shared" si="11"/>
        <v>99.141434119677797</v>
      </c>
      <c r="F56" s="476">
        <f t="shared" si="11"/>
        <v>90.228482155934188</v>
      </c>
      <c r="G56" s="476">
        <f t="shared" si="11"/>
        <v>94.766826317116198</v>
      </c>
      <c r="H56" s="485" t="str">
        <f t="shared" ref="H56:H71" si="14">IF(ISERROR(L56)=TRUE,IF(MONTH(A56)=MONTH(MAX(A$52:A$76)),A56,""),"")</f>
        <v/>
      </c>
      <c r="I56" s="476" t="str">
        <f t="shared" si="12"/>
        <v/>
      </c>
      <c r="J56" s="476" t="str">
        <f t="shared" si="10"/>
        <v/>
      </c>
      <c r="K56" s="476" t="str">
        <f t="shared" si="10"/>
        <v/>
      </c>
      <c r="L56" s="476" t="e">
        <f t="shared" si="13"/>
        <v>#N/A</v>
      </c>
    </row>
    <row r="57" spans="1:14" ht="15" customHeight="1" x14ac:dyDescent="0.2">
      <c r="A57" s="486" t="s">
        <v>495</v>
      </c>
      <c r="B57" s="484">
        <v>219130</v>
      </c>
      <c r="C57" s="484">
        <v>35738</v>
      </c>
      <c r="D57" s="484">
        <v>18542</v>
      </c>
      <c r="E57" s="476">
        <f t="shared" si="11"/>
        <v>98.501330552359036</v>
      </c>
      <c r="F57" s="476">
        <f t="shared" si="11"/>
        <v>87.238197529658748</v>
      </c>
      <c r="G57" s="476">
        <f t="shared" si="11"/>
        <v>93.481220065540711</v>
      </c>
      <c r="H57" s="485" t="str">
        <f t="shared" si="14"/>
        <v/>
      </c>
      <c r="I57" s="476" t="str">
        <f t="shared" si="12"/>
        <v/>
      </c>
      <c r="J57" s="476" t="str">
        <f t="shared" si="10"/>
        <v/>
      </c>
      <c r="K57" s="476" t="str">
        <f t="shared" si="10"/>
        <v/>
      </c>
      <c r="L57" s="476" t="e">
        <f t="shared" si="13"/>
        <v>#N/A</v>
      </c>
    </row>
    <row r="58" spans="1:14" ht="15" customHeight="1" x14ac:dyDescent="0.2">
      <c r="A58" s="486" t="s">
        <v>496</v>
      </c>
      <c r="B58" s="484">
        <v>220130</v>
      </c>
      <c r="C58" s="484">
        <v>36191</v>
      </c>
      <c r="D58" s="484">
        <v>19322</v>
      </c>
      <c r="E58" s="476">
        <f t="shared" si="11"/>
        <v>98.950841484464902</v>
      </c>
      <c r="F58" s="476">
        <f t="shared" si="11"/>
        <v>88.343992579212028</v>
      </c>
      <c r="G58" s="476">
        <f t="shared" si="11"/>
        <v>97.413662717418703</v>
      </c>
      <c r="H58" s="485" t="str">
        <f t="shared" si="14"/>
        <v/>
      </c>
      <c r="I58" s="476" t="str">
        <f t="shared" si="12"/>
        <v/>
      </c>
      <c r="J58" s="476" t="str">
        <f t="shared" si="10"/>
        <v/>
      </c>
      <c r="K58" s="476" t="str">
        <f t="shared" si="10"/>
        <v/>
      </c>
      <c r="L58" s="476" t="e">
        <f t="shared" si="13"/>
        <v>#N/A</v>
      </c>
    </row>
    <row r="59" spans="1:14" ht="15" customHeight="1" x14ac:dyDescent="0.2">
      <c r="A59" s="486">
        <v>44440</v>
      </c>
      <c r="B59" s="484">
        <v>223813</v>
      </c>
      <c r="C59" s="484">
        <v>35727</v>
      </c>
      <c r="D59" s="484">
        <v>20120</v>
      </c>
      <c r="E59" s="476">
        <f t="shared" si="11"/>
        <v>100.60639024741083</v>
      </c>
      <c r="F59" s="476">
        <f t="shared" si="11"/>
        <v>87.211345994239124</v>
      </c>
      <c r="G59" s="476">
        <f t="shared" si="11"/>
        <v>101.4368540458785</v>
      </c>
      <c r="H59" s="485">
        <f t="shared" si="14"/>
        <v>44440</v>
      </c>
      <c r="I59" s="476">
        <f t="shared" si="12"/>
        <v>100.60639024741083</v>
      </c>
      <c r="J59" s="476">
        <f t="shared" si="10"/>
        <v>87.211345994239124</v>
      </c>
      <c r="K59" s="476">
        <f t="shared" si="10"/>
        <v>101.4368540458785</v>
      </c>
      <c r="L59" s="476" t="e">
        <f t="shared" si="13"/>
        <v>#N/A</v>
      </c>
    </row>
    <row r="60" spans="1:14" ht="15" customHeight="1" x14ac:dyDescent="0.2">
      <c r="A60" s="486" t="s">
        <v>497</v>
      </c>
      <c r="B60" s="484">
        <v>224580</v>
      </c>
      <c r="C60" s="484">
        <v>36309</v>
      </c>
      <c r="D60" s="484">
        <v>20412</v>
      </c>
      <c r="E60" s="476">
        <f t="shared" si="11"/>
        <v>100.95116513233602</v>
      </c>
      <c r="F60" s="476">
        <f t="shared" si="11"/>
        <v>88.632036322804282</v>
      </c>
      <c r="G60" s="476">
        <f t="shared" si="11"/>
        <v>102.90899924376103</v>
      </c>
      <c r="H60" s="485" t="str">
        <f t="shared" si="14"/>
        <v/>
      </c>
      <c r="I60" s="476" t="str">
        <f t="shared" si="12"/>
        <v/>
      </c>
      <c r="J60" s="476" t="str">
        <f t="shared" si="10"/>
        <v/>
      </c>
      <c r="K60" s="476" t="str">
        <f t="shared" si="10"/>
        <v/>
      </c>
      <c r="L60" s="476" t="e">
        <f t="shared" si="13"/>
        <v>#N/A</v>
      </c>
    </row>
    <row r="61" spans="1:14" ht="15" customHeight="1" x14ac:dyDescent="0.2">
      <c r="A61" s="486" t="s">
        <v>498</v>
      </c>
      <c r="B61" s="484">
        <v>223914</v>
      </c>
      <c r="C61" s="484">
        <v>35544</v>
      </c>
      <c r="D61" s="484">
        <v>20299</v>
      </c>
      <c r="E61" s="476">
        <f t="shared" si="11"/>
        <v>100.65179085155351</v>
      </c>
      <c r="F61" s="476">
        <f t="shared" si="11"/>
        <v>86.764634086803696</v>
      </c>
      <c r="G61" s="476">
        <f t="shared" si="11"/>
        <v>102.33929921855307</v>
      </c>
      <c r="H61" s="485" t="str">
        <f t="shared" si="14"/>
        <v/>
      </c>
      <c r="I61" s="476" t="str">
        <f t="shared" si="12"/>
        <v/>
      </c>
      <c r="J61" s="476" t="str">
        <f t="shared" si="10"/>
        <v/>
      </c>
      <c r="K61" s="476" t="str">
        <f t="shared" si="10"/>
        <v/>
      </c>
      <c r="L61" s="476" t="e">
        <f t="shared" si="13"/>
        <v>#N/A</v>
      </c>
    </row>
    <row r="62" spans="1:14" ht="15" customHeight="1" x14ac:dyDescent="0.2">
      <c r="A62" s="486" t="s">
        <v>499</v>
      </c>
      <c r="B62" s="484">
        <v>224509</v>
      </c>
      <c r="C62" s="484">
        <v>36382</v>
      </c>
      <c r="D62" s="484">
        <v>20604</v>
      </c>
      <c r="E62" s="476">
        <f t="shared" si="11"/>
        <v>100.9192498561565</v>
      </c>
      <c r="F62" s="476">
        <f t="shared" si="11"/>
        <v>88.810232876043543</v>
      </c>
      <c r="G62" s="476">
        <f t="shared" si="11"/>
        <v>103.87698512730023</v>
      </c>
      <c r="H62" s="485" t="str">
        <f t="shared" si="14"/>
        <v/>
      </c>
      <c r="I62" s="476" t="str">
        <f t="shared" si="12"/>
        <v/>
      </c>
      <c r="J62" s="476" t="str">
        <f t="shared" si="10"/>
        <v/>
      </c>
      <c r="K62" s="476" t="str">
        <f t="shared" si="10"/>
        <v/>
      </c>
      <c r="L62" s="476" t="e">
        <f t="shared" si="13"/>
        <v>#N/A</v>
      </c>
    </row>
    <row r="63" spans="1:14" ht="15" customHeight="1" x14ac:dyDescent="0.2">
      <c r="A63" s="486">
        <v>44805</v>
      </c>
      <c r="B63" s="484">
        <v>228177</v>
      </c>
      <c r="C63" s="484">
        <v>35793</v>
      </c>
      <c r="D63" s="484">
        <v>21248</v>
      </c>
      <c r="E63" s="476">
        <f t="shared" si="11"/>
        <v>102.56805595512081</v>
      </c>
      <c r="F63" s="476">
        <f t="shared" si="11"/>
        <v>87.372455206756825</v>
      </c>
      <c r="G63" s="476">
        <f t="shared" si="11"/>
        <v>107.12377111167129</v>
      </c>
      <c r="H63" s="485">
        <f t="shared" si="14"/>
        <v>44805</v>
      </c>
      <c r="I63" s="476">
        <f t="shared" si="12"/>
        <v>102.56805595512081</v>
      </c>
      <c r="J63" s="476">
        <f t="shared" si="10"/>
        <v>87.372455206756825</v>
      </c>
      <c r="K63" s="476">
        <f t="shared" si="10"/>
        <v>107.12377111167129</v>
      </c>
      <c r="L63" s="476" t="e">
        <f t="shared" si="13"/>
        <v>#N/A</v>
      </c>
    </row>
    <row r="64" spans="1:14" ht="15" customHeight="1" x14ac:dyDescent="0.2">
      <c r="A64" s="486" t="s">
        <v>500</v>
      </c>
      <c r="B64" s="484">
        <v>227579</v>
      </c>
      <c r="C64" s="484">
        <v>37021</v>
      </c>
      <c r="D64" s="484">
        <v>21539</v>
      </c>
      <c r="E64" s="476">
        <f t="shared" si="11"/>
        <v>102.29924841772151</v>
      </c>
      <c r="F64" s="476">
        <f t="shared" si="11"/>
        <v>90.370062979055803</v>
      </c>
      <c r="G64" s="476">
        <f t="shared" si="11"/>
        <v>108.59087471641038</v>
      </c>
      <c r="H64" s="485" t="str">
        <f t="shared" si="14"/>
        <v/>
      </c>
      <c r="I64" s="476" t="str">
        <f t="shared" si="12"/>
        <v/>
      </c>
      <c r="J64" s="476" t="str">
        <f t="shared" si="10"/>
        <v/>
      </c>
      <c r="K64" s="476" t="str">
        <f t="shared" si="10"/>
        <v/>
      </c>
      <c r="L64" s="476" t="e">
        <f t="shared" si="13"/>
        <v>#N/A</v>
      </c>
    </row>
    <row r="65" spans="1:12" ht="15" customHeight="1" x14ac:dyDescent="0.2">
      <c r="A65" s="486" t="s">
        <v>501</v>
      </c>
      <c r="B65" s="484">
        <v>226476</v>
      </c>
      <c r="C65" s="484">
        <v>36258</v>
      </c>
      <c r="D65" s="484">
        <v>21183</v>
      </c>
      <c r="E65" s="476">
        <f t="shared" si="11"/>
        <v>101.80343785960875</v>
      </c>
      <c r="F65" s="476">
        <f t="shared" si="11"/>
        <v>88.507542840404241</v>
      </c>
      <c r="G65" s="476">
        <f t="shared" si="11"/>
        <v>106.79606755734812</v>
      </c>
      <c r="H65" s="485" t="str">
        <f t="shared" si="14"/>
        <v/>
      </c>
      <c r="I65" s="476" t="str">
        <f t="shared" si="12"/>
        <v/>
      </c>
      <c r="J65" s="476" t="str">
        <f t="shared" si="10"/>
        <v/>
      </c>
      <c r="K65" s="476" t="str">
        <f t="shared" si="10"/>
        <v/>
      </c>
      <c r="L65" s="476" t="e">
        <f t="shared" si="13"/>
        <v>#N/A</v>
      </c>
    </row>
    <row r="66" spans="1:12" ht="15" customHeight="1" x14ac:dyDescent="0.2">
      <c r="A66" s="486" t="s">
        <v>502</v>
      </c>
      <c r="B66" s="484">
        <v>226129</v>
      </c>
      <c r="C66" s="484">
        <v>37103</v>
      </c>
      <c r="D66" s="484">
        <v>21416</v>
      </c>
      <c r="E66" s="476">
        <f t="shared" si="11"/>
        <v>101.64745756616801</v>
      </c>
      <c r="F66" s="476">
        <f t="shared" si="11"/>
        <v>90.570228970365676</v>
      </c>
      <c r="G66" s="476">
        <f t="shared" si="11"/>
        <v>107.97075875976809</v>
      </c>
      <c r="H66" s="485" t="str">
        <f t="shared" si="14"/>
        <v/>
      </c>
      <c r="I66" s="476" t="str">
        <f t="shared" si="12"/>
        <v/>
      </c>
      <c r="J66" s="476" t="str">
        <f t="shared" si="10"/>
        <v/>
      </c>
      <c r="K66" s="476" t="str">
        <f t="shared" si="10"/>
        <v/>
      </c>
      <c r="L66" s="476" t="e">
        <f t="shared" si="13"/>
        <v>#N/A</v>
      </c>
    </row>
    <row r="67" spans="1:12" ht="15" customHeight="1" x14ac:dyDescent="0.2">
      <c r="A67" s="486">
        <v>45170</v>
      </c>
      <c r="B67" s="484">
        <v>228863</v>
      </c>
      <c r="C67" s="484">
        <v>35893</v>
      </c>
      <c r="D67" s="484">
        <v>22076</v>
      </c>
      <c r="E67" s="476">
        <f t="shared" si="11"/>
        <v>102.87642045454545</v>
      </c>
      <c r="F67" s="476">
        <f t="shared" si="11"/>
        <v>87.616560074207882</v>
      </c>
      <c r="G67" s="476">
        <f t="shared" si="11"/>
        <v>111.29821023443409</v>
      </c>
      <c r="H67" s="485">
        <f t="shared" si="14"/>
        <v>45170</v>
      </c>
      <c r="I67" s="476">
        <f t="shared" si="12"/>
        <v>102.87642045454545</v>
      </c>
      <c r="J67" s="476">
        <f t="shared" si="10"/>
        <v>87.616560074207882</v>
      </c>
      <c r="K67" s="476">
        <f t="shared" si="10"/>
        <v>111.29821023443409</v>
      </c>
      <c r="L67" s="476" t="e">
        <f t="shared" si="13"/>
        <v>#N/A</v>
      </c>
    </row>
    <row r="68" spans="1:12" ht="15" customHeight="1" x14ac:dyDescent="0.2">
      <c r="A68" s="486" t="s">
        <v>503</v>
      </c>
      <c r="B68" s="484">
        <v>228332</v>
      </c>
      <c r="C68" s="484">
        <v>36658</v>
      </c>
      <c r="D68" s="484">
        <v>22187</v>
      </c>
      <c r="E68" s="476">
        <f t="shared" si="11"/>
        <v>102.63773014959723</v>
      </c>
      <c r="F68" s="476">
        <f t="shared" si="11"/>
        <v>89.483962310208469</v>
      </c>
      <c r="G68" s="476">
        <f t="shared" si="11"/>
        <v>111.85782707335518</v>
      </c>
      <c r="H68" s="485" t="str">
        <f t="shared" si="14"/>
        <v/>
      </c>
      <c r="I68" s="476" t="str">
        <f t="shared" si="12"/>
        <v/>
      </c>
      <c r="J68" s="476" t="str">
        <f t="shared" si="12"/>
        <v/>
      </c>
      <c r="K68" s="476" t="str">
        <f t="shared" si="12"/>
        <v/>
      </c>
      <c r="L68" s="476" t="e">
        <f t="shared" si="13"/>
        <v>#N/A</v>
      </c>
    </row>
    <row r="69" spans="1:12" ht="15" customHeight="1" x14ac:dyDescent="0.2">
      <c r="A69" s="486" t="s">
        <v>504</v>
      </c>
      <c r="B69" s="484">
        <v>226924</v>
      </c>
      <c r="C69" s="484">
        <v>35574</v>
      </c>
      <c r="D69" s="484">
        <v>21692</v>
      </c>
      <c r="E69" s="476">
        <f t="shared" si="11"/>
        <v>102.00481875719218</v>
      </c>
      <c r="F69" s="476">
        <f t="shared" si="11"/>
        <v>86.837865547039002</v>
      </c>
      <c r="G69" s="476">
        <f t="shared" si="11"/>
        <v>109.3622384673557</v>
      </c>
      <c r="H69" s="485" t="str">
        <f t="shared" si="14"/>
        <v/>
      </c>
      <c r="I69" s="476" t="str">
        <f t="shared" si="12"/>
        <v/>
      </c>
      <c r="J69" s="476" t="str">
        <f t="shared" si="12"/>
        <v/>
      </c>
      <c r="K69" s="476" t="str">
        <f t="shared" si="12"/>
        <v/>
      </c>
      <c r="L69" s="476" t="e">
        <f t="shared" si="13"/>
        <v>#N/A</v>
      </c>
    </row>
    <row r="70" spans="1:12" ht="15" customHeight="1" x14ac:dyDescent="0.2">
      <c r="A70" s="486" t="s">
        <v>505</v>
      </c>
      <c r="B70" s="484">
        <v>228030</v>
      </c>
      <c r="C70" s="484">
        <v>35887</v>
      </c>
      <c r="D70" s="484">
        <v>21969</v>
      </c>
      <c r="E70" s="476">
        <f t="shared" si="11"/>
        <v>102.50197784810126</v>
      </c>
      <c r="F70" s="476">
        <f t="shared" si="11"/>
        <v>87.601913782160807</v>
      </c>
      <c r="G70" s="476">
        <f t="shared" si="11"/>
        <v>110.75875976808672</v>
      </c>
      <c r="H70" s="485" t="str">
        <f t="shared" si="14"/>
        <v/>
      </c>
      <c r="I70" s="476" t="str">
        <f t="shared" si="12"/>
        <v/>
      </c>
      <c r="J70" s="476" t="str">
        <f t="shared" si="12"/>
        <v/>
      </c>
      <c r="K70" s="476" t="str">
        <f t="shared" si="12"/>
        <v/>
      </c>
      <c r="L70" s="476" t="e">
        <f t="shared" si="13"/>
        <v>#N/A</v>
      </c>
    </row>
    <row r="71" spans="1:12" ht="15" customHeight="1" x14ac:dyDescent="0.2">
      <c r="A71" s="486">
        <v>45536</v>
      </c>
      <c r="B71" s="484">
        <v>230107</v>
      </c>
      <c r="C71" s="484">
        <v>34546</v>
      </c>
      <c r="D71" s="484">
        <v>22356</v>
      </c>
      <c r="E71" s="476">
        <f t="shared" si="11"/>
        <v>103.43561205408515</v>
      </c>
      <c r="F71" s="476">
        <f t="shared" si="11"/>
        <v>84.328467509642152</v>
      </c>
      <c r="G71" s="476">
        <f t="shared" si="11"/>
        <v>112.7098563145954</v>
      </c>
      <c r="H71" s="485">
        <f t="shared" si="14"/>
        <v>45536</v>
      </c>
      <c r="I71" s="476">
        <f t="shared" si="12"/>
        <v>103.43561205408515</v>
      </c>
      <c r="J71" s="476">
        <f t="shared" si="12"/>
        <v>84.328467509642152</v>
      </c>
      <c r="K71" s="476">
        <f t="shared" si="12"/>
        <v>112.7098563145954</v>
      </c>
      <c r="L71" s="476" t="e">
        <f t="shared" si="13"/>
        <v>#N/A</v>
      </c>
    </row>
    <row r="72" spans="1:12" ht="15" customHeight="1" x14ac:dyDescent="0.2">
      <c r="A72" s="486" t="s">
        <v>506</v>
      </c>
      <c r="B72" s="484">
        <v>229651</v>
      </c>
      <c r="C72" s="484">
        <v>34920</v>
      </c>
      <c r="D72" s="484">
        <v>22293</v>
      </c>
      <c r="E72" s="487">
        <f t="shared" ref="E72:G76" si="15">IF($A$52=37802,IF(COUNTBLANK(B$52:B$71)&gt;0,#N/A,IF(ISBLANK(B72)=FALSE,B72/B$52*100,#N/A)),IF(COUNTBLANK(B$52:B$76)&gt;0,#N/A,B72/B$52*100))</f>
        <v>103.23063506904488</v>
      </c>
      <c r="F72" s="487">
        <f t="shared" si="15"/>
        <v>85.241419713909096</v>
      </c>
      <c r="G72" s="487">
        <f t="shared" si="15"/>
        <v>112.39223594655911</v>
      </c>
      <c r="H72" s="488" t="str">
        <f>IF(A$52=37802,IF(ISERROR(L72)=TRUE,IF(ISBLANK(A72)=FALSE,IF(MONTH(A72)=MONTH(MAX(A$52:A$76)),A72,""),""),""),IF(ISERROR(L72)=TRUE,IF(MONTH(A72)=MONTH(MAX(A$52:A$76)),A72,""),""))</f>
        <v/>
      </c>
      <c r="I72" s="476" t="str">
        <f t="shared" si="12"/>
        <v/>
      </c>
      <c r="J72" s="476" t="str">
        <f t="shared" si="12"/>
        <v/>
      </c>
      <c r="K72" s="476" t="str">
        <f t="shared" si="12"/>
        <v/>
      </c>
      <c r="L72" s="476" t="e">
        <f t="shared" si="13"/>
        <v>#N/A</v>
      </c>
    </row>
    <row r="73" spans="1:12" ht="15" customHeight="1" x14ac:dyDescent="0.2">
      <c r="A73" s="486" t="s">
        <v>507</v>
      </c>
      <c r="B73" s="484">
        <v>227267</v>
      </c>
      <c r="C73" s="484">
        <v>34024</v>
      </c>
      <c r="D73" s="484">
        <v>21730</v>
      </c>
      <c r="E73" s="487">
        <f t="shared" si="15"/>
        <v>102.15900100690449</v>
      </c>
      <c r="F73" s="487">
        <f t="shared" si="15"/>
        <v>83.054240101547634</v>
      </c>
      <c r="G73" s="487">
        <f t="shared" si="15"/>
        <v>109.55381900680614</v>
      </c>
      <c r="H73" s="488" t="str">
        <f>IF(A$52=37802,IF(ISERROR(L73)=TRUE,IF(ISBLANK(A73)=FALSE,IF(MONTH(A73)=MONTH(MAX(A$52:A$76)),A73,""),""),""),IF(ISERROR(L73)=TRUE,IF(MONTH(A73)=MONTH(MAX(A$52:A$76)),A73,""),""))</f>
        <v/>
      </c>
      <c r="I73" s="476" t="str">
        <f t="shared" si="12"/>
        <v/>
      </c>
      <c r="J73" s="476" t="str">
        <f t="shared" si="12"/>
        <v/>
      </c>
      <c r="K73" s="476" t="str">
        <f t="shared" si="12"/>
        <v/>
      </c>
      <c r="L73" s="476" t="e">
        <f t="shared" si="13"/>
        <v>#N/A</v>
      </c>
    </row>
    <row r="74" spans="1:12" ht="15" customHeight="1" x14ac:dyDescent="0.2">
      <c r="A74" s="486" t="s">
        <v>508</v>
      </c>
      <c r="B74" s="484">
        <v>228365</v>
      </c>
      <c r="C74" s="484">
        <v>33846</v>
      </c>
      <c r="D74" s="484">
        <v>21952</v>
      </c>
      <c r="E74" s="487">
        <f t="shared" si="15"/>
        <v>102.65256401035674</v>
      </c>
      <c r="F74" s="487">
        <f t="shared" si="15"/>
        <v>82.61973343748474</v>
      </c>
      <c r="G74" s="487">
        <f t="shared" si="15"/>
        <v>110.67305268464835</v>
      </c>
      <c r="H74" s="488" t="str">
        <f>IF(A$52=37802,IF(ISERROR(L74)=TRUE,IF(ISBLANK(A74)=FALSE,IF(MONTH(A74)=MONTH(MAX(A$52:A$76)),A74,""),""),""),IF(ISERROR(L74)=TRUE,IF(MONTH(A74)=MONTH(MAX(A$52:A$76)),A74,""),""))</f>
        <v/>
      </c>
      <c r="I74" s="476" t="str">
        <f t="shared" si="12"/>
        <v/>
      </c>
      <c r="J74" s="476" t="str">
        <f t="shared" si="12"/>
        <v/>
      </c>
      <c r="K74" s="476" t="str">
        <f t="shared" si="12"/>
        <v/>
      </c>
      <c r="L74" s="476" t="e">
        <f t="shared" si="13"/>
        <v>#N/A</v>
      </c>
    </row>
    <row r="75" spans="1:12" ht="15" customHeight="1" x14ac:dyDescent="0.2">
      <c r="A75" s="486">
        <v>45901</v>
      </c>
      <c r="B75" s="484">
        <v>230465</v>
      </c>
      <c r="C75" s="484">
        <v>32963</v>
      </c>
      <c r="D75" s="484">
        <v>22302</v>
      </c>
      <c r="E75" s="487">
        <f t="shared" si="15"/>
        <v>103.59653696777906</v>
      </c>
      <c r="F75" s="487">
        <f t="shared" si="15"/>
        <v>80.464287457891913</v>
      </c>
      <c r="G75" s="487">
        <f t="shared" si="15"/>
        <v>112.43761028485002</v>
      </c>
      <c r="H75" s="488">
        <f>IF(A$52=37802,IF(ISERROR(L75)=TRUE,IF(ISBLANK(A75)=FALSE,IF(MONTH(A75)=MONTH(MAX(A$52:A$76)),A75,""),""),""),IF(ISERROR(L75)=TRUE,IF(MONTH(A75)=MONTH(MAX(A$52:A$76)),A75,""),""))</f>
        <v>45901</v>
      </c>
      <c r="I75" s="476">
        <f t="shared" si="12"/>
        <v>103.59653696777906</v>
      </c>
      <c r="J75" s="476">
        <f t="shared" si="12"/>
        <v>80.464287457891913</v>
      </c>
      <c r="K75" s="476">
        <f t="shared" si="12"/>
        <v>112.43761028485002</v>
      </c>
      <c r="L75" s="476" t="e">
        <f t="shared" si="13"/>
        <v>#N/A</v>
      </c>
    </row>
    <row r="76" spans="1:12" ht="15" customHeight="1" x14ac:dyDescent="0.2">
      <c r="A76" s="486" t="s">
        <v>509</v>
      </c>
      <c r="B76" s="484">
        <v>229624</v>
      </c>
      <c r="C76" s="489">
        <v>33177</v>
      </c>
      <c r="D76" s="489">
        <v>22209</v>
      </c>
      <c r="E76" s="487">
        <f t="shared" si="15"/>
        <v>103.21849827387801</v>
      </c>
      <c r="F76" s="487">
        <f t="shared" si="15"/>
        <v>80.986671874237175</v>
      </c>
      <c r="G76" s="487">
        <f t="shared" si="15"/>
        <v>111.96874212251072</v>
      </c>
      <c r="H76" s="488" t="str">
        <f>IF(A$52=37802,IF(ISERROR(L76)=TRUE,IF(ISBLANK(A76)=FALSE,IF(MONTH(A76)=MONTH(MAX(A$52:A$76)),A76,""),""),""),IF(ISERROR(L76)=TRUE,IF(MONTH(A76)=MONTH(MAX(A$52:A$76)),A76,""),""))</f>
        <v/>
      </c>
      <c r="I76" s="476" t="str">
        <f t="shared" si="12"/>
        <v/>
      </c>
      <c r="J76" s="476" t="str">
        <f t="shared" si="12"/>
        <v/>
      </c>
      <c r="K76" s="476" t="str">
        <f t="shared" si="12"/>
        <v/>
      </c>
      <c r="L76" s="476" t="e">
        <f t="shared" si="13"/>
        <v>#N/A</v>
      </c>
    </row>
    <row r="78" spans="1:12" ht="15" customHeight="1" x14ac:dyDescent="0.2">
      <c r="I78" s="476">
        <f>IF(I76&lt;&gt;"",I76,IF(I75&lt;&gt;"",I75,IF(I74&lt;&gt;"",I74,IF(I73&lt;&gt;"",I73,IF(I72&lt;&gt;"",I72,IF(I71&lt;&gt;"",I71,""))))))</f>
        <v>103.59653696777906</v>
      </c>
      <c r="J78" s="476">
        <f>IF(J76&lt;&gt;"",J76,IF(J75&lt;&gt;"",J75,IF(J74&lt;&gt;"",J74,IF(J73&lt;&gt;"",J73,IF(J72&lt;&gt;"",J72,IF(J71&lt;&gt;"",J71,""))))))</f>
        <v>80.464287457891913</v>
      </c>
      <c r="K78" s="476">
        <f>IF(K76&lt;&gt;"",K76,IF(K75&lt;&gt;"",K75,IF(K74&lt;&gt;"",K74,IF(K73&lt;&gt;"",K73,IF(K72&lt;&gt;"",K72,IF(K71&lt;&gt;"",K71,""))))))</f>
        <v>112.43761028485002</v>
      </c>
    </row>
    <row r="79" spans="1:12" ht="15" customHeight="1" x14ac:dyDescent="0.2">
      <c r="I79" s="473">
        <f>RANK(I78,$I78:$K78)</f>
        <v>2</v>
      </c>
      <c r="J79" s="473">
        <f>RANK(J78,$I78:$K78)</f>
        <v>3</v>
      </c>
      <c r="K79" s="473">
        <f>RANK(K78,$I78:$K78)</f>
        <v>1</v>
      </c>
    </row>
    <row r="80" spans="1:12" ht="15" customHeight="1" x14ac:dyDescent="0.2">
      <c r="I80" s="476" t="str">
        <f>"SvB: "&amp;IF(I78&gt;100,"+","")&amp;TEXT(I78-100,"0,0")&amp;"%"</f>
        <v>SvB: +3,6%</v>
      </c>
      <c r="J80" s="476" t="str">
        <f>"GeB - ausschließlich: "&amp;IF(J78&gt;100,"+","")&amp;TEXT(J78-100,"0,0")&amp;"%"</f>
        <v>GeB - ausschließlich: -19,5%</v>
      </c>
      <c r="K80" s="476" t="str">
        <f>"GeB - im Nebenjob: "&amp;IF(K78&gt;100,"+","")&amp;TEXT(K78-100,"0,0")&amp;"%"</f>
        <v>GeB - im Nebenjob: +12,4%</v>
      </c>
    </row>
    <row r="82" spans="9:9" ht="15" customHeight="1" x14ac:dyDescent="0.2">
      <c r="I82" s="476" t="str">
        <f>IF(ISERROR(HLOOKUP(1,I$79:K$80,2,FALSE)),"",HLOOKUP(1,I$79:K$80,2,FALSE))</f>
        <v>GeB - im Nebenjob: +12,4%</v>
      </c>
    </row>
    <row r="83" spans="9:9" ht="15" customHeight="1" x14ac:dyDescent="0.2">
      <c r="I83" s="476" t="str">
        <f>IF(ISERROR(HLOOKUP(2,I$79:K$80,2,FALSE)),"",HLOOKUP(2,I$79:K$80,2,FALSE))</f>
        <v>SvB: +3,6%</v>
      </c>
    </row>
    <row r="84" spans="9:9" ht="15" customHeight="1" x14ac:dyDescent="0.2">
      <c r="I84" s="476" t="str">
        <f>IF(ISERROR(HLOOKUP(3,I$79:K$80,2,FALSE)),"",HLOOKUP(3,I$79:K$80,2,FALSE))</f>
        <v>GeB - ausschließlich: -19,5%</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AFDF6-77A0-43F3-BF88-8E5A990B7F38}">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29" customWidth="1"/>
    <col min="2" max="2" width="17.28515625" style="529" customWidth="1"/>
    <col min="3" max="3" width="23.28515625" style="529" customWidth="1"/>
    <col min="4" max="5" width="11.42578125" style="529" customWidth="1"/>
    <col min="6" max="8" width="11.42578125" style="529"/>
    <col min="9" max="9" width="15.7109375" style="529" customWidth="1"/>
    <col min="10" max="256" width="11.42578125" style="529"/>
    <col min="257" max="257" width="2.7109375" style="529" customWidth="1"/>
    <col min="258" max="258" width="17.28515625" style="529" customWidth="1"/>
    <col min="259" max="259" width="23.28515625" style="529" customWidth="1"/>
    <col min="260" max="261" width="11.42578125" style="529" customWidth="1"/>
    <col min="262" max="264" width="11.42578125" style="529"/>
    <col min="265" max="265" width="15.7109375" style="529" customWidth="1"/>
    <col min="266" max="512" width="11.42578125" style="529"/>
    <col min="513" max="513" width="2.7109375" style="529" customWidth="1"/>
    <col min="514" max="514" width="17.28515625" style="529" customWidth="1"/>
    <col min="515" max="515" width="23.28515625" style="529" customWidth="1"/>
    <col min="516" max="517" width="11.42578125" style="529" customWidth="1"/>
    <col min="518" max="520" width="11.42578125" style="529"/>
    <col min="521" max="521" width="15.7109375" style="529" customWidth="1"/>
    <col min="522" max="768" width="11.42578125" style="529"/>
    <col min="769" max="769" width="2.7109375" style="529" customWidth="1"/>
    <col min="770" max="770" width="17.28515625" style="529" customWidth="1"/>
    <col min="771" max="771" width="23.28515625" style="529" customWidth="1"/>
    <col min="772" max="773" width="11.42578125" style="529" customWidth="1"/>
    <col min="774" max="776" width="11.42578125" style="529"/>
    <col min="777" max="777" width="15.7109375" style="529" customWidth="1"/>
    <col min="778" max="1024" width="11.42578125" style="529"/>
    <col min="1025" max="1025" width="2.7109375" style="529" customWidth="1"/>
    <col min="1026" max="1026" width="17.28515625" style="529" customWidth="1"/>
    <col min="1027" max="1027" width="23.28515625" style="529" customWidth="1"/>
    <col min="1028" max="1029" width="11.42578125" style="529" customWidth="1"/>
    <col min="1030" max="1032" width="11.42578125" style="529"/>
    <col min="1033" max="1033" width="15.7109375" style="529" customWidth="1"/>
    <col min="1034" max="1280" width="11.42578125" style="529"/>
    <col min="1281" max="1281" width="2.7109375" style="529" customWidth="1"/>
    <col min="1282" max="1282" width="17.28515625" style="529" customWidth="1"/>
    <col min="1283" max="1283" width="23.28515625" style="529" customWidth="1"/>
    <col min="1284" max="1285" width="11.42578125" style="529" customWidth="1"/>
    <col min="1286" max="1288" width="11.42578125" style="529"/>
    <col min="1289" max="1289" width="15.7109375" style="529" customWidth="1"/>
    <col min="1290" max="1536" width="11.42578125" style="529"/>
    <col min="1537" max="1537" width="2.7109375" style="529" customWidth="1"/>
    <col min="1538" max="1538" width="17.28515625" style="529" customWidth="1"/>
    <col min="1539" max="1539" width="23.28515625" style="529" customWidth="1"/>
    <col min="1540" max="1541" width="11.42578125" style="529" customWidth="1"/>
    <col min="1542" max="1544" width="11.42578125" style="529"/>
    <col min="1545" max="1545" width="15.7109375" style="529" customWidth="1"/>
    <col min="1546" max="1792" width="11.42578125" style="529"/>
    <col min="1793" max="1793" width="2.7109375" style="529" customWidth="1"/>
    <col min="1794" max="1794" width="17.28515625" style="529" customWidth="1"/>
    <col min="1795" max="1795" width="23.28515625" style="529" customWidth="1"/>
    <col min="1796" max="1797" width="11.42578125" style="529" customWidth="1"/>
    <col min="1798" max="1800" width="11.42578125" style="529"/>
    <col min="1801" max="1801" width="15.7109375" style="529" customWidth="1"/>
    <col min="1802" max="2048" width="11.42578125" style="529"/>
    <col min="2049" max="2049" width="2.7109375" style="529" customWidth="1"/>
    <col min="2050" max="2050" width="17.28515625" style="529" customWidth="1"/>
    <col min="2051" max="2051" width="23.28515625" style="529" customWidth="1"/>
    <col min="2052" max="2053" width="11.42578125" style="529" customWidth="1"/>
    <col min="2054" max="2056" width="11.42578125" style="529"/>
    <col min="2057" max="2057" width="15.7109375" style="529" customWidth="1"/>
    <col min="2058" max="2304" width="11.42578125" style="529"/>
    <col min="2305" max="2305" width="2.7109375" style="529" customWidth="1"/>
    <col min="2306" max="2306" width="17.28515625" style="529" customWidth="1"/>
    <col min="2307" max="2307" width="23.28515625" style="529" customWidth="1"/>
    <col min="2308" max="2309" width="11.42578125" style="529" customWidth="1"/>
    <col min="2310" max="2312" width="11.42578125" style="529"/>
    <col min="2313" max="2313" width="15.7109375" style="529" customWidth="1"/>
    <col min="2314" max="2560" width="11.42578125" style="529"/>
    <col min="2561" max="2561" width="2.7109375" style="529" customWidth="1"/>
    <col min="2562" max="2562" width="17.28515625" style="529" customWidth="1"/>
    <col min="2563" max="2563" width="23.28515625" style="529" customWidth="1"/>
    <col min="2564" max="2565" width="11.42578125" style="529" customWidth="1"/>
    <col min="2566" max="2568" width="11.42578125" style="529"/>
    <col min="2569" max="2569" width="15.7109375" style="529" customWidth="1"/>
    <col min="2570" max="2816" width="11.42578125" style="529"/>
    <col min="2817" max="2817" width="2.7109375" style="529" customWidth="1"/>
    <col min="2818" max="2818" width="17.28515625" style="529" customWidth="1"/>
    <col min="2819" max="2819" width="23.28515625" style="529" customWidth="1"/>
    <col min="2820" max="2821" width="11.42578125" style="529" customWidth="1"/>
    <col min="2822" max="2824" width="11.42578125" style="529"/>
    <col min="2825" max="2825" width="15.7109375" style="529" customWidth="1"/>
    <col min="2826" max="3072" width="11.42578125" style="529"/>
    <col min="3073" max="3073" width="2.7109375" style="529" customWidth="1"/>
    <col min="3074" max="3074" width="17.28515625" style="529" customWidth="1"/>
    <col min="3075" max="3075" width="23.28515625" style="529" customWidth="1"/>
    <col min="3076" max="3077" width="11.42578125" style="529" customWidth="1"/>
    <col min="3078" max="3080" width="11.42578125" style="529"/>
    <col min="3081" max="3081" width="15.7109375" style="529" customWidth="1"/>
    <col min="3082" max="3328" width="11.42578125" style="529"/>
    <col min="3329" max="3329" width="2.7109375" style="529" customWidth="1"/>
    <col min="3330" max="3330" width="17.28515625" style="529" customWidth="1"/>
    <col min="3331" max="3331" width="23.28515625" style="529" customWidth="1"/>
    <col min="3332" max="3333" width="11.42578125" style="529" customWidth="1"/>
    <col min="3334" max="3336" width="11.42578125" style="529"/>
    <col min="3337" max="3337" width="15.7109375" style="529" customWidth="1"/>
    <col min="3338" max="3584" width="11.42578125" style="529"/>
    <col min="3585" max="3585" width="2.7109375" style="529" customWidth="1"/>
    <col min="3586" max="3586" width="17.28515625" style="529" customWidth="1"/>
    <col min="3587" max="3587" width="23.28515625" style="529" customWidth="1"/>
    <col min="3588" max="3589" width="11.42578125" style="529" customWidth="1"/>
    <col min="3590" max="3592" width="11.42578125" style="529"/>
    <col min="3593" max="3593" width="15.7109375" style="529" customWidth="1"/>
    <col min="3594" max="3840" width="11.42578125" style="529"/>
    <col min="3841" max="3841" width="2.7109375" style="529" customWidth="1"/>
    <col min="3842" max="3842" width="17.28515625" style="529" customWidth="1"/>
    <col min="3843" max="3843" width="23.28515625" style="529" customWidth="1"/>
    <col min="3844" max="3845" width="11.42578125" style="529" customWidth="1"/>
    <col min="3846" max="3848" width="11.42578125" style="529"/>
    <col min="3849" max="3849" width="15.7109375" style="529" customWidth="1"/>
    <col min="3850" max="4096" width="11.42578125" style="529"/>
    <col min="4097" max="4097" width="2.7109375" style="529" customWidth="1"/>
    <col min="4098" max="4098" width="17.28515625" style="529" customWidth="1"/>
    <col min="4099" max="4099" width="23.28515625" style="529" customWidth="1"/>
    <col min="4100" max="4101" width="11.42578125" style="529" customWidth="1"/>
    <col min="4102" max="4104" width="11.42578125" style="529"/>
    <col min="4105" max="4105" width="15.7109375" style="529" customWidth="1"/>
    <col min="4106" max="4352" width="11.42578125" style="529"/>
    <col min="4353" max="4353" width="2.7109375" style="529" customWidth="1"/>
    <col min="4354" max="4354" width="17.28515625" style="529" customWidth="1"/>
    <col min="4355" max="4355" width="23.28515625" style="529" customWidth="1"/>
    <col min="4356" max="4357" width="11.42578125" style="529" customWidth="1"/>
    <col min="4358" max="4360" width="11.42578125" style="529"/>
    <col min="4361" max="4361" width="15.7109375" style="529" customWidth="1"/>
    <col min="4362" max="4608" width="11.42578125" style="529"/>
    <col min="4609" max="4609" width="2.7109375" style="529" customWidth="1"/>
    <col min="4610" max="4610" width="17.28515625" style="529" customWidth="1"/>
    <col min="4611" max="4611" width="23.28515625" style="529" customWidth="1"/>
    <col min="4612" max="4613" width="11.42578125" style="529" customWidth="1"/>
    <col min="4614" max="4616" width="11.42578125" style="529"/>
    <col min="4617" max="4617" width="15.7109375" style="529" customWidth="1"/>
    <col min="4618" max="4864" width="11.42578125" style="529"/>
    <col min="4865" max="4865" width="2.7109375" style="529" customWidth="1"/>
    <col min="4866" max="4866" width="17.28515625" style="529" customWidth="1"/>
    <col min="4867" max="4867" width="23.28515625" style="529" customWidth="1"/>
    <col min="4868" max="4869" width="11.42578125" style="529" customWidth="1"/>
    <col min="4870" max="4872" width="11.42578125" style="529"/>
    <col min="4873" max="4873" width="15.7109375" style="529" customWidth="1"/>
    <col min="4874" max="5120" width="11.42578125" style="529"/>
    <col min="5121" max="5121" width="2.7109375" style="529" customWidth="1"/>
    <col min="5122" max="5122" width="17.28515625" style="529" customWidth="1"/>
    <col min="5123" max="5123" width="23.28515625" style="529" customWidth="1"/>
    <col min="5124" max="5125" width="11.42578125" style="529" customWidth="1"/>
    <col min="5126" max="5128" width="11.42578125" style="529"/>
    <col min="5129" max="5129" width="15.7109375" style="529" customWidth="1"/>
    <col min="5130" max="5376" width="11.42578125" style="529"/>
    <col min="5377" max="5377" width="2.7109375" style="529" customWidth="1"/>
    <col min="5378" max="5378" width="17.28515625" style="529" customWidth="1"/>
    <col min="5379" max="5379" width="23.28515625" style="529" customWidth="1"/>
    <col min="5380" max="5381" width="11.42578125" style="529" customWidth="1"/>
    <col min="5382" max="5384" width="11.42578125" style="529"/>
    <col min="5385" max="5385" width="15.7109375" style="529" customWidth="1"/>
    <col min="5386" max="5632" width="11.42578125" style="529"/>
    <col min="5633" max="5633" width="2.7109375" style="529" customWidth="1"/>
    <col min="5634" max="5634" width="17.28515625" style="529" customWidth="1"/>
    <col min="5635" max="5635" width="23.28515625" style="529" customWidth="1"/>
    <col min="5636" max="5637" width="11.42578125" style="529" customWidth="1"/>
    <col min="5638" max="5640" width="11.42578125" style="529"/>
    <col min="5641" max="5641" width="15.7109375" style="529" customWidth="1"/>
    <col min="5642" max="5888" width="11.42578125" style="529"/>
    <col min="5889" max="5889" width="2.7109375" style="529" customWidth="1"/>
    <col min="5890" max="5890" width="17.28515625" style="529" customWidth="1"/>
    <col min="5891" max="5891" width="23.28515625" style="529" customWidth="1"/>
    <col min="5892" max="5893" width="11.42578125" style="529" customWidth="1"/>
    <col min="5894" max="5896" width="11.42578125" style="529"/>
    <col min="5897" max="5897" width="15.7109375" style="529" customWidth="1"/>
    <col min="5898" max="6144" width="11.42578125" style="529"/>
    <col min="6145" max="6145" width="2.7109375" style="529" customWidth="1"/>
    <col min="6146" max="6146" width="17.28515625" style="529" customWidth="1"/>
    <col min="6147" max="6147" width="23.28515625" style="529" customWidth="1"/>
    <col min="6148" max="6149" width="11.42578125" style="529" customWidth="1"/>
    <col min="6150" max="6152" width="11.42578125" style="529"/>
    <col min="6153" max="6153" width="15.7109375" style="529" customWidth="1"/>
    <col min="6154" max="6400" width="11.42578125" style="529"/>
    <col min="6401" max="6401" width="2.7109375" style="529" customWidth="1"/>
    <col min="6402" max="6402" width="17.28515625" style="529" customWidth="1"/>
    <col min="6403" max="6403" width="23.28515625" style="529" customWidth="1"/>
    <col min="6404" max="6405" width="11.42578125" style="529" customWidth="1"/>
    <col min="6406" max="6408" width="11.42578125" style="529"/>
    <col min="6409" max="6409" width="15.7109375" style="529" customWidth="1"/>
    <col min="6410" max="6656" width="11.42578125" style="529"/>
    <col min="6657" max="6657" width="2.7109375" style="529" customWidth="1"/>
    <col min="6658" max="6658" width="17.28515625" style="529" customWidth="1"/>
    <col min="6659" max="6659" width="23.28515625" style="529" customWidth="1"/>
    <col min="6660" max="6661" width="11.42578125" style="529" customWidth="1"/>
    <col min="6662" max="6664" width="11.42578125" style="529"/>
    <col min="6665" max="6665" width="15.7109375" style="529" customWidth="1"/>
    <col min="6666" max="6912" width="11.42578125" style="529"/>
    <col min="6913" max="6913" width="2.7109375" style="529" customWidth="1"/>
    <col min="6914" max="6914" width="17.28515625" style="529" customWidth="1"/>
    <col min="6915" max="6915" width="23.28515625" style="529" customWidth="1"/>
    <col min="6916" max="6917" width="11.42578125" style="529" customWidth="1"/>
    <col min="6918" max="6920" width="11.42578125" style="529"/>
    <col min="6921" max="6921" width="15.7109375" style="529" customWidth="1"/>
    <col min="6922" max="7168" width="11.42578125" style="529"/>
    <col min="7169" max="7169" width="2.7109375" style="529" customWidth="1"/>
    <col min="7170" max="7170" width="17.28515625" style="529" customWidth="1"/>
    <col min="7171" max="7171" width="23.28515625" style="529" customWidth="1"/>
    <col min="7172" max="7173" width="11.42578125" style="529" customWidth="1"/>
    <col min="7174" max="7176" width="11.42578125" style="529"/>
    <col min="7177" max="7177" width="15.7109375" style="529" customWidth="1"/>
    <col min="7178" max="7424" width="11.42578125" style="529"/>
    <col min="7425" max="7425" width="2.7109375" style="529" customWidth="1"/>
    <col min="7426" max="7426" width="17.28515625" style="529" customWidth="1"/>
    <col min="7427" max="7427" width="23.28515625" style="529" customWidth="1"/>
    <col min="7428" max="7429" width="11.42578125" style="529" customWidth="1"/>
    <col min="7430" max="7432" width="11.42578125" style="529"/>
    <col min="7433" max="7433" width="15.7109375" style="529" customWidth="1"/>
    <col min="7434" max="7680" width="11.42578125" style="529"/>
    <col min="7681" max="7681" width="2.7109375" style="529" customWidth="1"/>
    <col min="7682" max="7682" width="17.28515625" style="529" customWidth="1"/>
    <col min="7683" max="7683" width="23.28515625" style="529" customWidth="1"/>
    <col min="7684" max="7685" width="11.42578125" style="529" customWidth="1"/>
    <col min="7686" max="7688" width="11.42578125" style="529"/>
    <col min="7689" max="7689" width="15.7109375" style="529" customWidth="1"/>
    <col min="7690" max="7936" width="11.42578125" style="529"/>
    <col min="7937" max="7937" width="2.7109375" style="529" customWidth="1"/>
    <col min="7938" max="7938" width="17.28515625" style="529" customWidth="1"/>
    <col min="7939" max="7939" width="23.28515625" style="529" customWidth="1"/>
    <col min="7940" max="7941" width="11.42578125" style="529" customWidth="1"/>
    <col min="7942" max="7944" width="11.42578125" style="529"/>
    <col min="7945" max="7945" width="15.7109375" style="529" customWidth="1"/>
    <col min="7946" max="8192" width="11.42578125" style="529"/>
    <col min="8193" max="8193" width="2.7109375" style="529" customWidth="1"/>
    <col min="8194" max="8194" width="17.28515625" style="529" customWidth="1"/>
    <col min="8195" max="8195" width="23.28515625" style="529" customWidth="1"/>
    <col min="8196" max="8197" width="11.42578125" style="529" customWidth="1"/>
    <col min="8198" max="8200" width="11.42578125" style="529"/>
    <col min="8201" max="8201" width="15.7109375" style="529" customWidth="1"/>
    <col min="8202" max="8448" width="11.42578125" style="529"/>
    <col min="8449" max="8449" width="2.7109375" style="529" customWidth="1"/>
    <col min="8450" max="8450" width="17.28515625" style="529" customWidth="1"/>
    <col min="8451" max="8451" width="23.28515625" style="529" customWidth="1"/>
    <col min="8452" max="8453" width="11.42578125" style="529" customWidth="1"/>
    <col min="8454" max="8456" width="11.42578125" style="529"/>
    <col min="8457" max="8457" width="15.7109375" style="529" customWidth="1"/>
    <col min="8458" max="8704" width="11.42578125" style="529"/>
    <col min="8705" max="8705" width="2.7109375" style="529" customWidth="1"/>
    <col min="8706" max="8706" width="17.28515625" style="529" customWidth="1"/>
    <col min="8707" max="8707" width="23.28515625" style="529" customWidth="1"/>
    <col min="8708" max="8709" width="11.42578125" style="529" customWidth="1"/>
    <col min="8710" max="8712" width="11.42578125" style="529"/>
    <col min="8713" max="8713" width="15.7109375" style="529" customWidth="1"/>
    <col min="8714" max="8960" width="11.42578125" style="529"/>
    <col min="8961" max="8961" width="2.7109375" style="529" customWidth="1"/>
    <col min="8962" max="8962" width="17.28515625" style="529" customWidth="1"/>
    <col min="8963" max="8963" width="23.28515625" style="529" customWidth="1"/>
    <col min="8964" max="8965" width="11.42578125" style="529" customWidth="1"/>
    <col min="8966" max="8968" width="11.42578125" style="529"/>
    <col min="8969" max="8969" width="15.7109375" style="529" customWidth="1"/>
    <col min="8970" max="9216" width="11.42578125" style="529"/>
    <col min="9217" max="9217" width="2.7109375" style="529" customWidth="1"/>
    <col min="9218" max="9218" width="17.28515625" style="529" customWidth="1"/>
    <col min="9219" max="9219" width="23.28515625" style="529" customWidth="1"/>
    <col min="9220" max="9221" width="11.42578125" style="529" customWidth="1"/>
    <col min="9222" max="9224" width="11.42578125" style="529"/>
    <col min="9225" max="9225" width="15.7109375" style="529" customWidth="1"/>
    <col min="9226" max="9472" width="11.42578125" style="529"/>
    <col min="9473" max="9473" width="2.7109375" style="529" customWidth="1"/>
    <col min="9474" max="9474" width="17.28515625" style="529" customWidth="1"/>
    <col min="9475" max="9475" width="23.28515625" style="529" customWidth="1"/>
    <col min="9476" max="9477" width="11.42578125" style="529" customWidth="1"/>
    <col min="9478" max="9480" width="11.42578125" style="529"/>
    <col min="9481" max="9481" width="15.7109375" style="529" customWidth="1"/>
    <col min="9482" max="9728" width="11.42578125" style="529"/>
    <col min="9729" max="9729" width="2.7109375" style="529" customWidth="1"/>
    <col min="9730" max="9730" width="17.28515625" style="529" customWidth="1"/>
    <col min="9731" max="9731" width="23.28515625" style="529" customWidth="1"/>
    <col min="9732" max="9733" width="11.42578125" style="529" customWidth="1"/>
    <col min="9734" max="9736" width="11.42578125" style="529"/>
    <col min="9737" max="9737" width="15.7109375" style="529" customWidth="1"/>
    <col min="9738" max="9984" width="11.42578125" style="529"/>
    <col min="9985" max="9985" width="2.7109375" style="529" customWidth="1"/>
    <col min="9986" max="9986" width="17.28515625" style="529" customWidth="1"/>
    <col min="9987" max="9987" width="23.28515625" style="529" customWidth="1"/>
    <col min="9988" max="9989" width="11.42578125" style="529" customWidth="1"/>
    <col min="9990" max="9992" width="11.42578125" style="529"/>
    <col min="9993" max="9993" width="15.7109375" style="529" customWidth="1"/>
    <col min="9994" max="10240" width="11.42578125" style="529"/>
    <col min="10241" max="10241" width="2.7109375" style="529" customWidth="1"/>
    <col min="10242" max="10242" width="17.28515625" style="529" customWidth="1"/>
    <col min="10243" max="10243" width="23.28515625" style="529" customWidth="1"/>
    <col min="10244" max="10245" width="11.42578125" style="529" customWidth="1"/>
    <col min="10246" max="10248" width="11.42578125" style="529"/>
    <col min="10249" max="10249" width="15.7109375" style="529" customWidth="1"/>
    <col min="10250" max="10496" width="11.42578125" style="529"/>
    <col min="10497" max="10497" width="2.7109375" style="529" customWidth="1"/>
    <col min="10498" max="10498" width="17.28515625" style="529" customWidth="1"/>
    <col min="10499" max="10499" width="23.28515625" style="529" customWidth="1"/>
    <col min="10500" max="10501" width="11.42578125" style="529" customWidth="1"/>
    <col min="10502" max="10504" width="11.42578125" style="529"/>
    <col min="10505" max="10505" width="15.7109375" style="529" customWidth="1"/>
    <col min="10506" max="10752" width="11.42578125" style="529"/>
    <col min="10753" max="10753" width="2.7109375" style="529" customWidth="1"/>
    <col min="10754" max="10754" width="17.28515625" style="529" customWidth="1"/>
    <col min="10755" max="10755" width="23.28515625" style="529" customWidth="1"/>
    <col min="10756" max="10757" width="11.42578125" style="529" customWidth="1"/>
    <col min="10758" max="10760" width="11.42578125" style="529"/>
    <col min="10761" max="10761" width="15.7109375" style="529" customWidth="1"/>
    <col min="10762" max="11008" width="11.42578125" style="529"/>
    <col min="11009" max="11009" width="2.7109375" style="529" customWidth="1"/>
    <col min="11010" max="11010" width="17.28515625" style="529" customWidth="1"/>
    <col min="11011" max="11011" width="23.28515625" style="529" customWidth="1"/>
    <col min="11012" max="11013" width="11.42578125" style="529" customWidth="1"/>
    <col min="11014" max="11016" width="11.42578125" style="529"/>
    <col min="11017" max="11017" width="15.7109375" style="529" customWidth="1"/>
    <col min="11018" max="11264" width="11.42578125" style="529"/>
    <col min="11265" max="11265" width="2.7109375" style="529" customWidth="1"/>
    <col min="11266" max="11266" width="17.28515625" style="529" customWidth="1"/>
    <col min="11267" max="11267" width="23.28515625" style="529" customWidth="1"/>
    <col min="11268" max="11269" width="11.42578125" style="529" customWidth="1"/>
    <col min="11270" max="11272" width="11.42578125" style="529"/>
    <col min="11273" max="11273" width="15.7109375" style="529" customWidth="1"/>
    <col min="11274" max="11520" width="11.42578125" style="529"/>
    <col min="11521" max="11521" width="2.7109375" style="529" customWidth="1"/>
    <col min="11522" max="11522" width="17.28515625" style="529" customWidth="1"/>
    <col min="11523" max="11523" width="23.28515625" style="529" customWidth="1"/>
    <col min="11524" max="11525" width="11.42578125" style="529" customWidth="1"/>
    <col min="11526" max="11528" width="11.42578125" style="529"/>
    <col min="11529" max="11529" width="15.7109375" style="529" customWidth="1"/>
    <col min="11530" max="11776" width="11.42578125" style="529"/>
    <col min="11777" max="11777" width="2.7109375" style="529" customWidth="1"/>
    <col min="11778" max="11778" width="17.28515625" style="529" customWidth="1"/>
    <col min="11779" max="11779" width="23.28515625" style="529" customWidth="1"/>
    <col min="11780" max="11781" width="11.42578125" style="529" customWidth="1"/>
    <col min="11782" max="11784" width="11.42578125" style="529"/>
    <col min="11785" max="11785" width="15.7109375" style="529" customWidth="1"/>
    <col min="11786" max="12032" width="11.42578125" style="529"/>
    <col min="12033" max="12033" width="2.7109375" style="529" customWidth="1"/>
    <col min="12034" max="12034" width="17.28515625" style="529" customWidth="1"/>
    <col min="12035" max="12035" width="23.28515625" style="529" customWidth="1"/>
    <col min="12036" max="12037" width="11.42578125" style="529" customWidth="1"/>
    <col min="12038" max="12040" width="11.42578125" style="529"/>
    <col min="12041" max="12041" width="15.7109375" style="529" customWidth="1"/>
    <col min="12042" max="12288" width="11.42578125" style="529"/>
    <col min="12289" max="12289" width="2.7109375" style="529" customWidth="1"/>
    <col min="12290" max="12290" width="17.28515625" style="529" customWidth="1"/>
    <col min="12291" max="12291" width="23.28515625" style="529" customWidth="1"/>
    <col min="12292" max="12293" width="11.42578125" style="529" customWidth="1"/>
    <col min="12294" max="12296" width="11.42578125" style="529"/>
    <col min="12297" max="12297" width="15.7109375" style="529" customWidth="1"/>
    <col min="12298" max="12544" width="11.42578125" style="529"/>
    <col min="12545" max="12545" width="2.7109375" style="529" customWidth="1"/>
    <col min="12546" max="12546" width="17.28515625" style="529" customWidth="1"/>
    <col min="12547" max="12547" width="23.28515625" style="529" customWidth="1"/>
    <col min="12548" max="12549" width="11.42578125" style="529" customWidth="1"/>
    <col min="12550" max="12552" width="11.42578125" style="529"/>
    <col min="12553" max="12553" width="15.7109375" style="529" customWidth="1"/>
    <col min="12554" max="12800" width="11.42578125" style="529"/>
    <col min="12801" max="12801" width="2.7109375" style="529" customWidth="1"/>
    <col min="12802" max="12802" width="17.28515625" style="529" customWidth="1"/>
    <col min="12803" max="12803" width="23.28515625" style="529" customWidth="1"/>
    <col min="12804" max="12805" width="11.42578125" style="529" customWidth="1"/>
    <col min="12806" max="12808" width="11.42578125" style="529"/>
    <col min="12809" max="12809" width="15.7109375" style="529" customWidth="1"/>
    <col min="12810" max="13056" width="11.42578125" style="529"/>
    <col min="13057" max="13057" width="2.7109375" style="529" customWidth="1"/>
    <col min="13058" max="13058" width="17.28515625" style="529" customWidth="1"/>
    <col min="13059" max="13059" width="23.28515625" style="529" customWidth="1"/>
    <col min="13060" max="13061" width="11.42578125" style="529" customWidth="1"/>
    <col min="13062" max="13064" width="11.42578125" style="529"/>
    <col min="13065" max="13065" width="15.7109375" style="529" customWidth="1"/>
    <col min="13066" max="13312" width="11.42578125" style="529"/>
    <col min="13313" max="13313" width="2.7109375" style="529" customWidth="1"/>
    <col min="13314" max="13314" width="17.28515625" style="529" customWidth="1"/>
    <col min="13315" max="13315" width="23.28515625" style="529" customWidth="1"/>
    <col min="13316" max="13317" width="11.42578125" style="529" customWidth="1"/>
    <col min="13318" max="13320" width="11.42578125" style="529"/>
    <col min="13321" max="13321" width="15.7109375" style="529" customWidth="1"/>
    <col min="13322" max="13568" width="11.42578125" style="529"/>
    <col min="13569" max="13569" width="2.7109375" style="529" customWidth="1"/>
    <col min="13570" max="13570" width="17.28515625" style="529" customWidth="1"/>
    <col min="13571" max="13571" width="23.28515625" style="529" customWidth="1"/>
    <col min="13572" max="13573" width="11.42578125" style="529" customWidth="1"/>
    <col min="13574" max="13576" width="11.42578125" style="529"/>
    <col min="13577" max="13577" width="15.7109375" style="529" customWidth="1"/>
    <col min="13578" max="13824" width="11.42578125" style="529"/>
    <col min="13825" max="13825" width="2.7109375" style="529" customWidth="1"/>
    <col min="13826" max="13826" width="17.28515625" style="529" customWidth="1"/>
    <col min="13827" max="13827" width="23.28515625" style="529" customWidth="1"/>
    <col min="13828" max="13829" width="11.42578125" style="529" customWidth="1"/>
    <col min="13830" max="13832" width="11.42578125" style="529"/>
    <col min="13833" max="13833" width="15.7109375" style="529" customWidth="1"/>
    <col min="13834" max="14080" width="11.42578125" style="529"/>
    <col min="14081" max="14081" width="2.7109375" style="529" customWidth="1"/>
    <col min="14082" max="14082" width="17.28515625" style="529" customWidth="1"/>
    <col min="14083" max="14083" width="23.28515625" style="529" customWidth="1"/>
    <col min="14084" max="14085" width="11.42578125" style="529" customWidth="1"/>
    <col min="14086" max="14088" width="11.42578125" style="529"/>
    <col min="14089" max="14089" width="15.7109375" style="529" customWidth="1"/>
    <col min="14090" max="14336" width="11.42578125" style="529"/>
    <col min="14337" max="14337" width="2.7109375" style="529" customWidth="1"/>
    <col min="14338" max="14338" width="17.28515625" style="529" customWidth="1"/>
    <col min="14339" max="14339" width="23.28515625" style="529" customWidth="1"/>
    <col min="14340" max="14341" width="11.42578125" style="529" customWidth="1"/>
    <col min="14342" max="14344" width="11.42578125" style="529"/>
    <col min="14345" max="14345" width="15.7109375" style="529" customWidth="1"/>
    <col min="14346" max="14592" width="11.42578125" style="529"/>
    <col min="14593" max="14593" width="2.7109375" style="529" customWidth="1"/>
    <col min="14594" max="14594" width="17.28515625" style="529" customWidth="1"/>
    <col min="14595" max="14595" width="23.28515625" style="529" customWidth="1"/>
    <col min="14596" max="14597" width="11.42578125" style="529" customWidth="1"/>
    <col min="14598" max="14600" width="11.42578125" style="529"/>
    <col min="14601" max="14601" width="15.7109375" style="529" customWidth="1"/>
    <col min="14602" max="14848" width="11.42578125" style="529"/>
    <col min="14849" max="14849" width="2.7109375" style="529" customWidth="1"/>
    <col min="14850" max="14850" width="17.28515625" style="529" customWidth="1"/>
    <col min="14851" max="14851" width="23.28515625" style="529" customWidth="1"/>
    <col min="14852" max="14853" width="11.42578125" style="529" customWidth="1"/>
    <col min="14854" max="14856" width="11.42578125" style="529"/>
    <col min="14857" max="14857" width="15.7109375" style="529" customWidth="1"/>
    <col min="14858" max="15104" width="11.42578125" style="529"/>
    <col min="15105" max="15105" width="2.7109375" style="529" customWidth="1"/>
    <col min="15106" max="15106" width="17.28515625" style="529" customWidth="1"/>
    <col min="15107" max="15107" width="23.28515625" style="529" customWidth="1"/>
    <col min="15108" max="15109" width="11.42578125" style="529" customWidth="1"/>
    <col min="15110" max="15112" width="11.42578125" style="529"/>
    <col min="15113" max="15113" width="15.7109375" style="529" customWidth="1"/>
    <col min="15114" max="15360" width="11.42578125" style="529"/>
    <col min="15361" max="15361" width="2.7109375" style="529" customWidth="1"/>
    <col min="15362" max="15362" width="17.28515625" style="529" customWidth="1"/>
    <col min="15363" max="15363" width="23.28515625" style="529" customWidth="1"/>
    <col min="15364" max="15365" width="11.42578125" style="529" customWidth="1"/>
    <col min="15366" max="15368" width="11.42578125" style="529"/>
    <col min="15369" max="15369" width="15.7109375" style="529" customWidth="1"/>
    <col min="15370" max="15616" width="11.42578125" style="529"/>
    <col min="15617" max="15617" width="2.7109375" style="529" customWidth="1"/>
    <col min="15618" max="15618" width="17.28515625" style="529" customWidth="1"/>
    <col min="15619" max="15619" width="23.28515625" style="529" customWidth="1"/>
    <col min="15620" max="15621" width="11.42578125" style="529" customWidth="1"/>
    <col min="15622" max="15624" width="11.42578125" style="529"/>
    <col min="15625" max="15625" width="15.7109375" style="529" customWidth="1"/>
    <col min="15626" max="15872" width="11.42578125" style="529"/>
    <col min="15873" max="15873" width="2.7109375" style="529" customWidth="1"/>
    <col min="15874" max="15874" width="17.28515625" style="529" customWidth="1"/>
    <col min="15875" max="15875" width="23.28515625" style="529" customWidth="1"/>
    <col min="15876" max="15877" width="11.42578125" style="529" customWidth="1"/>
    <col min="15878" max="15880" width="11.42578125" style="529"/>
    <col min="15881" max="15881" width="15.7109375" style="529" customWidth="1"/>
    <col min="15882" max="16128" width="11.42578125" style="529"/>
    <col min="16129" max="16129" width="2.7109375" style="529" customWidth="1"/>
    <col min="16130" max="16130" width="17.28515625" style="529" customWidth="1"/>
    <col min="16131" max="16131" width="23.28515625" style="529" customWidth="1"/>
    <col min="16132" max="16133" width="11.42578125" style="529" customWidth="1"/>
    <col min="16134" max="16136" width="11.42578125" style="529"/>
    <col min="16137" max="16137" width="15.7109375" style="529" customWidth="1"/>
    <col min="16138" max="16384" width="11.42578125" style="529"/>
  </cols>
  <sheetData>
    <row r="1" spans="1:11" s="491" customFormat="1" ht="32.25" customHeight="1" x14ac:dyDescent="0.2">
      <c r="A1" s="490"/>
      <c r="B1" s="490"/>
      <c r="C1" s="490"/>
      <c r="D1" s="490"/>
      <c r="E1" s="490"/>
      <c r="F1" s="490"/>
      <c r="G1" s="490"/>
      <c r="I1" s="492"/>
    </row>
    <row r="2" spans="1:11" s="494" customFormat="1" ht="13.15" customHeight="1" x14ac:dyDescent="0.2">
      <c r="A2" s="493"/>
      <c r="G2" s="495" t="s">
        <v>510</v>
      </c>
      <c r="H2" s="496"/>
      <c r="I2" s="496"/>
      <c r="K2" s="492"/>
    </row>
    <row r="3" spans="1:11" s="491" customFormat="1" ht="19.5" customHeight="1" x14ac:dyDescent="0.25">
      <c r="A3" s="497" t="s">
        <v>511</v>
      </c>
      <c r="D3" s="498"/>
    </row>
    <row r="4" spans="1:11" s="494" customFormat="1" ht="19.5" customHeight="1" x14ac:dyDescent="0.2">
      <c r="A4" s="493"/>
      <c r="G4" s="499"/>
      <c r="H4" s="496"/>
      <c r="I4" s="496"/>
    </row>
    <row r="5" spans="1:11" s="494" customFormat="1" ht="13.15" customHeight="1" x14ac:dyDescent="0.2">
      <c r="A5" s="493"/>
      <c r="G5" s="499"/>
      <c r="H5" s="496"/>
      <c r="I5" s="496"/>
    </row>
    <row r="6" spans="1:11" s="494" customFormat="1" ht="13.15" customHeight="1" x14ac:dyDescent="0.2">
      <c r="A6" s="500" t="s">
        <v>512</v>
      </c>
      <c r="B6" s="501"/>
      <c r="C6" s="501"/>
      <c r="D6" s="501"/>
      <c r="E6" s="501"/>
      <c r="F6" s="500"/>
      <c r="G6" s="500"/>
      <c r="H6" s="496"/>
      <c r="I6" s="496"/>
    </row>
    <row r="7" spans="1:11" s="494" customFormat="1" ht="13.15" customHeight="1" x14ac:dyDescent="0.2">
      <c r="A7" s="493"/>
      <c r="G7" s="499"/>
      <c r="H7" s="496"/>
      <c r="I7" s="496"/>
    </row>
    <row r="8" spans="1:11" s="499" customFormat="1" ht="13.15" customHeight="1" x14ac:dyDescent="0.2">
      <c r="B8" s="502" t="s">
        <v>513</v>
      </c>
      <c r="C8" s="503"/>
      <c r="D8" s="503"/>
      <c r="E8" s="504"/>
      <c r="F8" s="505"/>
      <c r="G8" s="505"/>
      <c r="H8" s="496"/>
      <c r="I8" s="496"/>
    </row>
    <row r="9" spans="1:11" s="499" customFormat="1" ht="13.15" customHeight="1" x14ac:dyDescent="0.2">
      <c r="A9" s="506"/>
      <c r="B9" s="507" t="s">
        <v>514</v>
      </c>
      <c r="C9" s="507"/>
      <c r="D9" s="508"/>
      <c r="E9" s="509"/>
      <c r="F9" s="509"/>
      <c r="H9" s="496"/>
      <c r="I9" s="496"/>
    </row>
    <row r="10" spans="1:11" s="499" customFormat="1" ht="13.15" customHeight="1" x14ac:dyDescent="0.2">
      <c r="A10" s="506"/>
      <c r="B10" s="510" t="s">
        <v>515</v>
      </c>
      <c r="C10" s="510"/>
      <c r="D10" s="511"/>
      <c r="E10" s="512"/>
      <c r="G10" s="513"/>
      <c r="H10" s="496"/>
      <c r="I10" s="496"/>
    </row>
    <row r="11" spans="1:11" s="499" customFormat="1" ht="13.15" customHeight="1" x14ac:dyDescent="0.2">
      <c r="A11" s="506"/>
      <c r="B11" s="514" t="s">
        <v>516</v>
      </c>
      <c r="C11" s="507"/>
      <c r="D11" s="511"/>
      <c r="E11" s="512"/>
      <c r="G11" s="513"/>
      <c r="H11" s="515"/>
      <c r="I11" s="515"/>
    </row>
    <row r="12" spans="1:11" s="499" customFormat="1" ht="13.15" customHeight="1" x14ac:dyDescent="0.2">
      <c r="A12" s="506"/>
      <c r="B12" s="516" t="s">
        <v>517</v>
      </c>
      <c r="C12" s="516"/>
      <c r="D12" s="511"/>
      <c r="E12" s="512"/>
      <c r="G12" s="513"/>
      <c r="H12" s="515"/>
      <c r="I12" s="515"/>
    </row>
    <row r="13" spans="1:11" s="499" customFormat="1" ht="13.15" customHeight="1" x14ac:dyDescent="0.2">
      <c r="A13" s="506"/>
      <c r="B13" s="516" t="s">
        <v>518</v>
      </c>
      <c r="C13" s="516"/>
      <c r="D13" s="511"/>
      <c r="E13" s="512"/>
      <c r="G13" s="513"/>
    </row>
    <row r="14" spans="1:11" s="499" customFormat="1" ht="13.15" customHeight="1" x14ac:dyDescent="0.2">
      <c r="A14" s="506"/>
      <c r="B14" s="516" t="s">
        <v>519</v>
      </c>
      <c r="C14" s="516"/>
      <c r="D14" s="511"/>
      <c r="E14" s="512"/>
      <c r="G14" s="513"/>
    </row>
    <row r="15" spans="1:11" s="499" customFormat="1" ht="13.15" customHeight="1" x14ac:dyDescent="0.2">
      <c r="A15" s="506"/>
      <c r="B15" s="516" t="s">
        <v>520</v>
      </c>
      <c r="C15" s="516"/>
      <c r="D15" s="511"/>
      <c r="E15" s="512"/>
      <c r="G15" s="513"/>
    </row>
    <row r="16" spans="1:11" s="499" customFormat="1" ht="13.15" customHeight="1" x14ac:dyDescent="0.2">
      <c r="A16" s="506"/>
      <c r="B16" s="517" t="s">
        <v>521</v>
      </c>
      <c r="C16" s="517"/>
      <c r="D16" s="511"/>
      <c r="E16" s="512"/>
      <c r="G16" s="513"/>
    </row>
    <row r="17" spans="1:7" s="499" customFormat="1" ht="13.15" customHeight="1" x14ac:dyDescent="0.2">
      <c r="A17" s="506"/>
      <c r="B17" s="517"/>
      <c r="C17" s="517"/>
      <c r="D17" s="511"/>
      <c r="E17" s="512"/>
      <c r="G17" s="513"/>
    </row>
    <row r="18" spans="1:7" s="499" customFormat="1" ht="13.15" customHeight="1" x14ac:dyDescent="0.2">
      <c r="B18" s="502" t="s">
        <v>522</v>
      </c>
      <c r="C18" s="518"/>
      <c r="D18" s="511"/>
      <c r="E18" s="512"/>
      <c r="G18" s="513"/>
    </row>
    <row r="19" spans="1:7" s="499" customFormat="1" ht="13.15" customHeight="1" x14ac:dyDescent="0.2">
      <c r="A19" s="506"/>
      <c r="B19" s="514" t="s">
        <v>523</v>
      </c>
      <c r="C19" s="507"/>
      <c r="D19" s="511"/>
      <c r="E19" s="512"/>
      <c r="G19" s="513"/>
    </row>
    <row r="20" spans="1:7" s="499" customFormat="1" ht="13.15" customHeight="1" x14ac:dyDescent="0.2">
      <c r="A20" s="506"/>
      <c r="B20" s="517" t="s">
        <v>524</v>
      </c>
      <c r="C20" s="517"/>
      <c r="D20" s="511"/>
      <c r="E20" s="512"/>
      <c r="G20" s="513"/>
    </row>
    <row r="21" spans="1:7" s="499" customFormat="1" ht="13.15" customHeight="1" x14ac:dyDescent="0.2">
      <c r="A21" s="506"/>
      <c r="B21" s="516" t="s">
        <v>525</v>
      </c>
      <c r="C21" s="516"/>
      <c r="D21" s="511"/>
      <c r="E21" s="512"/>
      <c r="G21" s="513"/>
    </row>
    <row r="22" spans="1:7" s="499" customFormat="1" ht="13.15" customHeight="1" x14ac:dyDescent="0.2">
      <c r="A22" s="506"/>
      <c r="B22" s="516" t="s">
        <v>526</v>
      </c>
      <c r="C22" s="516"/>
      <c r="D22" s="511"/>
      <c r="E22" s="512"/>
      <c r="G22" s="513"/>
    </row>
    <row r="23" spans="1:7" s="499" customFormat="1" ht="13.15" customHeight="1" x14ac:dyDescent="0.2">
      <c r="A23" s="506"/>
      <c r="B23" s="516" t="s">
        <v>527</v>
      </c>
      <c r="C23" s="516"/>
      <c r="D23" s="511"/>
      <c r="E23" s="512"/>
      <c r="G23" s="513"/>
    </row>
    <row r="24" spans="1:7" s="499" customFormat="1" ht="13.15" customHeight="1" x14ac:dyDescent="0.2">
      <c r="A24" s="506"/>
      <c r="B24" s="516" t="s">
        <v>528</v>
      </c>
      <c r="C24" s="516"/>
      <c r="D24" s="511"/>
      <c r="E24" s="512"/>
      <c r="G24" s="513"/>
    </row>
    <row r="25" spans="1:7" s="499" customFormat="1" ht="13.15" customHeight="1" x14ac:dyDescent="0.2">
      <c r="A25" s="506"/>
      <c r="B25" s="516" t="s">
        <v>529</v>
      </c>
      <c r="C25" s="516"/>
      <c r="D25" s="511"/>
      <c r="E25" s="512"/>
      <c r="G25" s="494"/>
    </row>
    <row r="26" spans="1:7" s="499" customFormat="1" ht="13.15" customHeight="1" x14ac:dyDescent="0.2">
      <c r="A26" s="506"/>
      <c r="B26" s="514" t="s">
        <v>530</v>
      </c>
      <c r="C26" s="507"/>
      <c r="D26" s="511"/>
      <c r="E26" s="512"/>
      <c r="G26" s="494"/>
    </row>
    <row r="27" spans="1:7" s="494" customFormat="1" ht="13.15" customHeight="1" x14ac:dyDescent="0.2">
      <c r="A27" s="519" t="s">
        <v>531</v>
      </c>
      <c r="B27" s="514" t="s">
        <v>531</v>
      </c>
      <c r="C27" s="507"/>
      <c r="D27" s="511"/>
      <c r="E27" s="512"/>
      <c r="F27" s="499"/>
    </row>
    <row r="28" spans="1:7" s="494" customFormat="1" ht="13.15" customHeight="1" x14ac:dyDescent="0.2">
      <c r="A28" s="506"/>
      <c r="B28" s="514" t="s">
        <v>532</v>
      </c>
      <c r="C28" s="507"/>
      <c r="D28" s="511"/>
      <c r="E28" s="512"/>
      <c r="F28" s="499"/>
    </row>
    <row r="29" spans="1:7" s="494" customFormat="1" ht="13.15" customHeight="1" x14ac:dyDescent="0.2">
      <c r="A29" s="506"/>
      <c r="B29" s="516" t="s">
        <v>533</v>
      </c>
      <c r="C29" s="520"/>
      <c r="D29" s="511"/>
      <c r="E29" s="512"/>
    </row>
    <row r="30" spans="1:7" s="494" customFormat="1" ht="13.15" customHeight="1" x14ac:dyDescent="0.2">
      <c r="A30" s="506"/>
      <c r="B30" s="516" t="s">
        <v>534</v>
      </c>
      <c r="C30" s="516"/>
      <c r="D30" s="511"/>
      <c r="E30" s="512"/>
    </row>
    <row r="31" spans="1:7" s="494" customFormat="1" ht="13.15" customHeight="1" x14ac:dyDescent="0.2">
      <c r="A31" s="506"/>
      <c r="B31" s="516" t="s">
        <v>535</v>
      </c>
      <c r="C31" s="516"/>
      <c r="D31" s="511"/>
      <c r="E31" s="512"/>
    </row>
    <row r="32" spans="1:7" s="494" customFormat="1" ht="13.15" customHeight="1" x14ac:dyDescent="0.2">
      <c r="A32" s="506"/>
      <c r="B32" s="521" t="s">
        <v>536</v>
      </c>
      <c r="C32" s="521"/>
      <c r="D32" s="511"/>
      <c r="E32" s="512"/>
    </row>
    <row r="33" spans="1:7" s="494" customFormat="1" ht="13.15" customHeight="1" x14ac:dyDescent="0.2">
      <c r="A33" s="506"/>
      <c r="B33" s="516" t="s">
        <v>537</v>
      </c>
      <c r="C33" s="516"/>
      <c r="D33" s="511"/>
      <c r="E33" s="512"/>
    </row>
    <row r="34" spans="1:7" s="494" customFormat="1" ht="13.15" customHeight="1" x14ac:dyDescent="0.2">
      <c r="A34" s="506"/>
      <c r="B34" s="516" t="s">
        <v>538</v>
      </c>
      <c r="C34" s="516"/>
      <c r="D34" s="511"/>
      <c r="E34" s="512"/>
    </row>
    <row r="35" spans="1:7" s="494" customFormat="1" ht="13.15" customHeight="1" x14ac:dyDescent="0.2">
      <c r="A35" s="506"/>
      <c r="B35" s="516" t="s">
        <v>539</v>
      </c>
      <c r="C35" s="516"/>
      <c r="D35" s="511"/>
      <c r="E35" s="512"/>
    </row>
    <row r="36" spans="1:7" s="494" customFormat="1" ht="13.15" customHeight="1" x14ac:dyDescent="0.2">
      <c r="A36" s="506"/>
      <c r="B36" s="521"/>
      <c r="C36" s="522"/>
      <c r="D36" s="511"/>
      <c r="E36" s="512"/>
    </row>
    <row r="37" spans="1:7" s="499" customFormat="1" ht="13.15" customHeight="1" x14ac:dyDescent="0.2">
      <c r="A37" s="523" t="s">
        <v>540</v>
      </c>
      <c r="B37" s="524"/>
      <c r="C37" s="524"/>
      <c r="D37" s="524"/>
      <c r="E37" s="524"/>
      <c r="F37" s="525"/>
      <c r="G37" s="525"/>
    </row>
    <row r="38" spans="1:7" ht="13.15" customHeight="1" x14ac:dyDescent="0.2">
      <c r="A38" s="526"/>
      <c r="B38" s="527"/>
      <c r="C38" s="527"/>
      <c r="D38" s="528"/>
      <c r="E38" s="528"/>
      <c r="F38" s="528"/>
      <c r="G38" s="528"/>
    </row>
    <row r="39" spans="1:7" ht="13.15" customHeight="1" x14ac:dyDescent="0.2">
      <c r="A39" s="530" t="s">
        <v>541</v>
      </c>
      <c r="B39" s="530"/>
      <c r="C39" s="530"/>
      <c r="D39" s="530"/>
      <c r="E39" s="530"/>
      <c r="F39" s="530"/>
      <c r="G39" s="530"/>
    </row>
    <row r="40" spans="1:7" ht="13.15" customHeight="1" x14ac:dyDescent="0.2">
      <c r="A40" s="506"/>
      <c r="B40" s="531"/>
      <c r="C40" s="531"/>
      <c r="D40" s="511"/>
      <c r="E40" s="512"/>
      <c r="F40" s="494"/>
      <c r="G40" s="494"/>
    </row>
    <row r="41" spans="1:7" ht="13.15" customHeight="1" x14ac:dyDescent="0.2">
      <c r="A41" s="532" t="s">
        <v>542</v>
      </c>
      <c r="B41" s="532"/>
      <c r="C41" s="532"/>
      <c r="D41" s="532"/>
      <c r="E41" s="532"/>
      <c r="F41" s="533"/>
      <c r="G41" s="533"/>
    </row>
    <row r="42" spans="1:7" ht="13.15" customHeight="1" x14ac:dyDescent="0.2">
      <c r="A42" s="533"/>
      <c r="B42" s="533"/>
      <c r="C42" s="533"/>
      <c r="D42" s="533"/>
      <c r="E42" s="533"/>
      <c r="F42" s="533"/>
      <c r="G42" s="533"/>
    </row>
    <row r="43" spans="1:7" ht="13.15" customHeight="1" x14ac:dyDescent="0.2">
      <c r="A43" s="534"/>
      <c r="B43" s="534"/>
      <c r="C43" s="534"/>
      <c r="D43" s="534"/>
      <c r="E43" s="534"/>
    </row>
    <row r="44" spans="1:7" ht="13.15" customHeight="1" x14ac:dyDescent="0.2">
      <c r="A44" s="535" t="s">
        <v>543</v>
      </c>
      <c r="B44" s="535"/>
      <c r="C44" s="535"/>
      <c r="D44" s="535"/>
      <c r="E44" s="535"/>
      <c r="F44" s="535"/>
      <c r="G44" s="535"/>
    </row>
    <row r="45" spans="1:7" ht="13.15" customHeight="1" x14ac:dyDescent="0.2">
      <c r="A45" s="530" t="s">
        <v>544</v>
      </c>
      <c r="B45" s="530"/>
      <c r="C45" s="536" t="s">
        <v>545</v>
      </c>
      <c r="D45" s="536"/>
      <c r="E45" s="536"/>
      <c r="F45" s="536"/>
      <c r="G45" s="53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1B8C2BDF-C715-474B-B9DF-040FE67B7670}"/>
    <hyperlink ref="A41:G42" r:id="rId2" display="Das Glossar enthält Erläuterungen zu allen statistisch relevanten Begriffen, die in den verschiedenen Produkten der Statistik der BA Verwendung finden." xr:uid="{3E728BF3-A1C0-49AE-BAB8-61C1D88CECC2}"/>
    <hyperlink ref="A45:B45" r:id="rId3" display="Abkürzungsverzeichnis" xr:uid="{BF2600C2-24C5-4F64-85F0-F31DFB02B809}"/>
    <hyperlink ref="C45" r:id="rId4" xr:uid="{5C7B3551-3C2C-4A8C-8D99-A71C59DB959D}"/>
    <hyperlink ref="A39:G39" r:id="rId5" display="Die Qualitätsberichte der Statistik erläutern die Entstehung und Aussagekraft der jeweiligen Fachstatistik." xr:uid="{F70F5CF0-350B-47F1-8F81-4DB4CEB9FDAF}"/>
    <hyperlink ref="B9:D9" r:id="rId6" display="Arbeitsuche, Arbeitslosigkeit und Unterbeschäftigung" xr:uid="{6988C7C7-31B5-4E97-ADAE-A7BB6CBC917C}"/>
    <hyperlink ref="B10:C10" r:id="rId7" display="Ausbildungsmarkt" xr:uid="{C4329E3F-DD6A-46BC-9C93-44894B86463A}"/>
    <hyperlink ref="B11:C11" r:id="rId8" display="Beschäftigung" xr:uid="{E06643AB-7509-41AA-967B-15054AB10BF4}"/>
    <hyperlink ref="B12:C12" r:id="rId9" display="Einnahmen/Ausgaben" xr:uid="{07FCFFEC-EFC5-44C6-AEC3-9BCA799EFD80}"/>
    <hyperlink ref="B13:C13" r:id="rId10" display="Förderung und berufliche Rehabilitation" xr:uid="{93CC4676-AD86-46EC-BD28-8B67A74491D3}"/>
    <hyperlink ref="B14:C14" r:id="rId11" display="Gemeldete Arbeitsstellen" xr:uid="{C128D65D-12C5-40D9-BCDE-D618CF00D555}"/>
    <hyperlink ref="B15:C15" r:id="rId12" display="Grundsicherung für Arbeitsuchende (SGB II)" xr:uid="{F5D7B74F-46E1-413E-B704-A2BC7A3CE2D0}"/>
    <hyperlink ref="B16:C16" r:id="rId13" display="Leistungen SGB III" xr:uid="{B116CD7D-1AE7-4B4B-ADAC-C8B51DEF1E0C}"/>
    <hyperlink ref="B19:C19" r:id="rId14" display="Berufe" xr:uid="{EC97E116-52CE-4267-AF48-82B916D692CB}"/>
    <hyperlink ref="B20:C20" r:id="rId15" display="Bildung" xr:uid="{170EB065-C66F-469E-B015-8440729066F1}"/>
    <hyperlink ref="B21:C21" r:id="rId16" display="Demografie" xr:uid="{DA9DFB30-B329-4350-976E-B3ED2B71F77B}"/>
    <hyperlink ref="B22:C22" r:id="rId17" display="Eingliederungsbilanzen" xr:uid="{1BD56D31-094B-4C91-8A0E-DA8FD57D11FA}"/>
    <hyperlink ref="B23:C23" r:id="rId18" display="Entgelt" xr:uid="{757BBECC-2361-4126-96A6-EC4053E48466}"/>
    <hyperlink ref="B24:C24" r:id="rId19" display="Fachkräftebedarf" xr:uid="{FC415593-9A59-4B31-918B-84A08651B252}"/>
    <hyperlink ref="B25:C25" r:id="rId20" display="Familien und Kinder" xr:uid="{AF39ABD1-90BA-4444-875A-622405509B6E}"/>
    <hyperlink ref="B26:C26" r:id="rId21" display="Frauen und Männer" xr:uid="{66B61DC2-D79D-4C80-8473-2571CF506413}"/>
    <hyperlink ref="B28:C28" r:id="rId22" display="Langzeitarbeitslosigkeit" xr:uid="{BEF387D8-2B40-4709-BEBA-7878EACAAC0E}"/>
    <hyperlink ref="B29:C29" r:id="rId23" display="Menschen mit Behinderungen" xr:uid="{EC8DA86D-54FC-4E1F-97E4-C39283867571}"/>
    <hyperlink ref="B30:C30" r:id="rId24" display="Migration" xr:uid="{DBD3DF19-C4EF-44DE-AF2F-42513A246518}"/>
    <hyperlink ref="B31:C31" r:id="rId25" display="Regionale Mobilität" xr:uid="{2BFCDE36-9264-4BB7-9F5B-F29358F4A7E8}"/>
    <hyperlink ref="B34:C34" r:id="rId26" display="Wirtschaftszweige" xr:uid="{D9CC797F-3C95-4CEE-8FC6-658F69C19B77}"/>
    <hyperlink ref="B35:C35" r:id="rId27" display="Zeitarbeit" xr:uid="{D76D2A10-75AB-4835-B1D7-FE560D5F661B}"/>
    <hyperlink ref="A27" r:id="rId28" tooltip="Jüngere" display="https://statistik.arbeitsagentur.de/DE/Navigation/Statistiken/Themen-im-Fokus/Juengere/Juengere-Nav.html?mtm_campaign=Bericht" xr:uid="{3211ACD7-DA11-44BE-8C6D-FE6A04C7B95B}"/>
    <hyperlink ref="B27:C27" r:id="rId29" display="Jüngere" xr:uid="{0A3D580E-D8C6-4D2B-B5EC-C1166948653E}"/>
    <hyperlink ref="B33:C33" r:id="rId30" display="Ukraine-Krieg" xr:uid="{79D39B3E-6242-4C38-81C5-C8D553412D9E}"/>
    <hyperlink ref="A37:E37" r:id="rId31" display="Die Methodischen Hinweise der Statistik bieten ergänzende Informationen." xr:uid="{FF25263F-0600-4398-9101-F7DE8E80D02D}"/>
    <hyperlink ref="B32" r:id="rId32" xr:uid="{87F68C77-B281-4517-9F44-E77C5A0A4BEB}"/>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2BF84-36CC-4A21-B7C0-9FAD64B681BB}">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4" customWidth="1"/>
    <col min="2" max="4" width="15.140625" style="14" customWidth="1"/>
    <col min="5" max="5" width="6.42578125" style="14" customWidth="1"/>
    <col min="6" max="6" width="20.7109375" style="14" customWidth="1"/>
    <col min="7" max="7" width="13.28515625" style="15" customWidth="1"/>
    <col min="8" max="16384" width="11.140625" style="14"/>
  </cols>
  <sheetData>
    <row r="1" spans="1:7" s="13" customFormat="1" ht="33.75" customHeight="1" x14ac:dyDescent="0.2">
      <c r="A1" s="10"/>
      <c r="B1" s="11"/>
      <c r="C1" s="11"/>
      <c r="D1" s="11"/>
      <c r="E1" s="11"/>
      <c r="F1" s="11"/>
      <c r="G1" s="12" t="s">
        <v>38</v>
      </c>
    </row>
    <row r="2" spans="1:7" ht="12.75" customHeight="1" x14ac:dyDescent="0.2"/>
    <row r="3" spans="1:7" ht="12.75" x14ac:dyDescent="0.2"/>
    <row r="4" spans="1:7" ht="15.75" x14ac:dyDescent="0.25">
      <c r="A4" s="16" t="s">
        <v>39</v>
      </c>
      <c r="C4" s="16"/>
      <c r="D4" s="16"/>
      <c r="E4" s="16"/>
      <c r="F4" s="16"/>
    </row>
    <row r="5" spans="1:7" ht="12.75" x14ac:dyDescent="0.2"/>
    <row r="6" spans="1:7" ht="12.75" x14ac:dyDescent="0.2"/>
    <row r="7" spans="1:7" ht="15" x14ac:dyDescent="0.25">
      <c r="A7" s="17" t="s">
        <v>5</v>
      </c>
      <c r="C7" s="18"/>
      <c r="D7" s="18"/>
      <c r="E7" s="18"/>
      <c r="F7" s="18"/>
    </row>
    <row r="8" spans="1:7" ht="15" customHeight="1" x14ac:dyDescent="0.2">
      <c r="A8" s="15" t="s">
        <v>7</v>
      </c>
      <c r="C8" s="19"/>
      <c r="D8" s="19"/>
      <c r="E8" s="19"/>
      <c r="F8" s="19"/>
    </row>
    <row r="9" spans="1:7" ht="15" customHeight="1" x14ac:dyDescent="0.2">
      <c r="A9" s="19" t="s">
        <v>40</v>
      </c>
      <c r="C9" s="19"/>
      <c r="D9" s="19"/>
      <c r="E9" s="19"/>
      <c r="F9" s="19"/>
    </row>
    <row r="10" spans="1:7" ht="15" customHeight="1" x14ac:dyDescent="0.2"/>
    <row r="11" spans="1:7" ht="15" customHeight="1" x14ac:dyDescent="0.2">
      <c r="A11" s="17"/>
    </row>
    <row r="12" spans="1:7" s="15" customFormat="1" ht="15" customHeight="1" x14ac:dyDescent="0.2">
      <c r="A12" s="17" t="s">
        <v>41</v>
      </c>
      <c r="B12" s="17"/>
      <c r="C12" s="17"/>
      <c r="D12" s="17"/>
      <c r="E12" s="17"/>
    </row>
    <row r="13" spans="1:7" s="15" customFormat="1" ht="15" customHeight="1" x14ac:dyDescent="0.2">
      <c r="A13" s="15" t="s">
        <v>42</v>
      </c>
      <c r="F13" s="20"/>
    </row>
    <row r="14" spans="1:7" s="15" customFormat="1" ht="15" customHeight="1" x14ac:dyDescent="0.2">
      <c r="B14" s="15" t="s">
        <v>43</v>
      </c>
      <c r="F14" s="20"/>
      <c r="G14" s="21" t="s">
        <v>44</v>
      </c>
    </row>
    <row r="15" spans="1:7" s="15" customFormat="1" ht="15" customHeight="1" x14ac:dyDescent="0.2">
      <c r="A15" s="15" t="s">
        <v>45</v>
      </c>
      <c r="F15" s="20"/>
    </row>
    <row r="16" spans="1:7" s="15" customFormat="1" ht="15" customHeight="1" x14ac:dyDescent="0.2">
      <c r="B16" s="15" t="s">
        <v>46</v>
      </c>
      <c r="F16" s="20"/>
    </row>
    <row r="17" spans="1:7" s="15" customFormat="1" ht="15" customHeight="1" x14ac:dyDescent="0.2">
      <c r="B17" s="15" t="s">
        <v>47</v>
      </c>
      <c r="F17" s="20"/>
      <c r="G17" s="21" t="s">
        <v>48</v>
      </c>
    </row>
    <row r="18" spans="1:7" s="15" customFormat="1" ht="15" customHeight="1" x14ac:dyDescent="0.2">
      <c r="F18" s="20"/>
    </row>
    <row r="19" spans="1:7" s="15" customFormat="1" ht="15" customHeight="1" x14ac:dyDescent="0.2">
      <c r="A19" s="17" t="s">
        <v>49</v>
      </c>
      <c r="F19" s="20"/>
    </row>
    <row r="20" spans="1:7" s="15" customFormat="1" ht="15" customHeight="1" x14ac:dyDescent="0.2">
      <c r="B20" s="15" t="s">
        <v>50</v>
      </c>
      <c r="F20" s="20"/>
      <c r="G20" s="21" t="s">
        <v>51</v>
      </c>
    </row>
    <row r="21" spans="1:7" s="15" customFormat="1" ht="15" customHeight="1" x14ac:dyDescent="0.2">
      <c r="B21" s="15" t="s">
        <v>43</v>
      </c>
      <c r="F21" s="20"/>
      <c r="G21" s="21" t="s">
        <v>52</v>
      </c>
    </row>
    <row r="22" spans="1:7" s="15" customFormat="1" ht="15" customHeight="1" x14ac:dyDescent="0.2">
      <c r="B22" s="15" t="s">
        <v>53</v>
      </c>
      <c r="F22" s="20"/>
      <c r="G22" s="21" t="s">
        <v>54</v>
      </c>
    </row>
    <row r="23" spans="1:7" s="15" customFormat="1" ht="15" customHeight="1" x14ac:dyDescent="0.2">
      <c r="B23" s="15" t="s">
        <v>55</v>
      </c>
      <c r="F23" s="20"/>
      <c r="G23" s="21" t="s">
        <v>56</v>
      </c>
    </row>
    <row r="24" spans="1:7" s="15" customFormat="1" ht="15" customHeight="1" x14ac:dyDescent="0.2">
      <c r="F24" s="20"/>
    </row>
    <row r="25" spans="1:7" s="15" customFormat="1" ht="15" customHeight="1" x14ac:dyDescent="0.2">
      <c r="A25" s="17" t="s">
        <v>57</v>
      </c>
      <c r="F25" s="20"/>
    </row>
    <row r="26" spans="1:7" s="15" customFormat="1" ht="15" customHeight="1" x14ac:dyDescent="0.2">
      <c r="B26" s="15" t="s">
        <v>50</v>
      </c>
      <c r="F26" s="20"/>
      <c r="G26" s="21" t="s">
        <v>58</v>
      </c>
    </row>
    <row r="27" spans="1:7" s="15" customFormat="1" ht="15" customHeight="1" x14ac:dyDescent="0.2">
      <c r="B27" s="15" t="s">
        <v>43</v>
      </c>
      <c r="F27" s="20"/>
      <c r="G27" s="21" t="s">
        <v>59</v>
      </c>
    </row>
    <row r="28" spans="1:7" s="15" customFormat="1" ht="15" customHeight="1" x14ac:dyDescent="0.2">
      <c r="B28" s="15" t="s">
        <v>53</v>
      </c>
      <c r="F28" s="20"/>
      <c r="G28" s="21" t="s">
        <v>60</v>
      </c>
    </row>
    <row r="29" spans="1:7" s="15" customFormat="1" ht="15" customHeight="1" x14ac:dyDescent="0.2">
      <c r="A29" s="15" t="s">
        <v>61</v>
      </c>
      <c r="B29" s="15" t="s">
        <v>55</v>
      </c>
      <c r="F29" s="20"/>
      <c r="G29" s="21" t="s">
        <v>62</v>
      </c>
    </row>
    <row r="30" spans="1:7" s="15" customFormat="1" ht="15" customHeight="1" x14ac:dyDescent="0.2">
      <c r="F30" s="20"/>
    </row>
    <row r="31" spans="1:7" s="15" customFormat="1" ht="15" customHeight="1" x14ac:dyDescent="0.2">
      <c r="A31" s="17" t="s">
        <v>63</v>
      </c>
      <c r="F31" s="20"/>
    </row>
    <row r="32" spans="1:7" s="15" customFormat="1" ht="15" customHeight="1" x14ac:dyDescent="0.2">
      <c r="B32" s="15" t="s">
        <v>64</v>
      </c>
      <c r="F32" s="20"/>
      <c r="G32" s="21" t="s">
        <v>65</v>
      </c>
    </row>
    <row r="33" spans="1:7" s="15" customFormat="1" ht="15" customHeight="1" x14ac:dyDescent="0.2">
      <c r="B33" s="15" t="s">
        <v>53</v>
      </c>
      <c r="F33" s="20"/>
      <c r="G33" s="21" t="s">
        <v>66</v>
      </c>
    </row>
    <row r="34" spans="1:7" s="15" customFormat="1" ht="15" customHeight="1" x14ac:dyDescent="0.2">
      <c r="B34" s="15" t="s">
        <v>55</v>
      </c>
      <c r="F34" s="20"/>
      <c r="G34" s="21" t="s">
        <v>67</v>
      </c>
    </row>
    <row r="35" spans="1:7" s="15" customFormat="1" ht="15" customHeight="1" x14ac:dyDescent="0.2">
      <c r="F35" s="20"/>
    </row>
    <row r="36" spans="1:7" s="15" customFormat="1" ht="15" customHeight="1" x14ac:dyDescent="0.2">
      <c r="A36" s="17" t="s">
        <v>68</v>
      </c>
      <c r="F36" s="20"/>
    </row>
    <row r="37" spans="1:7" s="15" customFormat="1" ht="15" customHeight="1" x14ac:dyDescent="0.2">
      <c r="B37" s="15" t="s">
        <v>53</v>
      </c>
      <c r="F37" s="20"/>
      <c r="G37" s="21" t="s">
        <v>69</v>
      </c>
    </row>
    <row r="38" spans="1:7" s="15" customFormat="1" ht="15" customHeight="1" x14ac:dyDescent="0.2">
      <c r="B38" s="15" t="s">
        <v>55</v>
      </c>
      <c r="F38" s="20"/>
      <c r="G38" s="21" t="s">
        <v>70</v>
      </c>
    </row>
    <row r="39" spans="1:7" s="15" customFormat="1" ht="15" customHeight="1" x14ac:dyDescent="0.2">
      <c r="F39" s="20"/>
    </row>
    <row r="40" spans="1:7" s="15" customFormat="1" ht="15" customHeight="1" x14ac:dyDescent="0.2">
      <c r="A40" s="17" t="s">
        <v>71</v>
      </c>
      <c r="F40" s="20"/>
    </row>
    <row r="41" spans="1:7" s="15" customFormat="1" ht="32.25" customHeight="1" x14ac:dyDescent="0.2">
      <c r="B41" s="22" t="s">
        <v>72</v>
      </c>
      <c r="C41" s="22"/>
      <c r="D41" s="22"/>
      <c r="E41" s="22"/>
      <c r="F41" s="22"/>
      <c r="G41" s="21" t="s">
        <v>73</v>
      </c>
    </row>
    <row r="42" spans="1:7" s="15" customFormat="1" ht="15" customHeight="1" x14ac:dyDescent="0.2">
      <c r="F42" s="20"/>
    </row>
    <row r="43" spans="1:7" s="15" customFormat="1" ht="15" customHeight="1" x14ac:dyDescent="0.2">
      <c r="A43" s="17" t="s">
        <v>74</v>
      </c>
      <c r="F43" s="20"/>
      <c r="G43" s="21"/>
    </row>
    <row r="44" spans="1:7" s="15" customFormat="1" ht="12.75" x14ac:dyDescent="0.2">
      <c r="A44" s="19"/>
      <c r="B44" s="19"/>
      <c r="C44" s="19"/>
      <c r="D44" s="19"/>
      <c r="E44" s="19"/>
      <c r="F44" s="19"/>
    </row>
    <row r="45" spans="1:7" s="15" customFormat="1" ht="12.75" x14ac:dyDescent="0.2">
      <c r="B45" s="19" t="s">
        <v>75</v>
      </c>
      <c r="C45" s="19"/>
      <c r="D45" s="19"/>
      <c r="E45" s="19"/>
      <c r="F45" s="23"/>
      <c r="G45" s="20" t="s">
        <v>76</v>
      </c>
    </row>
    <row r="46" spans="1:7" s="15" customFormat="1" ht="12.75" x14ac:dyDescent="0.2">
      <c r="B46" s="19" t="s">
        <v>77</v>
      </c>
      <c r="C46" s="19"/>
      <c r="D46" s="19"/>
      <c r="E46" s="19"/>
      <c r="F46" s="23"/>
      <c r="G46" s="20" t="s">
        <v>78</v>
      </c>
    </row>
    <row r="47" spans="1:7" s="15" customFormat="1" ht="12.75" x14ac:dyDescent="0.2">
      <c r="B47" s="19" t="s">
        <v>79</v>
      </c>
      <c r="C47" s="19"/>
      <c r="D47" s="19"/>
      <c r="E47" s="19"/>
      <c r="F47" s="23"/>
      <c r="G47" s="20" t="s">
        <v>80</v>
      </c>
    </row>
    <row r="48" spans="1:7" s="15" customFormat="1" ht="12.75" x14ac:dyDescent="0.2">
      <c r="B48" s="19" t="s">
        <v>81</v>
      </c>
      <c r="C48" s="19"/>
      <c r="D48" s="19"/>
      <c r="E48" s="19"/>
      <c r="F48" s="23"/>
      <c r="G48" s="20" t="s">
        <v>82</v>
      </c>
    </row>
    <row r="49" spans="1:7" s="15" customFormat="1" ht="12.75" x14ac:dyDescent="0.2">
      <c r="B49" s="19"/>
      <c r="C49" s="19"/>
      <c r="D49" s="19"/>
      <c r="E49" s="19"/>
      <c r="F49" s="19"/>
      <c r="G49" s="21"/>
    </row>
    <row r="50" spans="1:7" s="15" customFormat="1" ht="12.75" x14ac:dyDescent="0.2">
      <c r="B50" s="19"/>
      <c r="D50" s="24"/>
      <c r="E50" s="24"/>
      <c r="F50" s="24"/>
    </row>
    <row r="51" spans="1:7" s="15" customFormat="1" ht="12.75" x14ac:dyDescent="0.2">
      <c r="B51" s="19"/>
      <c r="C51" s="25"/>
      <c r="D51" s="25"/>
      <c r="E51" s="25"/>
      <c r="F51" s="25"/>
    </row>
    <row r="52" spans="1:7" s="15" customFormat="1" ht="12.75" x14ac:dyDescent="0.2">
      <c r="B52" s="19"/>
      <c r="C52" s="19"/>
      <c r="D52" s="19"/>
      <c r="E52" s="19"/>
      <c r="F52" s="19"/>
    </row>
    <row r="53" spans="1:7" s="15" customFormat="1" ht="12.75" x14ac:dyDescent="0.2">
      <c r="B53" s="19"/>
      <c r="C53" s="19"/>
      <c r="D53" s="19"/>
      <c r="E53" s="19"/>
      <c r="F53" s="19"/>
    </row>
    <row r="54" spans="1:7" s="15" customFormat="1" ht="12.75" x14ac:dyDescent="0.2">
      <c r="B54" s="7"/>
      <c r="D54" s="26"/>
      <c r="E54" s="26"/>
      <c r="F54" s="26"/>
    </row>
    <row r="55" spans="1:7" ht="12.75" x14ac:dyDescent="0.2">
      <c r="A55" s="15"/>
      <c r="B55" s="27"/>
      <c r="C55" s="28"/>
      <c r="D55" s="28"/>
      <c r="E55" s="28"/>
      <c r="F55" s="28"/>
    </row>
    <row r="56" spans="1:7" ht="12.75" x14ac:dyDescent="0.2">
      <c r="A56" s="15"/>
      <c r="B56" s="29"/>
    </row>
    <row r="57" spans="1:7" ht="12.75" x14ac:dyDescent="0.2">
      <c r="A57" s="15"/>
    </row>
    <row r="58" spans="1:7" ht="12.75" x14ac:dyDescent="0.2">
      <c r="A58" s="15"/>
    </row>
    <row r="59" spans="1:7" ht="12.75" x14ac:dyDescent="0.2">
      <c r="A59" s="15"/>
      <c r="E59" s="30"/>
    </row>
    <row r="60" spans="1:7" ht="12.75" x14ac:dyDescent="0.2">
      <c r="B60" s="29"/>
    </row>
    <row r="61" spans="1:7" ht="12.75" x14ac:dyDescent="0.2">
      <c r="B61" s="31"/>
    </row>
    <row r="62" spans="1:7" ht="12.75" x14ac:dyDescent="0.2"/>
  </sheetData>
  <mergeCells count="1">
    <mergeCell ref="B41:F41"/>
  </mergeCells>
  <hyperlinks>
    <hyperlink ref="G14" location="'Tabelle 1'!A1" display="'Tabelle 1'!A1" xr:uid="{9A2BF73C-7CB7-4E0E-A75D-8D246D0E8902}"/>
    <hyperlink ref="G17" location="'Diagramm'!A1" display="'Diagramm'!A1" xr:uid="{98EFADA0-C385-441B-A1F5-E3D442981490}"/>
    <hyperlink ref="G20" location="'Tabelle 2.1'!A1" display="'Tabelle 2.1'!A1" xr:uid="{768801C4-B059-445B-A18F-D4D9D7D57FB1}"/>
    <hyperlink ref="G21" location="'Tabelle 2.2'!A1" display="'Tabelle 2.2'!A1" xr:uid="{CB021A40-F87D-4091-AD47-C1F4ACA3BD37}"/>
    <hyperlink ref="G22" location="'Tabelle 2.3'!A1" display="'Tabelle 2.3'!A1" xr:uid="{2AB6C94D-6DAB-427D-8591-A255943A5D16}"/>
    <hyperlink ref="G23" location="'Tabelle 2.4'!A1" display="'Tabelle 2.4'!A1" xr:uid="{B4C70368-0FCF-492C-8995-50AF45395E7D}"/>
    <hyperlink ref="G26" location="'Tabelle 3.1'!A1" display="'Tabelle 3.1'!A1" xr:uid="{2B04209F-012C-4CB2-9460-390F964D8657}"/>
    <hyperlink ref="G27" location="'Tabelle 3.2'!A1" display="'Tabelle 3.2'!A1" xr:uid="{DC971FF0-A7C5-49B9-8E45-0599864CB8F6}"/>
    <hyperlink ref="G28" location="'Tabelle 3.3'!A1" display="'Tabelle 3.3'!A1" xr:uid="{AF75E6F3-590C-45E8-8BB9-1D1FB53BA138}"/>
    <hyperlink ref="G29" location="'Tabelle 3.4'!A1" display="'Tabelle 3.4'!A1" xr:uid="{A86E6D4C-20B1-4034-99D3-7D960D87137E}"/>
    <hyperlink ref="G32" location="'Tabelle 4.1'!A1" display="'Tabelle 4.1'!A1" xr:uid="{7C61B019-7B75-4182-A9AE-A3C5F6A35E12}"/>
    <hyperlink ref="G33" location="'Tabelle 4.2'!A1" display="'Tabelle 4.2'!A1" xr:uid="{A5270177-48AF-4C31-8BC2-ED36F4949FA8}"/>
    <hyperlink ref="G34" location="'Tabelle 4.3'!A1" display="'Tabelle 4.3'!A1" xr:uid="{9213A63A-E7E1-4BEE-B272-3FAEDC14474F}"/>
    <hyperlink ref="G37" location="'Tabelle 5.1'!A1" display="'Tabelle 5.1'!A1" xr:uid="{C3A8FA72-AFAE-4D21-A554-B8A5FC30F51F}"/>
    <hyperlink ref="G38" location="'Tabelle 5.2'!A1" display="'Tabelle 5.2'!A1" xr:uid="{A06D0556-C8E3-446A-AB96-86B73DD9A88C}"/>
    <hyperlink ref="G41" location="'Tabelle 6'!A1" display="'Tabelle 6'!A1" xr:uid="{2BA95B99-527D-411B-977F-B27F0F0CC992}"/>
    <hyperlink ref="G45" location="'Hinweis - Berufsaggregate'!A1" display="Hinw Berufsagg" xr:uid="{6A29DFDD-B247-4FF4-B1B7-034AB765FA67}"/>
    <hyperlink ref="G46" location="Hinweis_Befristung!A1" display="Hinw Befristung" xr:uid="{AE38CF5B-3402-4543-B25E-EF7291CF95D2}"/>
    <hyperlink ref="G47" location="Hinweis_beg_been_BV!A1" display="Hinw beg_been_BV" xr:uid="{78D9B516-4AB4-43E5-BF5E-1FC51EB44CDC}"/>
    <hyperlink ref="G48" location="Hinweise_SvB_GB!A1" display="Hinw SvB GB" xr:uid="{1FBED69D-23BE-472E-B1FE-68BFB94B9DA9}"/>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72550-D234-4E92-BB75-31880003D558}">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3" customWidth="1"/>
    <col min="2" max="2" width="18.85546875" style="53" bestFit="1"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83</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42"/>
      <c r="F5" s="42"/>
      <c r="G5" s="42"/>
      <c r="H5" s="42"/>
      <c r="I5" s="42"/>
      <c r="J5" s="42"/>
    </row>
    <row r="6" spans="1:15" s="39" customFormat="1" ht="11.25" customHeight="1" x14ac:dyDescent="0.2">
      <c r="A6" s="43"/>
      <c r="B6" s="44"/>
      <c r="C6" s="44"/>
      <c r="D6" s="44"/>
      <c r="E6" s="44"/>
      <c r="F6" s="44"/>
      <c r="G6" s="44"/>
      <c r="H6" s="44"/>
      <c r="I6" s="44"/>
      <c r="J6" s="44"/>
    </row>
    <row r="7" spans="1:15" customFormat="1" ht="12" customHeight="1" x14ac:dyDescent="0.2">
      <c r="A7" s="45" t="s">
        <v>85</v>
      </c>
      <c r="B7" s="46"/>
      <c r="C7" s="47" t="s">
        <v>86</v>
      </c>
      <c r="D7" s="48" t="s">
        <v>87</v>
      </c>
      <c r="E7" s="49"/>
      <c r="F7" s="49"/>
      <c r="G7" s="49"/>
      <c r="H7" s="50"/>
      <c r="I7" s="51" t="s">
        <v>88</v>
      </c>
      <c r="J7" s="52"/>
      <c r="K7" s="53"/>
      <c r="L7" s="53"/>
      <c r="M7" s="53"/>
      <c r="N7" s="53"/>
      <c r="O7" s="53"/>
    </row>
    <row r="8" spans="1:15" ht="34.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8" customHeight="1" x14ac:dyDescent="0.2">
      <c r="A11" s="68" t="s">
        <v>49</v>
      </c>
      <c r="B11" s="69"/>
      <c r="C11" s="70"/>
      <c r="D11" s="71"/>
      <c r="E11" s="72"/>
      <c r="F11" s="72"/>
      <c r="G11" s="72"/>
      <c r="H11" s="73"/>
      <c r="I11" s="74"/>
      <c r="J11" s="75"/>
    </row>
    <row r="12" spans="1:15" ht="13.5" customHeight="1" x14ac:dyDescent="0.2">
      <c r="A12" s="76" t="s">
        <v>96</v>
      </c>
      <c r="B12" s="77"/>
      <c r="C12" s="78">
        <v>100</v>
      </c>
      <c r="D12" s="79">
        <v>229624</v>
      </c>
      <c r="E12" s="79">
        <v>230465</v>
      </c>
      <c r="F12" s="79">
        <v>228365</v>
      </c>
      <c r="G12" s="79">
        <v>227267</v>
      </c>
      <c r="H12" s="79">
        <v>229651</v>
      </c>
      <c r="I12" s="80">
        <v>-27</v>
      </c>
      <c r="J12" s="81">
        <v>-1.1756970359371394E-2</v>
      </c>
      <c r="N12" s="82"/>
    </row>
    <row r="13" spans="1:15" ht="13.5" customHeight="1" x14ac:dyDescent="0.2">
      <c r="A13" s="83" t="s">
        <v>97</v>
      </c>
      <c r="B13" s="84" t="s">
        <v>98</v>
      </c>
      <c r="C13" s="78">
        <v>53.829739051667076</v>
      </c>
      <c r="D13" s="79">
        <v>123606</v>
      </c>
      <c r="E13" s="79">
        <v>124283</v>
      </c>
      <c r="F13" s="79">
        <v>123220</v>
      </c>
      <c r="G13" s="79">
        <v>122687</v>
      </c>
      <c r="H13" s="79">
        <v>124178</v>
      </c>
      <c r="I13" s="80">
        <v>-572</v>
      </c>
      <c r="J13" s="81">
        <v>-0.46062909694148724</v>
      </c>
    </row>
    <row r="14" spans="1:15" ht="13.5" customHeight="1" x14ac:dyDescent="0.2">
      <c r="A14" s="85"/>
      <c r="B14" s="84" t="s">
        <v>99</v>
      </c>
      <c r="C14" s="78">
        <v>46.170260948332924</v>
      </c>
      <c r="D14" s="79">
        <v>106018</v>
      </c>
      <c r="E14" s="79">
        <v>106182</v>
      </c>
      <c r="F14" s="79">
        <v>105145</v>
      </c>
      <c r="G14" s="79">
        <v>104580</v>
      </c>
      <c r="H14" s="79">
        <v>105473</v>
      </c>
      <c r="I14" s="80">
        <v>545</v>
      </c>
      <c r="J14" s="81">
        <v>0.51671991884178892</v>
      </c>
    </row>
    <row r="15" spans="1:15" ht="13.5" customHeight="1" x14ac:dyDescent="0.2">
      <c r="A15" s="83" t="s">
        <v>97</v>
      </c>
      <c r="B15" s="86" t="s">
        <v>100</v>
      </c>
      <c r="C15" s="78">
        <v>10.609082674284918</v>
      </c>
      <c r="D15" s="79">
        <v>24361</v>
      </c>
      <c r="E15" s="79">
        <v>24678</v>
      </c>
      <c r="F15" s="79">
        <v>23165</v>
      </c>
      <c r="G15" s="79">
        <v>23473</v>
      </c>
      <c r="H15" s="79">
        <v>24727</v>
      </c>
      <c r="I15" s="80">
        <v>-366</v>
      </c>
      <c r="J15" s="81">
        <v>-1.4801633841549724</v>
      </c>
    </row>
    <row r="16" spans="1:15" ht="13.5" customHeight="1" x14ac:dyDescent="0.2">
      <c r="A16" s="83"/>
      <c r="B16" s="86" t="s">
        <v>101</v>
      </c>
      <c r="C16" s="78">
        <v>66.305786851548618</v>
      </c>
      <c r="D16" s="79">
        <v>152254</v>
      </c>
      <c r="E16" s="79">
        <v>152804</v>
      </c>
      <c r="F16" s="79">
        <v>152452</v>
      </c>
      <c r="G16" s="79">
        <v>151564</v>
      </c>
      <c r="H16" s="79">
        <v>152325</v>
      </c>
      <c r="I16" s="80">
        <v>-71</v>
      </c>
      <c r="J16" s="81">
        <v>-4.6610864926965367E-2</v>
      </c>
    </row>
    <row r="17" spans="1:10" ht="13.5" customHeight="1" x14ac:dyDescent="0.2">
      <c r="A17" s="83"/>
      <c r="B17" s="86" t="s">
        <v>102</v>
      </c>
      <c r="C17" s="78">
        <v>20.754799149914643</v>
      </c>
      <c r="D17" s="79">
        <v>47658</v>
      </c>
      <c r="E17" s="79">
        <v>47831</v>
      </c>
      <c r="F17" s="79">
        <v>47740</v>
      </c>
      <c r="G17" s="79">
        <v>47463</v>
      </c>
      <c r="H17" s="79">
        <v>47938</v>
      </c>
      <c r="I17" s="80">
        <v>-280</v>
      </c>
      <c r="J17" s="81">
        <v>-0.58408778004923023</v>
      </c>
    </row>
    <row r="18" spans="1:10" ht="13.5" customHeight="1" x14ac:dyDescent="0.2">
      <c r="A18" s="85"/>
      <c r="B18" s="86" t="s">
        <v>103</v>
      </c>
      <c r="C18" s="78">
        <v>2.3303313242518202</v>
      </c>
      <c r="D18" s="79">
        <v>5351</v>
      </c>
      <c r="E18" s="79">
        <v>5152</v>
      </c>
      <c r="F18" s="79">
        <v>5008</v>
      </c>
      <c r="G18" s="79">
        <v>4767</v>
      </c>
      <c r="H18" s="79">
        <v>4661</v>
      </c>
      <c r="I18" s="80">
        <v>690</v>
      </c>
      <c r="J18" s="81">
        <v>14.803690195237074</v>
      </c>
    </row>
    <row r="19" spans="1:10" ht="13.5" customHeight="1" x14ac:dyDescent="0.2">
      <c r="A19" s="85"/>
      <c r="B19" s="86" t="s">
        <v>104</v>
      </c>
      <c r="C19" s="78">
        <v>0.9994599867609657</v>
      </c>
      <c r="D19" s="79">
        <v>2295</v>
      </c>
      <c r="E19" s="79">
        <v>2248</v>
      </c>
      <c r="F19" s="79">
        <v>2207</v>
      </c>
      <c r="G19" s="79">
        <v>2110</v>
      </c>
      <c r="H19" s="79">
        <v>1835</v>
      </c>
      <c r="I19" s="80">
        <v>460</v>
      </c>
      <c r="J19" s="81">
        <v>25.068119891008173</v>
      </c>
    </row>
    <row r="20" spans="1:10" ht="13.5" customHeight="1" x14ac:dyDescent="0.2">
      <c r="A20" s="83" t="s">
        <v>105</v>
      </c>
      <c r="B20" s="87" t="s">
        <v>106</v>
      </c>
      <c r="C20" s="78">
        <v>66.899365919938688</v>
      </c>
      <c r="D20" s="79">
        <v>153617</v>
      </c>
      <c r="E20" s="79">
        <v>154859</v>
      </c>
      <c r="F20" s="79">
        <v>153100</v>
      </c>
      <c r="G20" s="79">
        <v>153464</v>
      </c>
      <c r="H20" s="79">
        <v>155727</v>
      </c>
      <c r="I20" s="80">
        <v>-2110</v>
      </c>
      <c r="J20" s="81">
        <v>-1.3549352392327598</v>
      </c>
    </row>
    <row r="21" spans="1:10" ht="13.5" customHeight="1" x14ac:dyDescent="0.2">
      <c r="A21" s="85"/>
      <c r="B21" s="87" t="s">
        <v>107</v>
      </c>
      <c r="C21" s="78">
        <v>33.100634080061319</v>
      </c>
      <c r="D21" s="79">
        <v>76007</v>
      </c>
      <c r="E21" s="79">
        <v>75606</v>
      </c>
      <c r="F21" s="79">
        <v>75265</v>
      </c>
      <c r="G21" s="79">
        <v>73803</v>
      </c>
      <c r="H21" s="79">
        <v>73924</v>
      </c>
      <c r="I21" s="80">
        <v>2083</v>
      </c>
      <c r="J21" s="81">
        <v>2.817758779286835</v>
      </c>
    </row>
    <row r="22" spans="1:10" ht="13.5" customHeight="1" x14ac:dyDescent="0.2">
      <c r="A22" s="83" t="s">
        <v>105</v>
      </c>
      <c r="B22" s="87" t="s">
        <v>108</v>
      </c>
      <c r="C22" s="78">
        <v>81.297686652963108</v>
      </c>
      <c r="D22" s="79">
        <v>186679</v>
      </c>
      <c r="E22" s="79">
        <v>187245</v>
      </c>
      <c r="F22" s="79">
        <v>186208</v>
      </c>
      <c r="G22" s="79">
        <v>186277</v>
      </c>
      <c r="H22" s="79">
        <v>188551</v>
      </c>
      <c r="I22" s="80">
        <v>-1872</v>
      </c>
      <c r="J22" s="81">
        <v>-0.99283482983383808</v>
      </c>
    </row>
    <row r="23" spans="1:10" ht="13.5" customHeight="1" x14ac:dyDescent="0.2">
      <c r="A23" s="88"/>
      <c r="B23" s="89" t="s">
        <v>109</v>
      </c>
      <c r="C23" s="90">
        <v>18.702313347036895</v>
      </c>
      <c r="D23" s="79">
        <v>42945</v>
      </c>
      <c r="E23" s="79">
        <v>43220</v>
      </c>
      <c r="F23" s="79">
        <v>42157</v>
      </c>
      <c r="G23" s="79">
        <v>40990</v>
      </c>
      <c r="H23" s="79">
        <v>41100</v>
      </c>
      <c r="I23" s="80">
        <v>1845</v>
      </c>
      <c r="J23" s="81">
        <v>4.4890510948905114</v>
      </c>
    </row>
    <row r="24" spans="1:10" ht="18" customHeight="1" x14ac:dyDescent="0.2">
      <c r="A24" s="91" t="s">
        <v>110</v>
      </c>
      <c r="B24" s="69"/>
      <c r="C24" s="92"/>
      <c r="D24" s="93"/>
      <c r="E24" s="94"/>
      <c r="F24" s="94"/>
      <c r="G24" s="94"/>
      <c r="H24" s="95"/>
      <c r="I24" s="96"/>
      <c r="J24" s="97"/>
    </row>
    <row r="25" spans="1:10" ht="15.75" customHeight="1" x14ac:dyDescent="0.2">
      <c r="A25" s="76" t="s">
        <v>111</v>
      </c>
      <c r="B25" s="77"/>
      <c r="C25" s="98"/>
      <c r="D25" s="99"/>
      <c r="E25" s="100"/>
      <c r="F25" s="100"/>
      <c r="G25" s="100"/>
      <c r="H25" s="101"/>
      <c r="I25" s="102"/>
      <c r="J25" s="103"/>
    </row>
    <row r="26" spans="1:10" ht="13.5" customHeight="1" x14ac:dyDescent="0.2">
      <c r="A26" s="76" t="s">
        <v>96</v>
      </c>
      <c r="B26" s="77"/>
      <c r="C26" s="78">
        <v>100</v>
      </c>
      <c r="D26" s="104">
        <v>55386</v>
      </c>
      <c r="E26" s="79">
        <v>55265</v>
      </c>
      <c r="F26" s="79">
        <v>55798</v>
      </c>
      <c r="G26" s="79">
        <v>55754</v>
      </c>
      <c r="H26" s="105">
        <v>57213</v>
      </c>
      <c r="I26" s="80">
        <v>-1827</v>
      </c>
      <c r="J26" s="81">
        <v>-3.193330187195218</v>
      </c>
    </row>
    <row r="27" spans="1:10" ht="13.5" customHeight="1" x14ac:dyDescent="0.2">
      <c r="A27" s="83" t="s">
        <v>97</v>
      </c>
      <c r="B27" s="84" t="s">
        <v>98</v>
      </c>
      <c r="C27" s="78">
        <v>47.282706821218362</v>
      </c>
      <c r="D27" s="80">
        <v>26188</v>
      </c>
      <c r="E27" s="79">
        <v>26041</v>
      </c>
      <c r="F27" s="79">
        <v>26260</v>
      </c>
      <c r="G27" s="79">
        <v>26259</v>
      </c>
      <c r="H27" s="105">
        <v>26984</v>
      </c>
      <c r="I27" s="80">
        <v>-796</v>
      </c>
      <c r="J27" s="81">
        <v>-2.9498962348058106</v>
      </c>
    </row>
    <row r="28" spans="1:10" ht="13.5" customHeight="1" x14ac:dyDescent="0.2">
      <c r="A28" s="85"/>
      <c r="B28" s="84" t="s">
        <v>99</v>
      </c>
      <c r="C28" s="78">
        <v>52.717293178781638</v>
      </c>
      <c r="D28" s="80">
        <v>29198</v>
      </c>
      <c r="E28" s="79">
        <v>29224</v>
      </c>
      <c r="F28" s="79">
        <v>29538</v>
      </c>
      <c r="G28" s="79">
        <v>29495</v>
      </c>
      <c r="H28" s="105">
        <v>30229</v>
      </c>
      <c r="I28" s="80">
        <v>-1031</v>
      </c>
      <c r="J28" s="81">
        <v>-3.4106321744020645</v>
      </c>
    </row>
    <row r="29" spans="1:10" ht="13.5" customHeight="1" x14ac:dyDescent="0.2">
      <c r="A29" s="83" t="s">
        <v>97</v>
      </c>
      <c r="B29" s="86" t="s">
        <v>100</v>
      </c>
      <c r="C29" s="78">
        <v>22.568880222438885</v>
      </c>
      <c r="D29" s="80">
        <v>12500</v>
      </c>
      <c r="E29" s="79">
        <v>12282</v>
      </c>
      <c r="F29" s="79">
        <v>12879</v>
      </c>
      <c r="G29" s="79">
        <v>12580</v>
      </c>
      <c r="H29" s="105">
        <v>13443</v>
      </c>
      <c r="I29" s="80">
        <v>-943</v>
      </c>
      <c r="J29" s="81">
        <v>-7.0148032433236631</v>
      </c>
    </row>
    <row r="30" spans="1:10" ht="13.5" customHeight="1" x14ac:dyDescent="0.2">
      <c r="A30" s="83"/>
      <c r="B30" s="86" t="s">
        <v>101</v>
      </c>
      <c r="C30" s="78">
        <v>44.975264507276208</v>
      </c>
      <c r="D30" s="80">
        <v>24910</v>
      </c>
      <c r="E30" s="79">
        <v>24974</v>
      </c>
      <c r="F30" s="79">
        <v>24993</v>
      </c>
      <c r="G30" s="79">
        <v>25277</v>
      </c>
      <c r="H30" s="105">
        <v>25610</v>
      </c>
      <c r="I30" s="80">
        <v>-700</v>
      </c>
      <c r="J30" s="81">
        <v>-2.7333073018352207</v>
      </c>
    </row>
    <row r="31" spans="1:10" ht="13.5" customHeight="1" x14ac:dyDescent="0.2">
      <c r="A31" s="83"/>
      <c r="B31" s="86" t="s">
        <v>102</v>
      </c>
      <c r="C31" s="78">
        <v>16.231538655978046</v>
      </c>
      <c r="D31" s="80">
        <v>8990</v>
      </c>
      <c r="E31" s="79">
        <v>9050</v>
      </c>
      <c r="F31" s="79">
        <v>9063</v>
      </c>
      <c r="G31" s="79">
        <v>9112</v>
      </c>
      <c r="H31" s="105">
        <v>9292</v>
      </c>
      <c r="I31" s="80">
        <v>-302</v>
      </c>
      <c r="J31" s="81">
        <v>-3.250107619457598</v>
      </c>
    </row>
    <row r="32" spans="1:10" ht="13.5" customHeight="1" x14ac:dyDescent="0.2">
      <c r="A32" s="85"/>
      <c r="B32" s="86" t="s">
        <v>103</v>
      </c>
      <c r="C32" s="78">
        <v>16.224316614306865</v>
      </c>
      <c r="D32" s="80">
        <v>8986</v>
      </c>
      <c r="E32" s="79">
        <v>8959</v>
      </c>
      <c r="F32" s="79">
        <v>8862</v>
      </c>
      <c r="G32" s="79">
        <v>8785</v>
      </c>
      <c r="H32" s="105">
        <v>8868</v>
      </c>
      <c r="I32" s="80">
        <v>118</v>
      </c>
      <c r="J32" s="81">
        <v>1.3306269733874605</v>
      </c>
    </row>
    <row r="33" spans="1:10" ht="13.5" customHeight="1" x14ac:dyDescent="0.2">
      <c r="A33" s="85"/>
      <c r="B33" s="86" t="s">
        <v>104</v>
      </c>
      <c r="C33" s="78">
        <v>2.0871700429711479</v>
      </c>
      <c r="D33" s="80">
        <v>1156</v>
      </c>
      <c r="E33" s="79">
        <v>1192</v>
      </c>
      <c r="F33" s="79">
        <v>1193</v>
      </c>
      <c r="G33" s="79">
        <v>1188</v>
      </c>
      <c r="H33" s="105">
        <v>1018</v>
      </c>
      <c r="I33" s="80">
        <v>138</v>
      </c>
      <c r="J33" s="81">
        <v>13.555992141453832</v>
      </c>
    </row>
    <row r="34" spans="1:10" ht="13.5" customHeight="1" x14ac:dyDescent="0.2">
      <c r="A34" s="83" t="s">
        <v>105</v>
      </c>
      <c r="B34" s="87" t="s">
        <v>108</v>
      </c>
      <c r="C34" s="78">
        <v>82.649044884988982</v>
      </c>
      <c r="D34" s="80">
        <v>45776</v>
      </c>
      <c r="E34" s="79">
        <v>45724</v>
      </c>
      <c r="F34" s="79">
        <v>46234</v>
      </c>
      <c r="G34" s="79">
        <v>46326</v>
      </c>
      <c r="H34" s="105">
        <v>47656</v>
      </c>
      <c r="I34" s="80">
        <v>-1880</v>
      </c>
      <c r="J34" s="81">
        <v>-3.9449387275474233</v>
      </c>
    </row>
    <row r="35" spans="1:10" ht="13.5" customHeight="1" x14ac:dyDescent="0.2">
      <c r="A35" s="83"/>
      <c r="B35" s="84" t="s">
        <v>109</v>
      </c>
      <c r="C35" s="78">
        <v>17.350955115011015</v>
      </c>
      <c r="D35" s="80">
        <v>9610</v>
      </c>
      <c r="E35" s="79">
        <v>9541</v>
      </c>
      <c r="F35" s="79">
        <v>9564</v>
      </c>
      <c r="G35" s="79">
        <v>9428</v>
      </c>
      <c r="H35" s="105">
        <v>9557</v>
      </c>
      <c r="I35" s="80">
        <v>53</v>
      </c>
      <c r="J35" s="81">
        <v>0.55456733284503501</v>
      </c>
    </row>
    <row r="36" spans="1:10" ht="18" customHeight="1" x14ac:dyDescent="0.2">
      <c r="A36" s="76" t="s">
        <v>112</v>
      </c>
      <c r="B36" s="77"/>
      <c r="C36" s="106"/>
      <c r="D36" s="99"/>
      <c r="E36" s="100"/>
      <c r="F36" s="100"/>
      <c r="G36" s="100"/>
      <c r="H36" s="101"/>
      <c r="I36" s="102"/>
      <c r="J36" s="103"/>
    </row>
    <row r="37" spans="1:10" ht="13.5" customHeight="1" x14ac:dyDescent="0.2">
      <c r="A37" s="76" t="s">
        <v>96</v>
      </c>
      <c r="B37" s="77"/>
      <c r="C37" s="78">
        <v>100</v>
      </c>
      <c r="D37" s="104">
        <v>33177</v>
      </c>
      <c r="E37" s="79">
        <v>32963</v>
      </c>
      <c r="F37" s="79">
        <v>33846</v>
      </c>
      <c r="G37" s="79">
        <v>34024</v>
      </c>
      <c r="H37" s="105">
        <v>34920</v>
      </c>
      <c r="I37" s="80">
        <v>-1743</v>
      </c>
      <c r="J37" s="81">
        <v>-4.9914089347079038</v>
      </c>
    </row>
    <row r="38" spans="1:10" ht="13.5" customHeight="1" x14ac:dyDescent="0.2">
      <c r="A38" s="83" t="s">
        <v>97</v>
      </c>
      <c r="B38" s="84" t="s">
        <v>98</v>
      </c>
      <c r="C38" s="78">
        <v>45.796786930705004</v>
      </c>
      <c r="D38" s="80">
        <v>15194</v>
      </c>
      <c r="E38" s="79">
        <v>15059</v>
      </c>
      <c r="F38" s="79">
        <v>15483</v>
      </c>
      <c r="G38" s="79">
        <v>15618</v>
      </c>
      <c r="H38" s="105">
        <v>16083</v>
      </c>
      <c r="I38" s="80">
        <v>-889</v>
      </c>
      <c r="J38" s="81">
        <v>-5.5275757010507993</v>
      </c>
    </row>
    <row r="39" spans="1:10" ht="13.5" customHeight="1" x14ac:dyDescent="0.2">
      <c r="A39" s="85"/>
      <c r="B39" s="84" t="s">
        <v>99</v>
      </c>
      <c r="C39" s="78">
        <v>54.203213069294996</v>
      </c>
      <c r="D39" s="80">
        <v>17983</v>
      </c>
      <c r="E39" s="79">
        <v>17904</v>
      </c>
      <c r="F39" s="79">
        <v>18363</v>
      </c>
      <c r="G39" s="79">
        <v>18406</v>
      </c>
      <c r="H39" s="105">
        <v>18837</v>
      </c>
      <c r="I39" s="80">
        <v>-854</v>
      </c>
      <c r="J39" s="81">
        <v>-4.5336306205871422</v>
      </c>
    </row>
    <row r="40" spans="1:10" ht="13.5" customHeight="1" x14ac:dyDescent="0.2">
      <c r="A40" s="83" t="s">
        <v>97</v>
      </c>
      <c r="B40" s="86" t="s">
        <v>100</v>
      </c>
      <c r="C40" s="78">
        <v>28.872411610453025</v>
      </c>
      <c r="D40" s="80">
        <v>9579</v>
      </c>
      <c r="E40" s="79">
        <v>9292</v>
      </c>
      <c r="F40" s="79">
        <v>10045</v>
      </c>
      <c r="G40" s="79">
        <v>9750</v>
      </c>
      <c r="H40" s="105">
        <v>10361</v>
      </c>
      <c r="I40" s="80">
        <v>-782</v>
      </c>
      <c r="J40" s="81">
        <v>-7.5475340218125666</v>
      </c>
    </row>
    <row r="41" spans="1:10" ht="13.5" customHeight="1" x14ac:dyDescent="0.2">
      <c r="A41" s="83"/>
      <c r="B41" s="86" t="s">
        <v>101</v>
      </c>
      <c r="C41" s="78">
        <v>30.572384483226333</v>
      </c>
      <c r="D41" s="80">
        <v>10143</v>
      </c>
      <c r="E41" s="79">
        <v>10157</v>
      </c>
      <c r="F41" s="79">
        <v>10307</v>
      </c>
      <c r="G41" s="79">
        <v>10761</v>
      </c>
      <c r="H41" s="105">
        <v>10859</v>
      </c>
      <c r="I41" s="80">
        <v>-716</v>
      </c>
      <c r="J41" s="81">
        <v>-6.5936089879362738</v>
      </c>
    </row>
    <row r="42" spans="1:10" ht="13.5" customHeight="1" x14ac:dyDescent="0.2">
      <c r="A42" s="83"/>
      <c r="B42" s="86" t="s">
        <v>102</v>
      </c>
      <c r="C42" s="78">
        <v>14.76625372999367</v>
      </c>
      <c r="D42" s="80">
        <v>4899</v>
      </c>
      <c r="E42" s="79">
        <v>4972</v>
      </c>
      <c r="F42" s="79">
        <v>5034</v>
      </c>
      <c r="G42" s="79">
        <v>5118</v>
      </c>
      <c r="H42" s="105">
        <v>5224</v>
      </c>
      <c r="I42" s="80">
        <v>-325</v>
      </c>
      <c r="J42" s="81">
        <v>-6.2212863705972437</v>
      </c>
    </row>
    <row r="43" spans="1:10" ht="13.5" customHeight="1" x14ac:dyDescent="0.2">
      <c r="A43" s="85"/>
      <c r="B43" s="86" t="s">
        <v>103</v>
      </c>
      <c r="C43" s="78">
        <v>25.788950176326974</v>
      </c>
      <c r="D43" s="80">
        <v>8556</v>
      </c>
      <c r="E43" s="79">
        <v>8542</v>
      </c>
      <c r="F43" s="79">
        <v>8459</v>
      </c>
      <c r="G43" s="79">
        <v>8395</v>
      </c>
      <c r="H43" s="105">
        <v>8476</v>
      </c>
      <c r="I43" s="80">
        <v>80</v>
      </c>
      <c r="J43" s="81">
        <v>0.94384143463898063</v>
      </c>
    </row>
    <row r="44" spans="1:10" ht="13.5" customHeight="1" x14ac:dyDescent="0.2">
      <c r="A44" s="85"/>
      <c r="B44" s="86" t="s">
        <v>104</v>
      </c>
      <c r="C44" s="78">
        <v>2.9960514814479913</v>
      </c>
      <c r="D44" s="80">
        <v>994</v>
      </c>
      <c r="E44" s="79">
        <v>1024</v>
      </c>
      <c r="F44" s="79">
        <v>1035</v>
      </c>
      <c r="G44" s="79">
        <v>1029</v>
      </c>
      <c r="H44" s="105">
        <v>878</v>
      </c>
      <c r="I44" s="80">
        <v>116</v>
      </c>
      <c r="J44" s="81">
        <v>13.211845102505695</v>
      </c>
    </row>
    <row r="45" spans="1:10" ht="13.5" customHeight="1" x14ac:dyDescent="0.2">
      <c r="A45" s="83" t="s">
        <v>105</v>
      </c>
      <c r="B45" s="87" t="s">
        <v>108</v>
      </c>
      <c r="C45" s="78">
        <v>82.539108418482684</v>
      </c>
      <c r="D45" s="80">
        <v>27384</v>
      </c>
      <c r="E45" s="79">
        <v>27234</v>
      </c>
      <c r="F45" s="79">
        <v>27975</v>
      </c>
      <c r="G45" s="79">
        <v>28138</v>
      </c>
      <c r="H45" s="105">
        <v>29025</v>
      </c>
      <c r="I45" s="80">
        <v>-1641</v>
      </c>
      <c r="J45" s="81">
        <v>-5.6537467700258395</v>
      </c>
    </row>
    <row r="46" spans="1:10" ht="13.5" customHeight="1" x14ac:dyDescent="0.2">
      <c r="A46" s="83"/>
      <c r="B46" s="84" t="s">
        <v>109</v>
      </c>
      <c r="C46" s="78">
        <v>17.460891581517316</v>
      </c>
      <c r="D46" s="80">
        <v>5793</v>
      </c>
      <c r="E46" s="79">
        <v>5729</v>
      </c>
      <c r="F46" s="79">
        <v>5871</v>
      </c>
      <c r="G46" s="79">
        <v>5886</v>
      </c>
      <c r="H46" s="105">
        <v>5895</v>
      </c>
      <c r="I46" s="80">
        <v>-102</v>
      </c>
      <c r="J46" s="81">
        <v>-1.7302798982188294</v>
      </c>
    </row>
    <row r="47" spans="1:10" ht="18" customHeight="1" x14ac:dyDescent="0.2">
      <c r="A47" s="76" t="s">
        <v>113</v>
      </c>
      <c r="B47" s="77"/>
      <c r="C47" s="106"/>
      <c r="D47" s="99"/>
      <c r="E47" s="100"/>
      <c r="F47" s="100"/>
      <c r="G47" s="100"/>
      <c r="H47" s="101"/>
      <c r="I47" s="102"/>
      <c r="J47" s="103"/>
    </row>
    <row r="48" spans="1:10" ht="13.5" customHeight="1" x14ac:dyDescent="0.2">
      <c r="A48" s="76" t="s">
        <v>96</v>
      </c>
      <c r="B48" s="77"/>
      <c r="C48" s="78">
        <v>100</v>
      </c>
      <c r="D48" s="104">
        <v>22209</v>
      </c>
      <c r="E48" s="79">
        <v>22302</v>
      </c>
      <c r="F48" s="79">
        <v>21952</v>
      </c>
      <c r="G48" s="79">
        <v>21730</v>
      </c>
      <c r="H48" s="105">
        <v>22293</v>
      </c>
      <c r="I48" s="80">
        <v>-84</v>
      </c>
      <c r="J48" s="81">
        <v>-0.37679989234288791</v>
      </c>
    </row>
    <row r="49" spans="1:12" ht="13.5" customHeight="1" x14ac:dyDescent="0.2">
      <c r="A49" s="83" t="s">
        <v>97</v>
      </c>
      <c r="B49" s="84" t="s">
        <v>98</v>
      </c>
      <c r="C49" s="78">
        <v>49.502453960106266</v>
      </c>
      <c r="D49" s="80">
        <v>10994</v>
      </c>
      <c r="E49" s="79">
        <v>10982</v>
      </c>
      <c r="F49" s="79">
        <v>10777</v>
      </c>
      <c r="G49" s="79">
        <v>10641</v>
      </c>
      <c r="H49" s="105">
        <v>10901</v>
      </c>
      <c r="I49" s="80">
        <v>93</v>
      </c>
      <c r="J49" s="81">
        <v>0.85313274011558571</v>
      </c>
    </row>
    <row r="50" spans="1:12" ht="13.5" customHeight="1" x14ac:dyDescent="0.2">
      <c r="A50" s="85"/>
      <c r="B50" s="84" t="s">
        <v>99</v>
      </c>
      <c r="C50" s="78">
        <v>50.497546039893734</v>
      </c>
      <c r="D50" s="80">
        <v>11215</v>
      </c>
      <c r="E50" s="79">
        <v>11320</v>
      </c>
      <c r="F50" s="79">
        <v>11175</v>
      </c>
      <c r="G50" s="79">
        <v>11089</v>
      </c>
      <c r="H50" s="105">
        <v>11392</v>
      </c>
      <c r="I50" s="80">
        <v>-177</v>
      </c>
      <c r="J50" s="81">
        <v>-1.5537219101123596</v>
      </c>
    </row>
    <row r="51" spans="1:12" ht="13.5" customHeight="1" x14ac:dyDescent="0.2">
      <c r="A51" s="83" t="s">
        <v>97</v>
      </c>
      <c r="B51" s="86" t="s">
        <v>100</v>
      </c>
      <c r="C51" s="78">
        <v>13.152325633752083</v>
      </c>
      <c r="D51" s="80">
        <v>2921</v>
      </c>
      <c r="E51" s="79">
        <v>2990</v>
      </c>
      <c r="F51" s="79">
        <v>2834</v>
      </c>
      <c r="G51" s="79">
        <v>2830</v>
      </c>
      <c r="H51" s="105">
        <v>3082</v>
      </c>
      <c r="I51" s="80">
        <v>-161</v>
      </c>
      <c r="J51" s="81">
        <v>-5.2238805970149258</v>
      </c>
    </row>
    <row r="52" spans="1:12" ht="13.5" customHeight="1" x14ac:dyDescent="0.2">
      <c r="A52" s="83"/>
      <c r="B52" s="86" t="s">
        <v>101</v>
      </c>
      <c r="C52" s="78">
        <v>66.491062181998288</v>
      </c>
      <c r="D52" s="80">
        <v>14767</v>
      </c>
      <c r="E52" s="79">
        <v>14817</v>
      </c>
      <c r="F52" s="79">
        <v>14686</v>
      </c>
      <c r="G52" s="79">
        <v>14516</v>
      </c>
      <c r="H52" s="105">
        <v>14751</v>
      </c>
      <c r="I52" s="80">
        <v>16</v>
      </c>
      <c r="J52" s="81">
        <v>0.1084672225611823</v>
      </c>
    </row>
    <row r="53" spans="1:12" ht="13.5" customHeight="1" x14ac:dyDescent="0.2">
      <c r="A53" s="83"/>
      <c r="B53" s="86" t="s">
        <v>102</v>
      </c>
      <c r="C53" s="78">
        <v>18.420460173803413</v>
      </c>
      <c r="D53" s="80">
        <v>4091</v>
      </c>
      <c r="E53" s="79">
        <v>4078</v>
      </c>
      <c r="F53" s="79">
        <v>4029</v>
      </c>
      <c r="G53" s="79">
        <v>3994</v>
      </c>
      <c r="H53" s="105">
        <v>4068</v>
      </c>
      <c r="I53" s="80">
        <v>23</v>
      </c>
      <c r="J53" s="81">
        <v>0.56538839724680434</v>
      </c>
    </row>
    <row r="54" spans="1:12" ht="13.5" customHeight="1" x14ac:dyDescent="0.2">
      <c r="A54" s="85"/>
      <c r="B54" s="86" t="s">
        <v>103</v>
      </c>
      <c r="C54" s="78">
        <v>1.9361520104462155</v>
      </c>
      <c r="D54" s="80">
        <v>430</v>
      </c>
      <c r="E54" s="79">
        <v>417</v>
      </c>
      <c r="F54" s="79">
        <v>403</v>
      </c>
      <c r="G54" s="79">
        <v>390</v>
      </c>
      <c r="H54" s="105">
        <v>392</v>
      </c>
      <c r="I54" s="80">
        <v>38</v>
      </c>
      <c r="J54" s="81">
        <v>9.6938775510204085</v>
      </c>
    </row>
    <row r="55" spans="1:12" ht="13.5" customHeight="1" x14ac:dyDescent="0.2">
      <c r="A55" s="85"/>
      <c r="B55" s="86" t="s">
        <v>104</v>
      </c>
      <c r="C55" s="78">
        <v>0.72943401323787649</v>
      </c>
      <c r="D55" s="80">
        <v>162</v>
      </c>
      <c r="E55" s="79">
        <v>168</v>
      </c>
      <c r="F55" s="79">
        <v>158</v>
      </c>
      <c r="G55" s="79">
        <v>159</v>
      </c>
      <c r="H55" s="105">
        <v>140</v>
      </c>
      <c r="I55" s="80">
        <v>22</v>
      </c>
      <c r="J55" s="81">
        <v>15.714285714285714</v>
      </c>
    </row>
    <row r="56" spans="1:12" ht="13.5" customHeight="1" x14ac:dyDescent="0.2">
      <c r="A56" s="83" t="s">
        <v>105</v>
      </c>
      <c r="B56" s="87" t="s">
        <v>108</v>
      </c>
      <c r="C56" s="78">
        <v>82.813273897969296</v>
      </c>
      <c r="D56" s="80">
        <v>18392</v>
      </c>
      <c r="E56" s="79">
        <v>18490</v>
      </c>
      <c r="F56" s="79">
        <v>18259</v>
      </c>
      <c r="G56" s="79">
        <v>18188</v>
      </c>
      <c r="H56" s="105">
        <v>18631</v>
      </c>
      <c r="I56" s="80">
        <v>-239</v>
      </c>
      <c r="J56" s="81">
        <v>-1.2828082228543825</v>
      </c>
    </row>
    <row r="57" spans="1:12" ht="13.5" customHeight="1" x14ac:dyDescent="0.2">
      <c r="A57" s="107"/>
      <c r="B57" s="89" t="s">
        <v>109</v>
      </c>
      <c r="C57" s="90">
        <v>17.186726102030708</v>
      </c>
      <c r="D57" s="108">
        <v>3817</v>
      </c>
      <c r="E57" s="109">
        <v>3812</v>
      </c>
      <c r="F57" s="109">
        <v>3693</v>
      </c>
      <c r="G57" s="109">
        <v>3542</v>
      </c>
      <c r="H57" s="110">
        <v>3662</v>
      </c>
      <c r="I57" s="108">
        <v>155</v>
      </c>
      <c r="J57" s="111">
        <v>4.2326597487711632</v>
      </c>
    </row>
    <row r="58" spans="1:12" s="112" customFormat="1" ht="11.25" customHeight="1" x14ac:dyDescent="0.15">
      <c r="B58" s="113"/>
      <c r="C58" s="113"/>
      <c r="D58" s="113"/>
      <c r="E58" s="113"/>
      <c r="F58" s="113"/>
      <c r="G58" s="113"/>
      <c r="H58" s="113"/>
      <c r="I58" s="113"/>
      <c r="J58" s="114" t="s">
        <v>35</v>
      </c>
      <c r="K58" s="113"/>
      <c r="L58" s="113"/>
    </row>
    <row r="59" spans="1:12" s="112" customFormat="1" ht="12.75" customHeight="1" x14ac:dyDescent="0.15">
      <c r="A59" s="113" t="s">
        <v>114</v>
      </c>
      <c r="D59" s="115"/>
      <c r="K59" s="113"/>
      <c r="L59" s="113"/>
    </row>
    <row r="60" spans="1:12" s="112" customFormat="1" ht="21" customHeight="1" x14ac:dyDescent="0.15">
      <c r="A60" s="116" t="s">
        <v>115</v>
      </c>
      <c r="B60" s="117"/>
      <c r="C60" s="117"/>
      <c r="D60" s="117"/>
      <c r="E60" s="117"/>
      <c r="F60" s="117"/>
      <c r="G60" s="117"/>
      <c r="H60" s="117"/>
      <c r="I60" s="117"/>
      <c r="J60" s="117"/>
      <c r="K60" s="113"/>
      <c r="L60" s="113"/>
    </row>
    <row r="61" spans="1:12" s="86" customFormat="1" ht="12.75" customHeight="1" x14ac:dyDescent="0.2">
      <c r="A61" s="116"/>
      <c r="B61" s="117"/>
      <c r="C61" s="117"/>
      <c r="D61" s="117"/>
      <c r="E61" s="117"/>
      <c r="F61" s="117"/>
      <c r="G61" s="117"/>
      <c r="H61" s="117"/>
      <c r="I61" s="117"/>
      <c r="J61" s="117"/>
      <c r="K61" s="113"/>
      <c r="L61" s="113"/>
    </row>
    <row r="62" spans="1:12" s="86" customFormat="1" ht="12.75" customHeight="1" x14ac:dyDescent="0.2"/>
    <row r="63" spans="1:12" ht="15.95" customHeight="1" x14ac:dyDescent="0.2">
      <c r="B63" s="118"/>
      <c r="C63" s="119"/>
      <c r="D63" s="119"/>
      <c r="E63" s="119"/>
      <c r="F63" s="119"/>
      <c r="G63" s="119"/>
      <c r="H63" s="119"/>
      <c r="I63" s="119"/>
      <c r="J63" s="119"/>
      <c r="K63" s="119"/>
    </row>
    <row r="64" spans="1:12" ht="15.95" customHeight="1" x14ac:dyDescent="0.2">
      <c r="C64" s="53"/>
      <c r="D64" s="53"/>
      <c r="E64" s="53"/>
      <c r="F64" s="53"/>
      <c r="G64" s="53"/>
      <c r="H64" s="53"/>
      <c r="I64" s="53"/>
      <c r="J64" s="53"/>
    </row>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BCC91-D34E-4D82-AD8E-34503C73CB37}">
  <sheetPr codeName="Tabelle5"/>
  <dimension ref="A1:K110"/>
  <sheetViews>
    <sheetView showGridLines="0" zoomScaleNormal="100" workbookViewId="0"/>
  </sheetViews>
  <sheetFormatPr baseColWidth="10" defaultColWidth="8.85546875" defaultRowHeight="15.95" customHeight="1" x14ac:dyDescent="0.2"/>
  <cols>
    <col min="1" max="1" width="10" style="53" customWidth="1"/>
    <col min="2" max="2" width="35.7109375" style="53" customWidth="1"/>
    <col min="3" max="3" width="6.28515625" style="87" customWidth="1"/>
    <col min="4" max="4" width="11.7109375" style="120" customWidth="1"/>
    <col min="5" max="9" width="15" style="120" customWidth="1"/>
    <col min="10" max="10" width="10.7109375" style="185" bestFit="1" customWidth="1"/>
    <col min="11" max="11" width="10" style="148" bestFit="1" customWidth="1"/>
    <col min="12" max="16384" width="8.85546875" style="53"/>
  </cols>
  <sheetData>
    <row r="1" spans="1:11" customFormat="1" ht="36.75" customHeight="1" x14ac:dyDescent="0.2">
      <c r="A1" s="32"/>
      <c r="B1" s="33"/>
      <c r="C1" s="33"/>
      <c r="D1" s="33"/>
      <c r="E1" s="33"/>
      <c r="F1" s="33"/>
      <c r="G1" s="33"/>
      <c r="H1" s="33"/>
      <c r="I1" s="12" t="s">
        <v>38</v>
      </c>
      <c r="J1" s="122"/>
      <c r="K1" s="123"/>
    </row>
    <row r="2" spans="1:11" customFormat="1" ht="6.2" customHeight="1" x14ac:dyDescent="0.2">
      <c r="A2" s="35"/>
      <c r="B2" s="36"/>
      <c r="C2" s="36"/>
      <c r="D2" s="36"/>
      <c r="E2" s="36"/>
      <c r="F2" s="36"/>
      <c r="G2" s="36"/>
      <c r="H2" s="36"/>
      <c r="I2" s="36"/>
      <c r="J2" s="122"/>
      <c r="K2" s="123"/>
    </row>
    <row r="3" spans="1:11" s="39" customFormat="1" ht="15" x14ac:dyDescent="0.2">
      <c r="A3" s="38" t="s">
        <v>116</v>
      </c>
      <c r="B3" s="38"/>
      <c r="C3" s="38"/>
      <c r="D3" s="38"/>
      <c r="E3" s="38"/>
      <c r="F3" s="38"/>
      <c r="G3" s="38"/>
      <c r="H3" s="38"/>
      <c r="I3" s="38"/>
      <c r="J3" s="124"/>
      <c r="K3" s="125"/>
    </row>
    <row r="4" spans="1:11" s="39" customFormat="1" ht="15" x14ac:dyDescent="0.2">
      <c r="A4" s="38" t="s">
        <v>117</v>
      </c>
      <c r="B4" s="38"/>
      <c r="C4" s="38"/>
      <c r="D4" s="38"/>
      <c r="E4" s="38"/>
      <c r="F4" s="38"/>
      <c r="G4" s="38"/>
      <c r="H4" s="38"/>
      <c r="I4" s="38"/>
      <c r="J4" s="124"/>
      <c r="K4" s="125"/>
    </row>
    <row r="5" spans="1:11" s="39" customFormat="1" ht="12" customHeight="1" x14ac:dyDescent="0.2">
      <c r="A5" s="41" t="s">
        <v>118</v>
      </c>
      <c r="B5" s="41"/>
      <c r="C5" s="41"/>
      <c r="D5" s="41"/>
      <c r="E5" s="126"/>
      <c r="F5" s="126"/>
      <c r="G5" s="126"/>
      <c r="H5" s="126"/>
      <c r="I5" s="17"/>
      <c r="J5" s="124"/>
      <c r="K5" s="125"/>
    </row>
    <row r="6" spans="1:11" s="39" customFormat="1" ht="11.25" customHeight="1" x14ac:dyDescent="0.2">
      <c r="A6" s="127" t="s">
        <v>40</v>
      </c>
      <c r="B6" s="127"/>
      <c r="C6" s="128"/>
      <c r="D6" s="129" t="s">
        <v>119</v>
      </c>
      <c r="E6" s="129"/>
      <c r="F6" s="129"/>
      <c r="G6" s="129"/>
      <c r="H6" s="129"/>
      <c r="I6" s="129"/>
      <c r="J6" s="124"/>
      <c r="K6" s="125"/>
    </row>
    <row r="7" spans="1:11" s="39" customFormat="1" ht="24.95" customHeight="1" x14ac:dyDescent="0.2">
      <c r="A7" s="130"/>
      <c r="B7" s="131"/>
      <c r="C7" s="132"/>
      <c r="D7" s="133" t="s">
        <v>49</v>
      </c>
      <c r="E7" s="133"/>
      <c r="F7" s="133"/>
      <c r="G7" s="133" t="s">
        <v>120</v>
      </c>
      <c r="H7" s="133"/>
      <c r="I7" s="133"/>
      <c r="J7" s="124"/>
      <c r="K7" s="125"/>
    </row>
    <row r="8" spans="1:11" s="39" customFormat="1" ht="15" customHeight="1" x14ac:dyDescent="0.2">
      <c r="A8" s="134"/>
      <c r="B8" s="135"/>
      <c r="C8" s="135"/>
      <c r="D8" s="135"/>
      <c r="E8" s="135"/>
      <c r="F8" s="135"/>
      <c r="G8" s="135"/>
      <c r="H8" s="135"/>
      <c r="I8" s="136"/>
    </row>
    <row r="9" spans="1:11" s="140" customFormat="1" ht="24.95" customHeight="1" x14ac:dyDescent="0.2">
      <c r="A9" s="137" t="s">
        <v>7</v>
      </c>
      <c r="B9" s="138"/>
      <c r="C9" s="138"/>
      <c r="D9" s="138"/>
      <c r="E9" s="138"/>
      <c r="F9" s="138"/>
      <c r="G9" s="138"/>
      <c r="H9" s="138"/>
      <c r="I9" s="139"/>
    </row>
    <row r="10" spans="1:11" s="140" customFormat="1" ht="24.95" customHeight="1" x14ac:dyDescent="0.2">
      <c r="A10" s="137" t="s">
        <v>121</v>
      </c>
      <c r="B10" s="138"/>
      <c r="C10" s="138"/>
      <c r="D10" s="138"/>
      <c r="E10" s="138"/>
      <c r="F10" s="138"/>
      <c r="G10" s="138"/>
      <c r="H10" s="138"/>
      <c r="I10" s="139"/>
    </row>
    <row r="11" spans="1:11" s="140" customFormat="1" ht="24.95" customHeight="1" x14ac:dyDescent="0.2">
      <c r="A11" s="137" t="s">
        <v>122</v>
      </c>
      <c r="B11" s="138"/>
      <c r="C11" s="138"/>
      <c r="D11" s="138"/>
      <c r="E11" s="138"/>
      <c r="F11" s="138"/>
      <c r="G11" s="138"/>
      <c r="H11" s="138"/>
      <c r="I11" s="139"/>
    </row>
    <row r="12" spans="1:11" s="140" customFormat="1" ht="24.95" customHeight="1" x14ac:dyDescent="0.2">
      <c r="A12" s="137" t="s">
        <v>123</v>
      </c>
      <c r="B12" s="138"/>
      <c r="C12" s="138"/>
      <c r="D12" s="138"/>
      <c r="E12" s="138"/>
      <c r="F12" s="138"/>
      <c r="G12" s="138"/>
      <c r="H12" s="138"/>
      <c r="I12" s="139"/>
    </row>
    <row r="13" spans="1:11" ht="0.75" customHeight="1" x14ac:dyDescent="0.2">
      <c r="A13" s="88"/>
      <c r="B13" s="89"/>
      <c r="C13" s="141"/>
      <c r="D13" s="142"/>
      <c r="E13" s="142"/>
      <c r="F13" s="142"/>
      <c r="G13" s="142"/>
      <c r="H13" s="142"/>
      <c r="I13" s="143"/>
      <c r="J13" s="144"/>
      <c r="K13" s="53"/>
    </row>
    <row r="14" spans="1:11" ht="9.9499999999999993" customHeight="1" x14ac:dyDescent="0.2">
      <c r="A14" s="85"/>
      <c r="B14" s="84"/>
      <c r="C14" s="121"/>
      <c r="D14" s="145"/>
      <c r="E14" s="145"/>
      <c r="F14" s="145"/>
      <c r="G14" s="145"/>
      <c r="H14" s="145"/>
      <c r="I14" s="146"/>
      <c r="J14" s="147"/>
    </row>
    <row r="15" spans="1:11" s="39" customFormat="1" ht="15" x14ac:dyDescent="0.2">
      <c r="A15" s="149" t="s">
        <v>7</v>
      </c>
      <c r="B15" s="150"/>
      <c r="C15" s="150"/>
      <c r="D15" s="150"/>
      <c r="E15" s="150"/>
      <c r="F15" s="150"/>
      <c r="G15" s="150"/>
      <c r="H15" s="150"/>
      <c r="I15" s="151"/>
      <c r="J15" s="122"/>
      <c r="K15" s="125"/>
    </row>
    <row r="16" spans="1:11" s="157" customFormat="1" ht="24.95" customHeight="1" x14ac:dyDescent="0.2">
      <c r="A16" s="152" t="s">
        <v>96</v>
      </c>
      <c r="B16" s="153"/>
      <c r="C16" s="154"/>
      <c r="D16" s="155"/>
      <c r="E16" s="155"/>
      <c r="F16" s="155"/>
      <c r="G16" s="155"/>
      <c r="H16" s="155"/>
      <c r="I16" s="156"/>
    </row>
    <row r="17" spans="1:9" s="163" customFormat="1" ht="24.95" customHeight="1" x14ac:dyDescent="0.2">
      <c r="A17" s="158" t="s">
        <v>124</v>
      </c>
      <c r="B17" s="159" t="s">
        <v>125</v>
      </c>
      <c r="C17" s="160"/>
      <c r="D17" s="161"/>
      <c r="E17" s="161"/>
      <c r="F17" s="161"/>
      <c r="G17" s="161"/>
      <c r="H17" s="161"/>
      <c r="I17" s="162"/>
    </row>
    <row r="18" spans="1:9" s="163" customFormat="1" ht="24.95" customHeight="1" x14ac:dyDescent="0.2">
      <c r="A18" s="158" t="s">
        <v>126</v>
      </c>
      <c r="B18" s="164" t="s">
        <v>127</v>
      </c>
      <c r="C18" s="160"/>
      <c r="D18" s="161"/>
      <c r="E18" s="161"/>
      <c r="F18" s="161"/>
      <c r="G18" s="161"/>
      <c r="H18" s="161"/>
      <c r="I18" s="162"/>
    </row>
    <row r="19" spans="1:9" s="165" customFormat="1" ht="24.95" customHeight="1" x14ac:dyDescent="0.2">
      <c r="A19" s="158" t="s">
        <v>128</v>
      </c>
      <c r="B19" s="164" t="s">
        <v>129</v>
      </c>
      <c r="C19" s="160"/>
      <c r="D19" s="161"/>
      <c r="E19" s="161"/>
      <c r="F19" s="161"/>
      <c r="G19" s="161"/>
      <c r="H19" s="161"/>
      <c r="I19" s="162"/>
    </row>
    <row r="20" spans="1:9" s="163" customFormat="1" ht="24.95" customHeight="1" x14ac:dyDescent="0.2">
      <c r="A20" s="158" t="s">
        <v>130</v>
      </c>
      <c r="B20" s="166" t="s">
        <v>131</v>
      </c>
      <c r="C20" s="166"/>
      <c r="D20" s="161"/>
      <c r="E20" s="161"/>
      <c r="F20" s="161"/>
      <c r="G20" s="161"/>
      <c r="H20" s="161"/>
      <c r="I20" s="162"/>
    </row>
    <row r="21" spans="1:9" s="165" customFormat="1" ht="24.95" customHeight="1" x14ac:dyDescent="0.2">
      <c r="A21" s="158" t="s">
        <v>132</v>
      </c>
      <c r="B21" s="164" t="s">
        <v>133</v>
      </c>
      <c r="C21" s="160"/>
      <c r="D21" s="161"/>
      <c r="E21" s="161"/>
      <c r="F21" s="161"/>
      <c r="G21" s="161"/>
      <c r="H21" s="161"/>
      <c r="I21" s="162"/>
    </row>
    <row r="22" spans="1:9" s="163" customFormat="1" ht="24.95" customHeight="1" x14ac:dyDescent="0.2">
      <c r="A22" s="158" t="s">
        <v>134</v>
      </c>
      <c r="B22" s="166" t="s">
        <v>135</v>
      </c>
      <c r="C22" s="166"/>
      <c r="D22" s="161"/>
      <c r="E22" s="161"/>
      <c r="F22" s="161"/>
      <c r="G22" s="161"/>
      <c r="H22" s="161"/>
      <c r="I22" s="162"/>
    </row>
    <row r="23" spans="1:9" s="165" customFormat="1" ht="24.95" customHeight="1" x14ac:dyDescent="0.2">
      <c r="A23" s="167" t="s">
        <v>136</v>
      </c>
      <c r="B23" s="168" t="s">
        <v>137</v>
      </c>
      <c r="C23" s="160"/>
      <c r="D23" s="161"/>
      <c r="E23" s="161"/>
      <c r="F23" s="161"/>
      <c r="G23" s="161"/>
      <c r="H23" s="161"/>
      <c r="I23" s="162"/>
    </row>
    <row r="24" spans="1:9" s="163" customFormat="1" ht="24.95" customHeight="1" x14ac:dyDescent="0.2">
      <c r="A24" s="158" t="s">
        <v>138</v>
      </c>
      <c r="B24" s="164" t="s">
        <v>139</v>
      </c>
      <c r="C24" s="160"/>
      <c r="D24" s="161"/>
      <c r="E24" s="161"/>
      <c r="F24" s="161"/>
      <c r="G24" s="161"/>
      <c r="H24" s="161"/>
      <c r="I24" s="162"/>
    </row>
    <row r="25" spans="1:9" s="165" customFormat="1" ht="24.95" customHeight="1" x14ac:dyDescent="0.2">
      <c r="A25" s="158" t="s">
        <v>140</v>
      </c>
      <c r="B25" s="164" t="s">
        <v>141</v>
      </c>
      <c r="C25" s="160"/>
      <c r="D25" s="161"/>
      <c r="E25" s="161"/>
      <c r="F25" s="161"/>
      <c r="G25" s="161"/>
      <c r="H25" s="161"/>
      <c r="I25" s="162"/>
    </row>
    <row r="26" spans="1:9" s="163" customFormat="1" ht="24.95" customHeight="1" x14ac:dyDescent="0.2">
      <c r="A26" s="167" t="s">
        <v>142</v>
      </c>
      <c r="B26" s="168" t="s">
        <v>143</v>
      </c>
      <c r="C26" s="160"/>
      <c r="D26" s="161"/>
      <c r="E26" s="161"/>
      <c r="F26" s="161"/>
      <c r="G26" s="161"/>
      <c r="H26" s="161"/>
      <c r="I26" s="162"/>
    </row>
    <row r="27" spans="1:9" s="163" customFormat="1" ht="24.95" customHeight="1" x14ac:dyDescent="0.2">
      <c r="A27" s="167" t="s">
        <v>144</v>
      </c>
      <c r="B27" s="164" t="s">
        <v>145</v>
      </c>
      <c r="C27" s="160"/>
      <c r="D27" s="161"/>
      <c r="E27" s="161"/>
      <c r="F27" s="161"/>
      <c r="G27" s="161"/>
      <c r="H27" s="161"/>
      <c r="I27" s="162"/>
    </row>
    <row r="28" spans="1:9" s="163" customFormat="1" ht="24.95" customHeight="1" x14ac:dyDescent="0.2">
      <c r="A28" s="158" t="s">
        <v>146</v>
      </c>
      <c r="B28" s="166" t="s">
        <v>147</v>
      </c>
      <c r="C28" s="166"/>
      <c r="D28" s="161"/>
      <c r="E28" s="161"/>
      <c r="F28" s="161"/>
      <c r="G28" s="161"/>
      <c r="H28" s="161"/>
      <c r="I28" s="162"/>
    </row>
    <row r="29" spans="1:9" s="163" customFormat="1" ht="24.95" customHeight="1" x14ac:dyDescent="0.2">
      <c r="A29" s="158" t="s">
        <v>148</v>
      </c>
      <c r="B29" s="166" t="s">
        <v>149</v>
      </c>
      <c r="C29" s="166"/>
      <c r="D29" s="161"/>
      <c r="E29" s="161"/>
      <c r="F29" s="161"/>
      <c r="G29" s="161"/>
      <c r="H29" s="161"/>
      <c r="I29" s="162"/>
    </row>
    <row r="30" spans="1:9" s="163" customFormat="1" ht="24.95" customHeight="1" x14ac:dyDescent="0.2">
      <c r="A30" s="167" t="s">
        <v>150</v>
      </c>
      <c r="B30" s="169" t="s">
        <v>151</v>
      </c>
      <c r="C30" s="169"/>
      <c r="D30" s="161"/>
      <c r="E30" s="161"/>
      <c r="F30" s="161"/>
      <c r="G30" s="161"/>
      <c r="H30" s="161"/>
      <c r="I30" s="162"/>
    </row>
    <row r="31" spans="1:9" s="163" customFormat="1" ht="24.95" customHeight="1" x14ac:dyDescent="0.2">
      <c r="A31" s="158" t="s">
        <v>152</v>
      </c>
      <c r="B31" s="169" t="s">
        <v>153</v>
      </c>
      <c r="C31" s="169"/>
      <c r="D31" s="161"/>
      <c r="E31" s="161"/>
      <c r="F31" s="161"/>
      <c r="G31" s="161"/>
      <c r="H31" s="161"/>
      <c r="I31" s="162"/>
    </row>
    <row r="32" spans="1:9" s="163" customFormat="1" ht="24.95" customHeight="1" x14ac:dyDescent="0.2">
      <c r="A32" s="167">
        <v>782.78300000000002</v>
      </c>
      <c r="B32" s="170" t="s">
        <v>154</v>
      </c>
      <c r="C32" s="160"/>
      <c r="D32" s="161"/>
      <c r="E32" s="161"/>
      <c r="F32" s="161"/>
      <c r="G32" s="161"/>
      <c r="H32" s="161"/>
      <c r="I32" s="162"/>
    </row>
    <row r="33" spans="1:11" s="163" customFormat="1" ht="24.95" customHeight="1" x14ac:dyDescent="0.2">
      <c r="A33" s="158" t="s">
        <v>155</v>
      </c>
      <c r="B33" s="166" t="s">
        <v>156</v>
      </c>
      <c r="C33" s="166"/>
      <c r="D33" s="161"/>
      <c r="E33" s="161"/>
      <c r="F33" s="161"/>
      <c r="G33" s="161"/>
      <c r="H33" s="161"/>
      <c r="I33" s="162"/>
    </row>
    <row r="34" spans="1:11" s="163" customFormat="1" ht="24.95" customHeight="1" x14ac:dyDescent="0.2">
      <c r="A34" s="158" t="s">
        <v>157</v>
      </c>
      <c r="B34" s="164" t="s">
        <v>158</v>
      </c>
      <c r="C34" s="160"/>
      <c r="D34" s="161"/>
      <c r="E34" s="161"/>
      <c r="F34" s="161"/>
      <c r="G34" s="161"/>
      <c r="H34" s="161"/>
      <c r="I34" s="162"/>
    </row>
    <row r="35" spans="1:11" s="163" customFormat="1" ht="24.95" customHeight="1" x14ac:dyDescent="0.2">
      <c r="A35" s="158">
        <v>86</v>
      </c>
      <c r="B35" s="164" t="s">
        <v>159</v>
      </c>
      <c r="C35" s="160"/>
      <c r="D35" s="161"/>
      <c r="E35" s="161"/>
      <c r="F35" s="161"/>
      <c r="G35" s="161"/>
      <c r="H35" s="161"/>
      <c r="I35" s="162"/>
    </row>
    <row r="36" spans="1:11" s="163" customFormat="1" ht="24.95" customHeight="1" x14ac:dyDescent="0.2">
      <c r="A36" s="158">
        <v>87.88</v>
      </c>
      <c r="B36" s="171" t="s">
        <v>160</v>
      </c>
      <c r="C36" s="160"/>
      <c r="D36" s="161"/>
      <c r="E36" s="161"/>
      <c r="F36" s="161"/>
      <c r="G36" s="161"/>
      <c r="H36" s="161"/>
      <c r="I36" s="162"/>
    </row>
    <row r="37" spans="1:11" s="163" customFormat="1" ht="24.95" customHeight="1" x14ac:dyDescent="0.2">
      <c r="A37" s="158" t="s">
        <v>161</v>
      </c>
      <c r="B37" s="166" t="s">
        <v>162</v>
      </c>
      <c r="C37" s="166"/>
      <c r="D37" s="161"/>
      <c r="E37" s="161"/>
      <c r="F37" s="161"/>
      <c r="G37" s="161"/>
      <c r="H37" s="161"/>
      <c r="I37" s="162"/>
    </row>
    <row r="38" spans="1:11" s="163" customFormat="1" ht="24.95" customHeight="1" x14ac:dyDescent="0.2">
      <c r="A38" s="158"/>
      <c r="B38" s="171" t="s">
        <v>163</v>
      </c>
      <c r="C38" s="160"/>
      <c r="D38" s="161"/>
      <c r="E38" s="161"/>
      <c r="F38" s="161"/>
      <c r="G38" s="161"/>
      <c r="H38" s="161"/>
      <c r="I38" s="162"/>
    </row>
    <row r="39" spans="1:11" s="163" customFormat="1" ht="24.95" customHeight="1" x14ac:dyDescent="0.2">
      <c r="A39" s="172" t="s">
        <v>164</v>
      </c>
      <c r="B39" s="173"/>
      <c r="C39" s="160"/>
      <c r="D39" s="161"/>
      <c r="E39" s="161"/>
      <c r="F39" s="161"/>
      <c r="G39" s="161"/>
      <c r="H39" s="161"/>
      <c r="I39" s="162"/>
    </row>
    <row r="40" spans="1:11" s="163" customFormat="1" ht="24.95" customHeight="1" x14ac:dyDescent="0.2">
      <c r="A40" s="174" t="s">
        <v>124</v>
      </c>
      <c r="B40" s="175" t="s">
        <v>125</v>
      </c>
      <c r="C40" s="160"/>
      <c r="D40" s="161"/>
      <c r="E40" s="161"/>
      <c r="F40" s="161"/>
      <c r="G40" s="161"/>
      <c r="H40" s="161"/>
      <c r="I40" s="162"/>
    </row>
    <row r="41" spans="1:11" s="163" customFormat="1" ht="24.95" customHeight="1" x14ac:dyDescent="0.2">
      <c r="A41" s="174" t="s">
        <v>165</v>
      </c>
      <c r="B41" s="175" t="s">
        <v>166</v>
      </c>
      <c r="C41" s="160"/>
      <c r="D41" s="161"/>
      <c r="E41" s="161"/>
      <c r="F41" s="161"/>
      <c r="G41" s="161"/>
      <c r="H41" s="161"/>
      <c r="I41" s="162"/>
    </row>
    <row r="42" spans="1:11" s="163" customFormat="1" ht="24.95" customHeight="1" x14ac:dyDescent="0.2">
      <c r="A42" s="174" t="s">
        <v>167</v>
      </c>
      <c r="B42" s="175" t="s">
        <v>168</v>
      </c>
      <c r="C42" s="160"/>
      <c r="D42" s="161"/>
      <c r="E42" s="161"/>
      <c r="F42" s="161"/>
      <c r="G42" s="161"/>
      <c r="H42" s="161"/>
      <c r="I42" s="162"/>
    </row>
    <row r="43" spans="1:11" ht="2.25" customHeight="1" x14ac:dyDescent="0.2">
      <c r="A43" s="176"/>
      <c r="B43" s="131"/>
      <c r="C43" s="177"/>
      <c r="D43" s="178"/>
      <c r="E43" s="178"/>
      <c r="F43" s="178"/>
      <c r="G43" s="178"/>
      <c r="H43" s="178"/>
      <c r="I43" s="179"/>
      <c r="J43" s="53"/>
      <c r="K43" s="53"/>
    </row>
    <row r="44" spans="1:11" s="180" customFormat="1" ht="11.25" customHeight="1" x14ac:dyDescent="0.15">
      <c r="I44" s="181" t="s">
        <v>35</v>
      </c>
      <c r="J44" s="182"/>
      <c r="K44" s="183"/>
    </row>
    <row r="45" spans="1:11" s="180" customFormat="1" ht="20.100000000000001" customHeight="1" x14ac:dyDescent="0.15">
      <c r="A45" s="184" t="s">
        <v>169</v>
      </c>
      <c r="B45" s="184"/>
      <c r="C45" s="184"/>
      <c r="D45" s="184"/>
      <c r="E45" s="184"/>
      <c r="F45" s="184"/>
      <c r="G45" s="184"/>
      <c r="H45" s="184"/>
      <c r="I45" s="184"/>
    </row>
    <row r="46" spans="1:11" s="180" customFormat="1" ht="9" x14ac:dyDescent="0.15"/>
    <row r="47" spans="1:11" ht="11.25" x14ac:dyDescent="0.2">
      <c r="A47" s="67"/>
      <c r="C47" s="53"/>
      <c r="D47" s="53"/>
      <c r="E47" s="53"/>
      <c r="F47" s="53"/>
      <c r="G47" s="53"/>
      <c r="H47" s="53"/>
      <c r="I47" s="53"/>
      <c r="J47" s="53"/>
      <c r="K47" s="53"/>
    </row>
    <row r="48" spans="1:11" ht="15.95" customHeight="1" x14ac:dyDescent="0.2">
      <c r="C48" s="53"/>
      <c r="D48" s="53"/>
      <c r="E48" s="53"/>
      <c r="F48" s="53"/>
      <c r="G48" s="53"/>
      <c r="H48" s="53"/>
      <c r="I48" s="53"/>
    </row>
    <row r="49" spans="10:11" s="53" customFormat="1" ht="15.95" customHeight="1" x14ac:dyDescent="0.2">
      <c r="J49" s="185"/>
      <c r="K49" s="148"/>
    </row>
    <row r="50" spans="10:11" s="53" customFormat="1" ht="15.95" customHeight="1" x14ac:dyDescent="0.2">
      <c r="J50" s="185"/>
      <c r="K50" s="148"/>
    </row>
    <row r="51" spans="10:11" s="53" customFormat="1" ht="15.95" customHeight="1" x14ac:dyDescent="0.2">
      <c r="J51" s="185"/>
      <c r="K51" s="148"/>
    </row>
    <row r="52" spans="10:11" s="53" customFormat="1" ht="15.95" customHeight="1" x14ac:dyDescent="0.2">
      <c r="J52" s="185"/>
      <c r="K52" s="148"/>
    </row>
    <row r="53" spans="10:11" s="53" customFormat="1" ht="15.95" customHeight="1" x14ac:dyDescent="0.2">
      <c r="J53" s="185"/>
      <c r="K53" s="148"/>
    </row>
    <row r="54" spans="10:11" s="53" customFormat="1" ht="15.95" customHeight="1" x14ac:dyDescent="0.2">
      <c r="J54" s="185"/>
      <c r="K54" s="148"/>
    </row>
    <row r="55" spans="10:11" s="53" customFormat="1" ht="15.95" customHeight="1" x14ac:dyDescent="0.2">
      <c r="J55" s="185"/>
      <c r="K55" s="148"/>
    </row>
    <row r="56" spans="10:11" s="53" customFormat="1" ht="15.95" customHeight="1" x14ac:dyDescent="0.2">
      <c r="J56" s="185"/>
      <c r="K56" s="148"/>
    </row>
    <row r="57" spans="10:11" s="53" customFormat="1" ht="15.95" customHeight="1" x14ac:dyDescent="0.2">
      <c r="J57" s="185"/>
      <c r="K57" s="148"/>
    </row>
    <row r="58" spans="10:11" s="53" customFormat="1" ht="15.95" customHeight="1" x14ac:dyDescent="0.2">
      <c r="J58" s="185"/>
      <c r="K58" s="148"/>
    </row>
    <row r="59" spans="10:11" s="53" customFormat="1" ht="15.95" customHeight="1" x14ac:dyDescent="0.2">
      <c r="J59" s="185"/>
      <c r="K59" s="148"/>
    </row>
    <row r="60" spans="10:11" s="53" customFormat="1" ht="15.95" customHeight="1" x14ac:dyDescent="0.2">
      <c r="J60" s="185"/>
      <c r="K60" s="148"/>
    </row>
    <row r="61" spans="10:11" s="53" customFormat="1" ht="15.95" customHeight="1" x14ac:dyDescent="0.2">
      <c r="J61" s="185"/>
      <c r="K61" s="148"/>
    </row>
    <row r="62" spans="10:11" s="53" customFormat="1" ht="15.95" customHeight="1" x14ac:dyDescent="0.2">
      <c r="J62" s="185"/>
      <c r="K62" s="148"/>
    </row>
    <row r="63" spans="10:11" s="53" customFormat="1" ht="15.95" customHeight="1" x14ac:dyDescent="0.2">
      <c r="J63" s="185"/>
      <c r="K63" s="148"/>
    </row>
    <row r="64" spans="10:11" s="53" customFormat="1" ht="15.95" customHeight="1" x14ac:dyDescent="0.2">
      <c r="J64" s="185"/>
      <c r="K64" s="148"/>
    </row>
    <row r="65" spans="10:11" s="53" customFormat="1" ht="15.95" customHeight="1" x14ac:dyDescent="0.2">
      <c r="J65" s="185"/>
      <c r="K65" s="148"/>
    </row>
    <row r="66" spans="10:11" s="53" customFormat="1" ht="15.95" customHeight="1" x14ac:dyDescent="0.2">
      <c r="J66" s="185"/>
      <c r="K66" s="148"/>
    </row>
    <row r="67" spans="10:11" s="53" customFormat="1" ht="15.95" customHeight="1" x14ac:dyDescent="0.2">
      <c r="J67" s="185"/>
      <c r="K67" s="148"/>
    </row>
    <row r="68" spans="10:11" s="53" customFormat="1" ht="15.95" customHeight="1" x14ac:dyDescent="0.2">
      <c r="J68" s="185"/>
      <c r="K68" s="148"/>
    </row>
    <row r="69" spans="10:11" s="53" customFormat="1" ht="15.95" customHeight="1" x14ac:dyDescent="0.2">
      <c r="J69" s="185"/>
      <c r="K69" s="148"/>
    </row>
    <row r="70" spans="10:11" s="53" customFormat="1" ht="15.95" customHeight="1" x14ac:dyDescent="0.2">
      <c r="J70" s="185"/>
      <c r="K70" s="148"/>
    </row>
    <row r="71" spans="10:11" s="53" customFormat="1" ht="15.95" customHeight="1" x14ac:dyDescent="0.2">
      <c r="J71" s="185"/>
      <c r="K71" s="148"/>
    </row>
    <row r="72" spans="10:11" s="53" customFormat="1" ht="15.95" customHeight="1" x14ac:dyDescent="0.2">
      <c r="J72" s="185"/>
      <c r="K72" s="148"/>
    </row>
    <row r="73" spans="10:11" s="53" customFormat="1" ht="15.95" customHeight="1" x14ac:dyDescent="0.2">
      <c r="J73" s="185"/>
      <c r="K73" s="148"/>
    </row>
    <row r="74" spans="10:11" s="53" customFormat="1" ht="15.95" customHeight="1" x14ac:dyDescent="0.2">
      <c r="J74" s="185"/>
      <c r="K74" s="148"/>
    </row>
    <row r="75" spans="10:11" s="53" customFormat="1" ht="15.95" customHeight="1" x14ac:dyDescent="0.2">
      <c r="J75" s="185"/>
      <c r="K75" s="148"/>
    </row>
    <row r="76" spans="10:11" s="53" customFormat="1" ht="15.95" customHeight="1" x14ac:dyDescent="0.2">
      <c r="J76" s="185"/>
      <c r="K76" s="148"/>
    </row>
    <row r="77" spans="10:11" s="53" customFormat="1" ht="15.95" customHeight="1" x14ac:dyDescent="0.2">
      <c r="J77" s="185"/>
      <c r="K77" s="148"/>
    </row>
    <row r="78" spans="10:11" s="53" customFormat="1" ht="15.95" customHeight="1" x14ac:dyDescent="0.2">
      <c r="J78" s="185"/>
      <c r="K78" s="148"/>
    </row>
    <row r="79" spans="10:11" s="53" customFormat="1" ht="15.95" customHeight="1" x14ac:dyDescent="0.2">
      <c r="J79" s="185"/>
      <c r="K79" s="148"/>
    </row>
    <row r="80" spans="10:11" s="53" customFormat="1" ht="15.95" customHeight="1" x14ac:dyDescent="0.2">
      <c r="J80" s="185"/>
      <c r="K80" s="148"/>
    </row>
    <row r="81" spans="10:11" s="53" customFormat="1" ht="15.95" customHeight="1" x14ac:dyDescent="0.2">
      <c r="J81" s="185"/>
      <c r="K81" s="148"/>
    </row>
    <row r="82" spans="10:11" s="53" customFormat="1" ht="15.95" customHeight="1" x14ac:dyDescent="0.2">
      <c r="J82" s="185"/>
      <c r="K82" s="148"/>
    </row>
    <row r="83" spans="10:11" s="53" customFormat="1" ht="15.95" customHeight="1" x14ac:dyDescent="0.2">
      <c r="J83" s="185"/>
      <c r="K83" s="148"/>
    </row>
    <row r="84" spans="10:11" s="53" customFormat="1" ht="15.95" customHeight="1" x14ac:dyDescent="0.2">
      <c r="J84" s="185"/>
      <c r="K84" s="148"/>
    </row>
    <row r="85" spans="10:11" s="53" customFormat="1" ht="15.95" customHeight="1" x14ac:dyDescent="0.2">
      <c r="J85" s="185"/>
      <c r="K85" s="148"/>
    </row>
    <row r="86" spans="10:11" s="53" customFormat="1" ht="15.95" customHeight="1" x14ac:dyDescent="0.2">
      <c r="J86" s="185"/>
      <c r="K86" s="148"/>
    </row>
    <row r="87" spans="10:11" s="53" customFormat="1" ht="15.95" customHeight="1" x14ac:dyDescent="0.2">
      <c r="J87" s="185"/>
      <c r="K87" s="148"/>
    </row>
    <row r="88" spans="10:11" s="53" customFormat="1" ht="15.95" customHeight="1" x14ac:dyDescent="0.2">
      <c r="J88" s="185"/>
      <c r="K88" s="148"/>
    </row>
    <row r="89" spans="10:11" s="53" customFormat="1" ht="15.95" customHeight="1" x14ac:dyDescent="0.2">
      <c r="J89" s="185"/>
      <c r="K89" s="148"/>
    </row>
    <row r="90" spans="10:11" s="53" customFormat="1" ht="15.95" customHeight="1" x14ac:dyDescent="0.2">
      <c r="J90" s="185"/>
      <c r="K90" s="148"/>
    </row>
    <row r="91" spans="10:11" s="53" customFormat="1" ht="15.95" customHeight="1" x14ac:dyDescent="0.2">
      <c r="J91" s="185"/>
      <c r="K91" s="148"/>
    </row>
    <row r="92" spans="10:11" s="53" customFormat="1" ht="15.95" customHeight="1" x14ac:dyDescent="0.2">
      <c r="J92" s="185"/>
      <c r="K92" s="148"/>
    </row>
    <row r="93" spans="10:11" s="53" customFormat="1" ht="15.95" customHeight="1" x14ac:dyDescent="0.2">
      <c r="J93" s="185"/>
      <c r="K93" s="148"/>
    </row>
    <row r="94" spans="10:11" s="53" customFormat="1" ht="15.95" customHeight="1" x14ac:dyDescent="0.2">
      <c r="J94" s="185"/>
      <c r="K94" s="148"/>
    </row>
    <row r="95" spans="10:11" s="53" customFormat="1" ht="15.95" customHeight="1" x14ac:dyDescent="0.2">
      <c r="J95" s="185"/>
      <c r="K95" s="148"/>
    </row>
    <row r="96" spans="10:11" s="53" customFormat="1" ht="15.95" customHeight="1" x14ac:dyDescent="0.2">
      <c r="J96" s="185"/>
      <c r="K96" s="148"/>
    </row>
    <row r="97" spans="10:11" s="53" customFormat="1" ht="15.95" customHeight="1" x14ac:dyDescent="0.2">
      <c r="J97" s="185"/>
      <c r="K97" s="148"/>
    </row>
    <row r="98" spans="10:11" s="53" customFormat="1" ht="15.95" customHeight="1" x14ac:dyDescent="0.2">
      <c r="J98" s="185"/>
      <c r="K98" s="148"/>
    </row>
    <row r="99" spans="10:11" s="53" customFormat="1" ht="15.95" customHeight="1" x14ac:dyDescent="0.2">
      <c r="J99" s="185"/>
      <c r="K99" s="148"/>
    </row>
    <row r="100" spans="10:11" s="53" customFormat="1" ht="15.95" customHeight="1" x14ac:dyDescent="0.2">
      <c r="J100" s="185"/>
      <c r="K100" s="148"/>
    </row>
    <row r="101" spans="10:11" s="53" customFormat="1" ht="15.95" customHeight="1" x14ac:dyDescent="0.2">
      <c r="J101" s="185"/>
      <c r="K101" s="148"/>
    </row>
    <row r="102" spans="10:11" s="53" customFormat="1" ht="15.95" customHeight="1" x14ac:dyDescent="0.2">
      <c r="J102" s="185"/>
      <c r="K102" s="148"/>
    </row>
    <row r="103" spans="10:11" s="53" customFormat="1" ht="15.95" customHeight="1" x14ac:dyDescent="0.2">
      <c r="J103" s="185"/>
      <c r="K103" s="148"/>
    </row>
    <row r="104" spans="10:11" s="53" customFormat="1" ht="15.95" customHeight="1" x14ac:dyDescent="0.2">
      <c r="J104" s="185"/>
      <c r="K104" s="148"/>
    </row>
    <row r="105" spans="10:11" s="53" customFormat="1" ht="15.95" customHeight="1" x14ac:dyDescent="0.2">
      <c r="J105" s="185"/>
      <c r="K105" s="148"/>
    </row>
    <row r="106" spans="10:11" s="53" customFormat="1" ht="15.95" customHeight="1" x14ac:dyDescent="0.2">
      <c r="J106" s="185"/>
      <c r="K106" s="148"/>
    </row>
    <row r="107" spans="10:11" s="53" customFormat="1" ht="15.95" customHeight="1" x14ac:dyDescent="0.2">
      <c r="J107" s="185"/>
      <c r="K107" s="148"/>
    </row>
    <row r="108" spans="10:11" s="53" customFormat="1" ht="15.95" customHeight="1" x14ac:dyDescent="0.2">
      <c r="J108" s="185"/>
      <c r="K108" s="148"/>
    </row>
    <row r="109" spans="10:11" s="53" customFormat="1" ht="15.95" customHeight="1" x14ac:dyDescent="0.2">
      <c r="J109" s="185"/>
      <c r="K109" s="148"/>
    </row>
    <row r="110" spans="10:11" s="53" customFormat="1" ht="15.95" customHeight="1" x14ac:dyDescent="0.2">
      <c r="J110" s="185"/>
      <c r="K110" s="148"/>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704CD-AEE8-471C-9CE3-FBFB6D54983A}">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3" customWidth="1"/>
    <col min="2" max="2" width="1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t="s">
        <v>61</v>
      </c>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170</v>
      </c>
      <c r="B3" s="38"/>
      <c r="C3" s="38"/>
      <c r="D3" s="38"/>
      <c r="E3" s="38"/>
      <c r="F3" s="38"/>
      <c r="G3" s="38"/>
      <c r="H3" s="38"/>
      <c r="I3" s="38"/>
      <c r="J3" s="38"/>
    </row>
    <row r="4" spans="1:15" s="39" customFormat="1" ht="12" customHeight="1" x14ac:dyDescent="0.2">
      <c r="A4" s="41" t="s">
        <v>118</v>
      </c>
      <c r="B4" s="41"/>
      <c r="C4" s="41"/>
      <c r="D4" s="41"/>
      <c r="E4" s="41"/>
      <c r="F4" s="41"/>
      <c r="G4" s="41"/>
      <c r="H4" s="41"/>
      <c r="I4" s="41"/>
      <c r="J4" s="41"/>
    </row>
    <row r="5" spans="1:15" s="39" customFormat="1" ht="11.25" customHeight="1" x14ac:dyDescent="0.2">
      <c r="A5" s="41" t="s">
        <v>40</v>
      </c>
      <c r="B5" s="41"/>
      <c r="C5" s="41"/>
      <c r="D5" s="41"/>
      <c r="E5" s="42"/>
      <c r="F5" s="42"/>
      <c r="G5" s="42"/>
      <c r="H5" s="42"/>
      <c r="I5" s="42"/>
      <c r="J5" s="42"/>
    </row>
    <row r="6" spans="1:15" s="39" customFormat="1" ht="12.75" customHeight="1" x14ac:dyDescent="0.2">
      <c r="A6" s="186"/>
      <c r="B6" s="187"/>
      <c r="C6" s="187"/>
      <c r="D6" s="187"/>
      <c r="E6" s="187"/>
      <c r="F6" s="187"/>
      <c r="G6" s="187"/>
      <c r="H6" s="187"/>
      <c r="I6" s="187"/>
      <c r="J6" s="187"/>
    </row>
    <row r="7" spans="1:15" customFormat="1" ht="12" customHeight="1" x14ac:dyDescent="0.2">
      <c r="A7" s="45" t="s">
        <v>171</v>
      </c>
      <c r="B7" s="46"/>
      <c r="C7" s="47" t="s">
        <v>172</v>
      </c>
      <c r="D7" s="48" t="s">
        <v>173</v>
      </c>
      <c r="E7" s="49"/>
      <c r="F7" s="49"/>
      <c r="G7" s="49"/>
      <c r="H7" s="50"/>
      <c r="I7" s="51" t="s">
        <v>174</v>
      </c>
      <c r="J7" s="52"/>
      <c r="K7" s="53"/>
      <c r="L7" s="53"/>
      <c r="M7" s="53"/>
      <c r="N7" s="53"/>
      <c r="O7" s="53"/>
    </row>
    <row r="8" spans="1:15" ht="21.7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4.1" customHeight="1" x14ac:dyDescent="0.2">
      <c r="A11" s="68" t="s">
        <v>7</v>
      </c>
      <c r="B11" s="188"/>
      <c r="C11" s="189"/>
      <c r="D11" s="190"/>
      <c r="E11" s="191"/>
      <c r="F11" s="191"/>
      <c r="G11" s="191"/>
      <c r="H11" s="192"/>
      <c r="I11" s="190"/>
      <c r="J11" s="193"/>
    </row>
    <row r="12" spans="1:15" ht="14.1" customHeight="1" x14ac:dyDescent="0.2">
      <c r="A12" s="91" t="s">
        <v>96</v>
      </c>
      <c r="B12" s="69"/>
      <c r="C12" s="78">
        <v>100</v>
      </c>
      <c r="D12" s="194">
        <v>229624</v>
      </c>
      <c r="E12" s="195">
        <v>230465</v>
      </c>
      <c r="F12" s="79">
        <v>228365</v>
      </c>
      <c r="G12" s="79">
        <v>227267</v>
      </c>
      <c r="H12" s="105">
        <v>229651</v>
      </c>
      <c r="I12" s="80">
        <v>-27</v>
      </c>
      <c r="J12" s="81">
        <v>-1.1756970359371394E-2</v>
      </c>
    </row>
    <row r="13" spans="1:15" ht="12" customHeight="1" x14ac:dyDescent="0.2">
      <c r="A13" s="83" t="s">
        <v>97</v>
      </c>
      <c r="B13" s="84" t="s">
        <v>98</v>
      </c>
      <c r="C13" s="78">
        <v>53.829739051667076</v>
      </c>
      <c r="D13" s="80">
        <v>123606</v>
      </c>
      <c r="E13" s="79">
        <v>124283</v>
      </c>
      <c r="F13" s="79">
        <v>123220</v>
      </c>
      <c r="G13" s="79">
        <v>122687</v>
      </c>
      <c r="H13" s="105">
        <v>124178</v>
      </c>
      <c r="I13" s="80">
        <v>-572</v>
      </c>
      <c r="J13" s="81">
        <v>-0.46062909694148724</v>
      </c>
    </row>
    <row r="14" spans="1:15" ht="12" customHeight="1" x14ac:dyDescent="0.2">
      <c r="A14" s="83"/>
      <c r="B14" s="84" t="s">
        <v>99</v>
      </c>
      <c r="C14" s="78">
        <v>46.170260948332924</v>
      </c>
      <c r="D14" s="80">
        <v>106018</v>
      </c>
      <c r="E14" s="79">
        <v>106182</v>
      </c>
      <c r="F14" s="79">
        <v>105145</v>
      </c>
      <c r="G14" s="79">
        <v>104580</v>
      </c>
      <c r="H14" s="105">
        <v>105473</v>
      </c>
      <c r="I14" s="80">
        <v>545</v>
      </c>
      <c r="J14" s="81">
        <v>0.51671991884178892</v>
      </c>
    </row>
    <row r="15" spans="1:15" ht="12" customHeight="1" x14ac:dyDescent="0.2">
      <c r="A15" s="83" t="s">
        <v>97</v>
      </c>
      <c r="B15" s="86" t="s">
        <v>100</v>
      </c>
      <c r="C15" s="78">
        <v>10.609082674284918</v>
      </c>
      <c r="D15" s="80">
        <v>24361</v>
      </c>
      <c r="E15" s="79">
        <v>24678</v>
      </c>
      <c r="F15" s="79">
        <v>23165</v>
      </c>
      <c r="G15" s="79">
        <v>23473</v>
      </c>
      <c r="H15" s="105">
        <v>24727</v>
      </c>
      <c r="I15" s="80">
        <v>-366</v>
      </c>
      <c r="J15" s="81">
        <v>-1.4801633841549724</v>
      </c>
    </row>
    <row r="16" spans="1:15" ht="12" customHeight="1" x14ac:dyDescent="0.2">
      <c r="A16" s="83"/>
      <c r="B16" s="86" t="s">
        <v>101</v>
      </c>
      <c r="C16" s="78">
        <v>66.305786851548618</v>
      </c>
      <c r="D16" s="80">
        <v>152254</v>
      </c>
      <c r="E16" s="79">
        <v>152804</v>
      </c>
      <c r="F16" s="79">
        <v>152452</v>
      </c>
      <c r="G16" s="79">
        <v>151564</v>
      </c>
      <c r="H16" s="105">
        <v>152325</v>
      </c>
      <c r="I16" s="80">
        <v>-71</v>
      </c>
      <c r="J16" s="81">
        <v>-4.6610864926965367E-2</v>
      </c>
    </row>
    <row r="17" spans="1:10" ht="12" customHeight="1" x14ac:dyDescent="0.2">
      <c r="A17" s="83"/>
      <c r="B17" s="86" t="s">
        <v>102</v>
      </c>
      <c r="C17" s="78">
        <v>20.754799149914643</v>
      </c>
      <c r="D17" s="80">
        <v>47658</v>
      </c>
      <c r="E17" s="79">
        <v>47831</v>
      </c>
      <c r="F17" s="79">
        <v>47740</v>
      </c>
      <c r="G17" s="79">
        <v>47463</v>
      </c>
      <c r="H17" s="105">
        <v>47938</v>
      </c>
      <c r="I17" s="80">
        <v>-280</v>
      </c>
      <c r="J17" s="81">
        <v>-0.58408778004923023</v>
      </c>
    </row>
    <row r="18" spans="1:10" ht="12" customHeight="1" x14ac:dyDescent="0.2">
      <c r="A18" s="85"/>
      <c r="B18" s="86" t="s">
        <v>103</v>
      </c>
      <c r="C18" s="78">
        <v>2.3303313242518202</v>
      </c>
      <c r="D18" s="80">
        <v>5351</v>
      </c>
      <c r="E18" s="79">
        <v>5152</v>
      </c>
      <c r="F18" s="79">
        <v>5008</v>
      </c>
      <c r="G18" s="79">
        <v>4767</v>
      </c>
      <c r="H18" s="105">
        <v>4661</v>
      </c>
      <c r="I18" s="80">
        <v>690</v>
      </c>
      <c r="J18" s="81">
        <v>14.803690195237074</v>
      </c>
    </row>
    <row r="19" spans="1:10" ht="12" customHeight="1" x14ac:dyDescent="0.2">
      <c r="A19" s="85"/>
      <c r="B19" s="86" t="s">
        <v>104</v>
      </c>
      <c r="C19" s="78">
        <v>0.9994599867609657</v>
      </c>
      <c r="D19" s="80">
        <v>2295</v>
      </c>
      <c r="E19" s="79">
        <v>2248</v>
      </c>
      <c r="F19" s="79">
        <v>2207</v>
      </c>
      <c r="G19" s="79">
        <v>2110</v>
      </c>
      <c r="H19" s="105">
        <v>1835</v>
      </c>
      <c r="I19" s="80">
        <v>460</v>
      </c>
      <c r="J19" s="81">
        <v>25.068119891008173</v>
      </c>
    </row>
    <row r="20" spans="1:10" ht="12" customHeight="1" x14ac:dyDescent="0.2">
      <c r="A20" s="83" t="s">
        <v>105</v>
      </c>
      <c r="B20" s="84" t="s">
        <v>175</v>
      </c>
      <c r="C20" s="78">
        <v>66.899365919938688</v>
      </c>
      <c r="D20" s="80">
        <v>153617</v>
      </c>
      <c r="E20" s="79">
        <v>154859</v>
      </c>
      <c r="F20" s="79">
        <v>153100</v>
      </c>
      <c r="G20" s="79">
        <v>153464</v>
      </c>
      <c r="H20" s="105">
        <v>155727</v>
      </c>
      <c r="I20" s="80">
        <v>-2110</v>
      </c>
      <c r="J20" s="81">
        <v>-1.3549352392327598</v>
      </c>
    </row>
    <row r="21" spans="1:10" ht="12" customHeight="1" x14ac:dyDescent="0.2">
      <c r="A21" s="83"/>
      <c r="B21" s="84" t="s">
        <v>176</v>
      </c>
      <c r="C21" s="78">
        <v>33.100634080061319</v>
      </c>
      <c r="D21" s="80">
        <v>76007</v>
      </c>
      <c r="E21" s="79">
        <v>75606</v>
      </c>
      <c r="F21" s="79">
        <v>75265</v>
      </c>
      <c r="G21" s="79">
        <v>73803</v>
      </c>
      <c r="H21" s="105">
        <v>73924</v>
      </c>
      <c r="I21" s="80">
        <v>2083</v>
      </c>
      <c r="J21" s="81">
        <v>2.817758779286835</v>
      </c>
    </row>
    <row r="22" spans="1:10" ht="12" customHeight="1" x14ac:dyDescent="0.2">
      <c r="A22" s="83" t="s">
        <v>105</v>
      </c>
      <c r="B22" s="84" t="s">
        <v>108</v>
      </c>
      <c r="C22" s="78">
        <v>81.297686652963108</v>
      </c>
      <c r="D22" s="80">
        <v>186679</v>
      </c>
      <c r="E22" s="79">
        <v>187245</v>
      </c>
      <c r="F22" s="79">
        <v>186208</v>
      </c>
      <c r="G22" s="79">
        <v>186277</v>
      </c>
      <c r="H22" s="105">
        <v>188551</v>
      </c>
      <c r="I22" s="80">
        <v>-1872</v>
      </c>
      <c r="J22" s="81">
        <v>-0.99283482983383808</v>
      </c>
    </row>
    <row r="23" spans="1:10" ht="12" customHeight="1" x14ac:dyDescent="0.2">
      <c r="A23" s="83"/>
      <c r="B23" s="84" t="s">
        <v>109</v>
      </c>
      <c r="C23" s="78">
        <v>18.702313347036895</v>
      </c>
      <c r="D23" s="80">
        <v>42945</v>
      </c>
      <c r="E23" s="79">
        <v>43220</v>
      </c>
      <c r="F23" s="79">
        <v>42157</v>
      </c>
      <c r="G23" s="79">
        <v>40990</v>
      </c>
      <c r="H23" s="105">
        <v>41100</v>
      </c>
      <c r="I23" s="80">
        <v>1845</v>
      </c>
      <c r="J23" s="81">
        <v>4.4890510948905114</v>
      </c>
    </row>
    <row r="24" spans="1:10" ht="14.1" customHeight="1" x14ac:dyDescent="0.2">
      <c r="A24" s="68" t="s">
        <v>121</v>
      </c>
      <c r="B24" s="188"/>
      <c r="C24" s="189"/>
      <c r="D24" s="196"/>
      <c r="E24" s="197"/>
      <c r="F24" s="197"/>
      <c r="G24" s="197"/>
      <c r="H24" s="198"/>
      <c r="I24" s="190"/>
      <c r="J24" s="193"/>
    </row>
    <row r="25" spans="1:10" ht="14.1" customHeight="1" x14ac:dyDescent="0.2">
      <c r="A25" s="91" t="s">
        <v>96</v>
      </c>
      <c r="B25" s="69"/>
      <c r="C25" s="78">
        <v>100</v>
      </c>
      <c r="D25" s="199">
        <v>7394540</v>
      </c>
      <c r="E25" s="195">
        <v>7424513</v>
      </c>
      <c r="F25" s="195">
        <v>7350231</v>
      </c>
      <c r="G25" s="195">
        <v>7360270</v>
      </c>
      <c r="H25" s="200">
        <v>7390826</v>
      </c>
      <c r="I25" s="194">
        <v>3714</v>
      </c>
      <c r="J25" s="81">
        <v>5.0251487452146755E-2</v>
      </c>
    </row>
    <row r="26" spans="1:10" ht="12" customHeight="1" x14ac:dyDescent="0.2">
      <c r="A26" s="83" t="s">
        <v>97</v>
      </c>
      <c r="B26" s="84" t="s">
        <v>98</v>
      </c>
      <c r="C26" s="78">
        <v>53.897240396292396</v>
      </c>
      <c r="D26" s="80">
        <v>3985453</v>
      </c>
      <c r="E26" s="79">
        <v>4013652</v>
      </c>
      <c r="F26" s="79">
        <v>3970039</v>
      </c>
      <c r="G26" s="79">
        <v>3973335</v>
      </c>
      <c r="H26" s="105">
        <v>3991915</v>
      </c>
      <c r="I26" s="80">
        <v>-6462</v>
      </c>
      <c r="J26" s="81">
        <v>-0.16187719427893629</v>
      </c>
    </row>
    <row r="27" spans="1:10" ht="12" customHeight="1" x14ac:dyDescent="0.2">
      <c r="A27" s="83"/>
      <c r="B27" s="84" t="s">
        <v>99</v>
      </c>
      <c r="C27" s="78">
        <v>46.102759603707604</v>
      </c>
      <c r="D27" s="80">
        <v>3409087</v>
      </c>
      <c r="E27" s="79">
        <v>3410861</v>
      </c>
      <c r="F27" s="79">
        <v>3380192</v>
      </c>
      <c r="G27" s="79">
        <v>3386935</v>
      </c>
      <c r="H27" s="105">
        <v>3398911</v>
      </c>
      <c r="I27" s="80">
        <v>10176</v>
      </c>
      <c r="J27" s="81">
        <v>0.29939001050630626</v>
      </c>
    </row>
    <row r="28" spans="1:10" ht="12" customHeight="1" x14ac:dyDescent="0.2">
      <c r="A28" s="83" t="s">
        <v>97</v>
      </c>
      <c r="B28" s="86" t="s">
        <v>100</v>
      </c>
      <c r="C28" s="78">
        <v>9.999026308600671</v>
      </c>
      <c r="D28" s="80">
        <v>739382</v>
      </c>
      <c r="E28" s="79">
        <v>755737</v>
      </c>
      <c r="F28" s="79">
        <v>698478</v>
      </c>
      <c r="G28" s="79">
        <v>721861</v>
      </c>
      <c r="H28" s="105">
        <v>750824</v>
      </c>
      <c r="I28" s="80">
        <v>-11442</v>
      </c>
      <c r="J28" s="81">
        <v>-1.5239257136159738</v>
      </c>
    </row>
    <row r="29" spans="1:10" ht="12" customHeight="1" x14ac:dyDescent="0.2">
      <c r="A29" s="83"/>
      <c r="B29" s="86" t="s">
        <v>101</v>
      </c>
      <c r="C29" s="78">
        <v>65.160943074214217</v>
      </c>
      <c r="D29" s="80">
        <v>4818352</v>
      </c>
      <c r="E29" s="79">
        <v>4833843</v>
      </c>
      <c r="F29" s="79">
        <v>4821346</v>
      </c>
      <c r="G29" s="79">
        <v>4819171</v>
      </c>
      <c r="H29" s="105">
        <v>4821119</v>
      </c>
      <c r="I29" s="80">
        <v>-2767</v>
      </c>
      <c r="J29" s="81">
        <v>-5.7393314705569388E-2</v>
      </c>
    </row>
    <row r="30" spans="1:10" ht="12" customHeight="1" x14ac:dyDescent="0.2">
      <c r="A30" s="83"/>
      <c r="B30" s="86" t="s">
        <v>102</v>
      </c>
      <c r="C30" s="78">
        <v>22.586286638519773</v>
      </c>
      <c r="D30" s="80">
        <v>1670152</v>
      </c>
      <c r="E30" s="79">
        <v>1673514</v>
      </c>
      <c r="F30" s="79">
        <v>1672415</v>
      </c>
      <c r="G30" s="79">
        <v>1667320</v>
      </c>
      <c r="H30" s="105">
        <v>1671498</v>
      </c>
      <c r="I30" s="80">
        <v>-1346</v>
      </c>
      <c r="J30" s="81">
        <v>-8.0526569580101209E-2</v>
      </c>
    </row>
    <row r="31" spans="1:10" ht="12" customHeight="1" x14ac:dyDescent="0.2">
      <c r="A31" s="85"/>
      <c r="B31" s="86" t="s">
        <v>103</v>
      </c>
      <c r="C31" s="78">
        <v>2.2537304551736823</v>
      </c>
      <c r="D31" s="80">
        <v>166653</v>
      </c>
      <c r="E31" s="79">
        <v>161418</v>
      </c>
      <c r="F31" s="79">
        <v>157991</v>
      </c>
      <c r="G31" s="79">
        <v>151918</v>
      </c>
      <c r="H31" s="105">
        <v>147385</v>
      </c>
      <c r="I31" s="80">
        <v>19268</v>
      </c>
      <c r="J31" s="81">
        <v>13.073243545815382</v>
      </c>
    </row>
    <row r="32" spans="1:10" ht="12" customHeight="1" x14ac:dyDescent="0.2">
      <c r="A32" s="85"/>
      <c r="B32" s="86" t="s">
        <v>104</v>
      </c>
      <c r="C32" s="78">
        <v>0.9614526393798668</v>
      </c>
      <c r="D32" s="80">
        <v>71095</v>
      </c>
      <c r="E32" s="79">
        <v>70008</v>
      </c>
      <c r="F32" s="79">
        <v>69349</v>
      </c>
      <c r="G32" s="79">
        <v>67130</v>
      </c>
      <c r="H32" s="105">
        <v>58338</v>
      </c>
      <c r="I32" s="80">
        <v>12757</v>
      </c>
      <c r="J32" s="81">
        <v>21.867393465665604</v>
      </c>
    </row>
    <row r="33" spans="1:10" ht="12" customHeight="1" x14ac:dyDescent="0.2">
      <c r="A33" s="83" t="s">
        <v>105</v>
      </c>
      <c r="B33" s="84" t="s">
        <v>175</v>
      </c>
      <c r="C33" s="78">
        <v>69.45842472959778</v>
      </c>
      <c r="D33" s="80">
        <v>5136131</v>
      </c>
      <c r="E33" s="79">
        <v>5178728</v>
      </c>
      <c r="F33" s="79">
        <v>5114584</v>
      </c>
      <c r="G33" s="79">
        <v>5140313</v>
      </c>
      <c r="H33" s="105">
        <v>5174277</v>
      </c>
      <c r="I33" s="80">
        <v>-38146</v>
      </c>
      <c r="J33" s="81">
        <v>-0.73722377058669264</v>
      </c>
    </row>
    <row r="34" spans="1:10" ht="12" customHeight="1" x14ac:dyDescent="0.2">
      <c r="A34" s="83"/>
      <c r="B34" s="84" t="s">
        <v>176</v>
      </c>
      <c r="C34" s="78">
        <v>30.541575270402216</v>
      </c>
      <c r="D34" s="80">
        <v>2258409</v>
      </c>
      <c r="E34" s="79">
        <v>2245785</v>
      </c>
      <c r="F34" s="79">
        <v>2235647</v>
      </c>
      <c r="G34" s="79">
        <v>2219957</v>
      </c>
      <c r="H34" s="105">
        <v>2216548</v>
      </c>
      <c r="I34" s="80">
        <v>41861</v>
      </c>
      <c r="J34" s="81">
        <v>1.8885672676612462</v>
      </c>
    </row>
    <row r="35" spans="1:10" ht="12" customHeight="1" x14ac:dyDescent="0.2">
      <c r="A35" s="83" t="s">
        <v>105</v>
      </c>
      <c r="B35" s="84" t="s">
        <v>108</v>
      </c>
      <c r="C35" s="78">
        <v>83.534662061466975</v>
      </c>
      <c r="D35" s="80">
        <v>6177004</v>
      </c>
      <c r="E35" s="79">
        <v>6204464</v>
      </c>
      <c r="F35" s="79">
        <v>6156418</v>
      </c>
      <c r="G35" s="79">
        <v>6185376</v>
      </c>
      <c r="H35" s="105">
        <v>6232618</v>
      </c>
      <c r="I35" s="80">
        <v>-55614</v>
      </c>
      <c r="J35" s="81">
        <v>-0.89230560897523326</v>
      </c>
    </row>
    <row r="36" spans="1:10" ht="12" customHeight="1" x14ac:dyDescent="0.2">
      <c r="A36" s="83"/>
      <c r="B36" s="84" t="s">
        <v>109</v>
      </c>
      <c r="C36" s="78">
        <v>16.465324415041369</v>
      </c>
      <c r="D36" s="80">
        <v>1217535</v>
      </c>
      <c r="E36" s="79">
        <v>1220048</v>
      </c>
      <c r="F36" s="79">
        <v>1193812</v>
      </c>
      <c r="G36" s="79">
        <v>1174893</v>
      </c>
      <c r="H36" s="105">
        <v>1158206</v>
      </c>
      <c r="I36" s="80">
        <v>59329</v>
      </c>
      <c r="J36" s="81">
        <v>5.1224911630573491</v>
      </c>
    </row>
    <row r="37" spans="1:10" ht="14.1" customHeight="1" x14ac:dyDescent="0.2">
      <c r="A37" s="68" t="s">
        <v>122</v>
      </c>
      <c r="B37" s="188"/>
      <c r="C37" s="189"/>
      <c r="D37" s="196"/>
      <c r="E37" s="197"/>
      <c r="F37" s="197"/>
      <c r="G37" s="197"/>
      <c r="H37" s="198"/>
      <c r="I37" s="190"/>
      <c r="J37" s="193"/>
    </row>
    <row r="38" spans="1:10" ht="14.1" customHeight="1" x14ac:dyDescent="0.2">
      <c r="A38" s="91" t="s">
        <v>96</v>
      </c>
      <c r="B38" s="69"/>
      <c r="C38" s="78">
        <v>100</v>
      </c>
      <c r="D38" s="199">
        <v>28639088</v>
      </c>
      <c r="E38" s="195">
        <v>28820804</v>
      </c>
      <c r="F38" s="195">
        <v>28542882</v>
      </c>
      <c r="G38" s="195">
        <v>28545079</v>
      </c>
      <c r="H38" s="200">
        <v>28633360</v>
      </c>
      <c r="I38" s="194">
        <v>5728</v>
      </c>
      <c r="J38" s="81">
        <v>2.0004637946786547E-2</v>
      </c>
    </row>
    <row r="39" spans="1:10" ht="12" customHeight="1" x14ac:dyDescent="0.2">
      <c r="A39" s="83" t="s">
        <v>97</v>
      </c>
      <c r="B39" s="84" t="s">
        <v>98</v>
      </c>
      <c r="C39" s="78">
        <v>53.704259018303937</v>
      </c>
      <c r="D39" s="80">
        <v>15380410</v>
      </c>
      <c r="E39" s="79">
        <v>15531366</v>
      </c>
      <c r="F39" s="79">
        <v>15373217</v>
      </c>
      <c r="G39" s="79">
        <v>15360040</v>
      </c>
      <c r="H39" s="105">
        <v>15407871</v>
      </c>
      <c r="I39" s="80">
        <v>-27461</v>
      </c>
      <c r="J39" s="81">
        <v>-0.17822708925847056</v>
      </c>
    </row>
    <row r="40" spans="1:10" ht="12" customHeight="1" x14ac:dyDescent="0.2">
      <c r="A40" s="83"/>
      <c r="B40" s="84" t="s">
        <v>99</v>
      </c>
      <c r="C40" s="78">
        <v>46.295740981696063</v>
      </c>
      <c r="D40" s="80">
        <v>13258678</v>
      </c>
      <c r="E40" s="79">
        <v>13289438</v>
      </c>
      <c r="F40" s="79">
        <v>13169665</v>
      </c>
      <c r="G40" s="79">
        <v>13185039</v>
      </c>
      <c r="H40" s="105">
        <v>13225489</v>
      </c>
      <c r="I40" s="80">
        <v>33189</v>
      </c>
      <c r="J40" s="81">
        <v>0.25094724285809017</v>
      </c>
    </row>
    <row r="41" spans="1:10" ht="12" customHeight="1" x14ac:dyDescent="0.2">
      <c r="A41" s="83" t="s">
        <v>97</v>
      </c>
      <c r="B41" s="86" t="s">
        <v>100</v>
      </c>
      <c r="C41" s="78">
        <v>10.033221029943412</v>
      </c>
      <c r="D41" s="80">
        <v>2873423</v>
      </c>
      <c r="E41" s="79">
        <v>2946269</v>
      </c>
      <c r="F41" s="79">
        <v>2737167</v>
      </c>
      <c r="G41" s="79">
        <v>2816588</v>
      </c>
      <c r="H41" s="105">
        <v>2921773</v>
      </c>
      <c r="I41" s="80">
        <v>-48350</v>
      </c>
      <c r="J41" s="81">
        <v>-1.6548171264502751</v>
      </c>
    </row>
    <row r="42" spans="1:10" ht="12" customHeight="1" x14ac:dyDescent="0.2">
      <c r="A42" s="83"/>
      <c r="B42" s="86" t="s">
        <v>101</v>
      </c>
      <c r="C42" s="78">
        <v>65.412756858737964</v>
      </c>
      <c r="D42" s="80">
        <v>18733617</v>
      </c>
      <c r="E42" s="79">
        <v>18840583</v>
      </c>
      <c r="F42" s="79">
        <v>18793962</v>
      </c>
      <c r="G42" s="79">
        <v>18771978</v>
      </c>
      <c r="H42" s="105">
        <v>18768478</v>
      </c>
      <c r="I42" s="80">
        <v>-34861</v>
      </c>
      <c r="J42" s="81">
        <v>-0.18574228554920649</v>
      </c>
    </row>
    <row r="43" spans="1:10" ht="12" customHeight="1" x14ac:dyDescent="0.2">
      <c r="A43" s="83"/>
      <c r="B43" s="86" t="s">
        <v>102</v>
      </c>
      <c r="C43" s="78">
        <v>22.319481681818917</v>
      </c>
      <c r="D43" s="80">
        <v>6392096</v>
      </c>
      <c r="E43" s="79">
        <v>6413550</v>
      </c>
      <c r="F43" s="79">
        <v>6405870</v>
      </c>
      <c r="G43" s="79">
        <v>6374701</v>
      </c>
      <c r="H43" s="105">
        <v>6380286</v>
      </c>
      <c r="I43" s="80">
        <v>11810</v>
      </c>
      <c r="J43" s="81">
        <v>0.18510142021846671</v>
      </c>
    </row>
    <row r="44" spans="1:10" ht="12" customHeight="1" x14ac:dyDescent="0.2">
      <c r="A44" s="85"/>
      <c r="B44" s="86" t="s">
        <v>103</v>
      </c>
      <c r="C44" s="78">
        <v>2.2345299543058075</v>
      </c>
      <c r="D44" s="80">
        <v>639949</v>
      </c>
      <c r="E44" s="79">
        <v>620398</v>
      </c>
      <c r="F44" s="79">
        <v>605880</v>
      </c>
      <c r="G44" s="79">
        <v>581809</v>
      </c>
      <c r="H44" s="105">
        <v>562822</v>
      </c>
      <c r="I44" s="80">
        <v>77127</v>
      </c>
      <c r="J44" s="81">
        <v>13.70362210432428</v>
      </c>
    </row>
    <row r="45" spans="1:10" ht="12" customHeight="1" x14ac:dyDescent="0.2">
      <c r="A45" s="85"/>
      <c r="B45" s="86" t="s">
        <v>104</v>
      </c>
      <c r="C45" s="78">
        <v>0.93525324549440958</v>
      </c>
      <c r="D45" s="80">
        <v>267848</v>
      </c>
      <c r="E45" s="79">
        <v>264421</v>
      </c>
      <c r="F45" s="79">
        <v>261325</v>
      </c>
      <c r="G45" s="79">
        <v>253811</v>
      </c>
      <c r="H45" s="105">
        <v>218956</v>
      </c>
      <c r="I45" s="80">
        <v>48892</v>
      </c>
      <c r="J45" s="81">
        <v>22.32960046767387</v>
      </c>
    </row>
    <row r="46" spans="1:10" ht="12" customHeight="1" x14ac:dyDescent="0.2">
      <c r="A46" s="83" t="s">
        <v>105</v>
      </c>
      <c r="B46" s="84" t="s">
        <v>175</v>
      </c>
      <c r="C46" s="78">
        <v>69.27240839512767</v>
      </c>
      <c r="D46" s="80">
        <v>19838986</v>
      </c>
      <c r="E46" s="79">
        <v>20052398</v>
      </c>
      <c r="F46" s="79">
        <v>19836547</v>
      </c>
      <c r="G46" s="79">
        <v>19903947</v>
      </c>
      <c r="H46" s="105">
        <v>20006421</v>
      </c>
      <c r="I46" s="80">
        <v>-167435</v>
      </c>
      <c r="J46" s="81">
        <v>-0.83690631122878001</v>
      </c>
    </row>
    <row r="47" spans="1:10" ht="12" customHeight="1" x14ac:dyDescent="0.2">
      <c r="A47" s="83"/>
      <c r="B47" s="84" t="s">
        <v>176</v>
      </c>
      <c r="C47" s="78">
        <v>30.727591604872334</v>
      </c>
      <c r="D47" s="80">
        <v>8800102</v>
      </c>
      <c r="E47" s="79">
        <v>8768406</v>
      </c>
      <c r="F47" s="79">
        <v>8706333</v>
      </c>
      <c r="G47" s="79">
        <v>8641129</v>
      </c>
      <c r="H47" s="105">
        <v>8626936</v>
      </c>
      <c r="I47" s="80">
        <v>173166</v>
      </c>
      <c r="J47" s="81">
        <v>2.0072711794778586</v>
      </c>
    </row>
    <row r="48" spans="1:10" ht="12" customHeight="1" x14ac:dyDescent="0.2">
      <c r="A48" s="83" t="s">
        <v>105</v>
      </c>
      <c r="B48" s="84" t="s">
        <v>108</v>
      </c>
      <c r="C48" s="78">
        <v>82.409167498629841</v>
      </c>
      <c r="D48" s="80">
        <v>23601234</v>
      </c>
      <c r="E48" s="79">
        <v>23735923</v>
      </c>
      <c r="F48" s="79">
        <v>23539369</v>
      </c>
      <c r="G48" s="79">
        <v>23624014</v>
      </c>
      <c r="H48" s="105">
        <v>23774470</v>
      </c>
      <c r="I48" s="80">
        <v>-173236</v>
      </c>
      <c r="J48" s="81">
        <v>-0.72866398283536915</v>
      </c>
    </row>
    <row r="49" spans="1:10" ht="12" customHeight="1" x14ac:dyDescent="0.2">
      <c r="A49" s="83"/>
      <c r="B49" s="84" t="s">
        <v>109</v>
      </c>
      <c r="C49" s="78">
        <v>17.590811550982348</v>
      </c>
      <c r="D49" s="80">
        <v>5037848</v>
      </c>
      <c r="E49" s="79">
        <v>5084875</v>
      </c>
      <c r="F49" s="79">
        <v>5003504</v>
      </c>
      <c r="G49" s="79">
        <v>4921056</v>
      </c>
      <c r="H49" s="105">
        <v>4858880</v>
      </c>
      <c r="I49" s="80">
        <v>178968</v>
      </c>
      <c r="J49" s="81">
        <v>3.6833179662802951</v>
      </c>
    </row>
    <row r="50" spans="1:10" ht="14.1" customHeight="1" x14ac:dyDescent="0.2">
      <c r="A50" s="68" t="s">
        <v>123</v>
      </c>
      <c r="B50" s="188"/>
      <c r="C50" s="189"/>
      <c r="D50" s="196"/>
      <c r="E50" s="197"/>
      <c r="F50" s="197"/>
      <c r="G50" s="197"/>
      <c r="H50" s="198"/>
      <c r="I50" s="190"/>
      <c r="J50" s="193"/>
    </row>
    <row r="51" spans="1:10" ht="14.1" customHeight="1" x14ac:dyDescent="0.2">
      <c r="A51" s="91" t="s">
        <v>96</v>
      </c>
      <c r="B51" s="69"/>
      <c r="C51" s="78">
        <v>100</v>
      </c>
      <c r="D51" s="199">
        <v>34985555</v>
      </c>
      <c r="E51" s="195">
        <v>35215934</v>
      </c>
      <c r="F51" s="195">
        <v>34885488</v>
      </c>
      <c r="G51" s="195">
        <v>34887706</v>
      </c>
      <c r="H51" s="200">
        <v>35018375</v>
      </c>
      <c r="I51" s="194">
        <v>-32820</v>
      </c>
      <c r="J51" s="81">
        <v>-9.3722224403616675E-2</v>
      </c>
    </row>
    <row r="52" spans="1:10" ht="12" customHeight="1" x14ac:dyDescent="0.2">
      <c r="A52" s="83" t="s">
        <v>97</v>
      </c>
      <c r="B52" s="84" t="s">
        <v>98</v>
      </c>
      <c r="C52" s="78">
        <v>53.363732546189418</v>
      </c>
      <c r="D52" s="80">
        <v>18669598</v>
      </c>
      <c r="E52" s="79">
        <v>18853052</v>
      </c>
      <c r="F52" s="79">
        <v>18659848</v>
      </c>
      <c r="G52" s="79">
        <v>18640170</v>
      </c>
      <c r="H52" s="105">
        <v>18707512</v>
      </c>
      <c r="I52" s="80">
        <v>-37914</v>
      </c>
      <c r="J52" s="81">
        <v>-0.20266724939158132</v>
      </c>
    </row>
    <row r="53" spans="1:10" ht="12" customHeight="1" x14ac:dyDescent="0.2">
      <c r="A53" s="83"/>
      <c r="B53" s="84" t="s">
        <v>99</v>
      </c>
      <c r="C53" s="78">
        <v>46.636267453810582</v>
      </c>
      <c r="D53" s="80">
        <v>16315957</v>
      </c>
      <c r="E53" s="79">
        <v>16362882</v>
      </c>
      <c r="F53" s="79">
        <v>16225640</v>
      </c>
      <c r="G53" s="79">
        <v>16247536</v>
      </c>
      <c r="H53" s="105">
        <v>16310863</v>
      </c>
      <c r="I53" s="80">
        <v>5094</v>
      </c>
      <c r="J53" s="81">
        <v>3.1230720287455053E-2</v>
      </c>
    </row>
    <row r="54" spans="1:10" ht="12" customHeight="1" x14ac:dyDescent="0.2">
      <c r="A54" s="83" t="s">
        <v>97</v>
      </c>
      <c r="B54" s="86" t="s">
        <v>100</v>
      </c>
      <c r="C54" s="78">
        <v>9.9519730357286029</v>
      </c>
      <c r="D54" s="80">
        <v>3481753</v>
      </c>
      <c r="E54" s="79">
        <v>3567411</v>
      </c>
      <c r="F54" s="79">
        <v>3312093</v>
      </c>
      <c r="G54" s="79">
        <v>3404157</v>
      </c>
      <c r="H54" s="105">
        <v>3530165</v>
      </c>
      <c r="I54" s="80">
        <v>-48412</v>
      </c>
      <c r="J54" s="81">
        <v>-1.3713806578446051</v>
      </c>
    </row>
    <row r="55" spans="1:10" ht="12" customHeight="1" x14ac:dyDescent="0.2">
      <c r="A55" s="83"/>
      <c r="B55" s="86" t="s">
        <v>101</v>
      </c>
      <c r="C55" s="78">
        <v>65.477855074758708</v>
      </c>
      <c r="D55" s="80">
        <v>22907791</v>
      </c>
      <c r="E55" s="79">
        <v>23045292</v>
      </c>
      <c r="F55" s="79">
        <v>22995034</v>
      </c>
      <c r="G55" s="79">
        <v>22969743</v>
      </c>
      <c r="H55" s="105">
        <v>22977613</v>
      </c>
      <c r="I55" s="80">
        <v>-69822</v>
      </c>
      <c r="J55" s="81">
        <v>-0.30386968393975478</v>
      </c>
    </row>
    <row r="56" spans="1:10" ht="12" customHeight="1" x14ac:dyDescent="0.2">
      <c r="A56" s="83"/>
      <c r="B56" s="86" t="s">
        <v>102</v>
      </c>
      <c r="C56" s="78">
        <v>22.390949636214145</v>
      </c>
      <c r="D56" s="80">
        <v>7833598</v>
      </c>
      <c r="E56" s="79">
        <v>7864767</v>
      </c>
      <c r="F56" s="79">
        <v>7857543</v>
      </c>
      <c r="G56" s="79">
        <v>7821575</v>
      </c>
      <c r="H56" s="105">
        <v>7838209</v>
      </c>
      <c r="I56" s="80">
        <v>-4611</v>
      </c>
      <c r="J56" s="81">
        <v>-5.8827214227127653E-2</v>
      </c>
    </row>
    <row r="57" spans="1:10" ht="12" customHeight="1" x14ac:dyDescent="0.2">
      <c r="A57" s="85"/>
      <c r="B57" s="86" t="s">
        <v>103</v>
      </c>
      <c r="C57" s="78">
        <v>2.179213678330957</v>
      </c>
      <c r="D57" s="80">
        <v>762410</v>
      </c>
      <c r="E57" s="79">
        <v>738460</v>
      </c>
      <c r="F57" s="79">
        <v>720815</v>
      </c>
      <c r="G57" s="79">
        <v>692228</v>
      </c>
      <c r="H57" s="105">
        <v>672387</v>
      </c>
      <c r="I57" s="80">
        <v>90023</v>
      </c>
      <c r="J57" s="81">
        <v>13.38856938043121</v>
      </c>
    </row>
    <row r="58" spans="1:10" ht="12" customHeight="1" x14ac:dyDescent="0.2">
      <c r="A58" s="85"/>
      <c r="B58" s="86" t="s">
        <v>104</v>
      </c>
      <c r="C58" s="78">
        <v>0.91582940444992222</v>
      </c>
      <c r="D58" s="80">
        <v>320408</v>
      </c>
      <c r="E58" s="79">
        <v>315777</v>
      </c>
      <c r="F58" s="79">
        <v>311816</v>
      </c>
      <c r="G58" s="79">
        <v>302788</v>
      </c>
      <c r="H58" s="105">
        <v>262742</v>
      </c>
      <c r="I58" s="80">
        <v>57666</v>
      </c>
      <c r="J58" s="81">
        <v>21.947766249781154</v>
      </c>
    </row>
    <row r="59" spans="1:10" ht="12" customHeight="1" x14ac:dyDescent="0.2">
      <c r="A59" s="83" t="s">
        <v>105</v>
      </c>
      <c r="B59" s="84" t="s">
        <v>175</v>
      </c>
      <c r="C59" s="78">
        <v>68.655872402195712</v>
      </c>
      <c r="D59" s="80">
        <v>24019638</v>
      </c>
      <c r="E59" s="79">
        <v>24278676</v>
      </c>
      <c r="F59" s="79">
        <v>24024859</v>
      </c>
      <c r="G59" s="79">
        <v>24107647</v>
      </c>
      <c r="H59" s="105">
        <v>24248794</v>
      </c>
      <c r="I59" s="80">
        <v>-229156</v>
      </c>
      <c r="J59" s="81">
        <v>-0.94502019358158595</v>
      </c>
    </row>
    <row r="60" spans="1:10" ht="12" customHeight="1" x14ac:dyDescent="0.2">
      <c r="A60" s="83"/>
      <c r="B60" s="84" t="s">
        <v>176</v>
      </c>
      <c r="C60" s="78">
        <v>31.344124739481767</v>
      </c>
      <c r="D60" s="80">
        <v>10965916</v>
      </c>
      <c r="E60" s="79">
        <v>10937257</v>
      </c>
      <c r="F60" s="79">
        <v>10860622</v>
      </c>
      <c r="G60" s="79">
        <v>10780051</v>
      </c>
      <c r="H60" s="105">
        <v>10769577</v>
      </c>
      <c r="I60" s="80">
        <v>196339</v>
      </c>
      <c r="J60" s="81">
        <v>1.823089244823636</v>
      </c>
    </row>
    <row r="61" spans="1:10" ht="12" customHeight="1" x14ac:dyDescent="0.2">
      <c r="A61" s="83" t="s">
        <v>105</v>
      </c>
      <c r="B61" s="84" t="s">
        <v>108</v>
      </c>
      <c r="C61" s="78">
        <v>83.183099424891211</v>
      </c>
      <c r="D61" s="80">
        <v>29102069</v>
      </c>
      <c r="E61" s="79">
        <v>29281880</v>
      </c>
      <c r="F61" s="79">
        <v>29047509</v>
      </c>
      <c r="G61" s="79">
        <v>29151408</v>
      </c>
      <c r="H61" s="105">
        <v>29352342</v>
      </c>
      <c r="I61" s="80">
        <v>-250273</v>
      </c>
      <c r="J61" s="81">
        <v>-0.85265087194745826</v>
      </c>
    </row>
    <row r="62" spans="1:10" ht="12" customHeight="1" x14ac:dyDescent="0.2">
      <c r="A62" s="83"/>
      <c r="B62" s="84" t="s">
        <v>109</v>
      </c>
      <c r="C62" s="78">
        <v>16.816857700270869</v>
      </c>
      <c r="D62" s="80">
        <v>5883471</v>
      </c>
      <c r="E62" s="79">
        <v>5934017</v>
      </c>
      <c r="F62" s="79">
        <v>5837916</v>
      </c>
      <c r="G62" s="79">
        <v>5736211</v>
      </c>
      <c r="H62" s="105">
        <v>5665936</v>
      </c>
      <c r="I62" s="80">
        <v>217535</v>
      </c>
      <c r="J62" s="81">
        <v>3.839347991223339</v>
      </c>
    </row>
    <row r="63" spans="1:10" ht="14.1" customHeight="1" x14ac:dyDescent="0.2">
      <c r="A63" s="68" t="s">
        <v>177</v>
      </c>
      <c r="B63" s="188"/>
      <c r="C63" s="189"/>
      <c r="D63" s="196"/>
      <c r="E63" s="197"/>
      <c r="F63" s="197"/>
      <c r="G63" s="197"/>
      <c r="H63" s="198"/>
      <c r="I63" s="190"/>
      <c r="J63" s="193"/>
    </row>
    <row r="64" spans="1:10" ht="14.1" customHeight="1" x14ac:dyDescent="0.2">
      <c r="A64" s="91" t="s">
        <v>96</v>
      </c>
      <c r="B64" s="69"/>
      <c r="C64" s="78">
        <v>100</v>
      </c>
      <c r="D64" s="199">
        <v>222890</v>
      </c>
      <c r="E64" s="195">
        <v>223069</v>
      </c>
      <c r="F64" s="195">
        <v>220860</v>
      </c>
      <c r="G64" s="195">
        <v>219892</v>
      </c>
      <c r="H64" s="105">
        <v>221976</v>
      </c>
      <c r="I64" s="80">
        <v>914</v>
      </c>
      <c r="J64" s="81">
        <v>0.4117562258982953</v>
      </c>
    </row>
    <row r="65" spans="1:12" ht="12" customHeight="1" x14ac:dyDescent="0.2">
      <c r="A65" s="83" t="s">
        <v>97</v>
      </c>
      <c r="B65" s="84" t="s">
        <v>98</v>
      </c>
      <c r="C65" s="78">
        <v>54.68482210956077</v>
      </c>
      <c r="D65" s="194">
        <v>121887</v>
      </c>
      <c r="E65" s="195">
        <v>122144</v>
      </c>
      <c r="F65" s="195">
        <v>120957</v>
      </c>
      <c r="G65" s="195">
        <v>120327</v>
      </c>
      <c r="H65" s="105">
        <v>121713</v>
      </c>
      <c r="I65" s="80">
        <v>174</v>
      </c>
      <c r="J65" s="81">
        <v>0.14295925661186562</v>
      </c>
    </row>
    <row r="66" spans="1:12" ht="12" customHeight="1" x14ac:dyDescent="0.2">
      <c r="A66" s="83"/>
      <c r="B66" s="84" t="s">
        <v>99</v>
      </c>
      <c r="C66" s="78">
        <v>45.31517789043923</v>
      </c>
      <c r="D66" s="194">
        <v>101003</v>
      </c>
      <c r="E66" s="195">
        <v>100925</v>
      </c>
      <c r="F66" s="195">
        <v>99903</v>
      </c>
      <c r="G66" s="195">
        <v>99565</v>
      </c>
      <c r="H66" s="105">
        <v>100263</v>
      </c>
      <c r="I66" s="80">
        <v>740</v>
      </c>
      <c r="J66" s="81">
        <v>0.73805890507964056</v>
      </c>
    </row>
    <row r="67" spans="1:12" ht="12" customHeight="1" x14ac:dyDescent="0.2">
      <c r="A67" s="83" t="s">
        <v>97</v>
      </c>
      <c r="B67" s="86" t="s">
        <v>100</v>
      </c>
      <c r="C67" s="78">
        <v>10.642918031315896</v>
      </c>
      <c r="D67" s="194">
        <v>23722</v>
      </c>
      <c r="E67" s="195">
        <v>23963</v>
      </c>
      <c r="F67" s="195">
        <v>22531</v>
      </c>
      <c r="G67" s="195">
        <v>22832</v>
      </c>
      <c r="H67" s="105">
        <v>24115</v>
      </c>
      <c r="I67" s="80">
        <v>-393</v>
      </c>
      <c r="J67" s="81">
        <v>-1.6296910636533277</v>
      </c>
    </row>
    <row r="68" spans="1:12" ht="12" customHeight="1" x14ac:dyDescent="0.2">
      <c r="A68" s="83"/>
      <c r="B68" s="86" t="s">
        <v>101</v>
      </c>
      <c r="C68" s="78">
        <v>66.622549239535203</v>
      </c>
      <c r="D68" s="194">
        <v>148495</v>
      </c>
      <c r="E68" s="195">
        <v>148493</v>
      </c>
      <c r="F68" s="195">
        <v>147922</v>
      </c>
      <c r="G68" s="195">
        <v>147070</v>
      </c>
      <c r="H68" s="105">
        <v>147608</v>
      </c>
      <c r="I68" s="80">
        <v>887</v>
      </c>
      <c r="J68" s="81">
        <v>0.6009159395154734</v>
      </c>
    </row>
    <row r="69" spans="1:12" ht="12" customHeight="1" x14ac:dyDescent="0.2">
      <c r="A69" s="83"/>
      <c r="B69" s="86" t="s">
        <v>102</v>
      </c>
      <c r="C69" s="78">
        <v>20.430257077482167</v>
      </c>
      <c r="D69" s="194">
        <v>45537</v>
      </c>
      <c r="E69" s="195">
        <v>45679</v>
      </c>
      <c r="F69" s="195">
        <v>45621</v>
      </c>
      <c r="G69" s="195">
        <v>45421</v>
      </c>
      <c r="H69" s="105">
        <v>45762</v>
      </c>
      <c r="I69" s="80">
        <v>-225</v>
      </c>
      <c r="J69" s="81">
        <v>-0.49167431493378788</v>
      </c>
    </row>
    <row r="70" spans="1:12" ht="12" customHeight="1" x14ac:dyDescent="0.2">
      <c r="A70" s="85"/>
      <c r="B70" s="86" t="s">
        <v>103</v>
      </c>
      <c r="C70" s="78">
        <v>2.3042756516667415</v>
      </c>
      <c r="D70" s="194">
        <v>5136</v>
      </c>
      <c r="E70" s="195">
        <v>4933</v>
      </c>
      <c r="F70" s="195">
        <v>4786</v>
      </c>
      <c r="G70" s="195">
        <v>4569</v>
      </c>
      <c r="H70" s="105">
        <v>4491</v>
      </c>
      <c r="I70" s="80">
        <v>645</v>
      </c>
      <c r="J70" s="81">
        <v>14.362057448229793</v>
      </c>
    </row>
    <row r="71" spans="1:12" ht="12" customHeight="1" x14ac:dyDescent="0.2">
      <c r="A71" s="85"/>
      <c r="B71" s="86" t="s">
        <v>104</v>
      </c>
      <c r="C71" s="78">
        <v>0.98075283772264343</v>
      </c>
      <c r="D71" s="194">
        <v>2186</v>
      </c>
      <c r="E71" s="195">
        <v>2140</v>
      </c>
      <c r="F71" s="195">
        <v>2093</v>
      </c>
      <c r="G71" s="195">
        <v>1980</v>
      </c>
      <c r="H71" s="105">
        <v>1727</v>
      </c>
      <c r="I71" s="80">
        <v>459</v>
      </c>
      <c r="J71" s="81">
        <v>26.577880718008107</v>
      </c>
    </row>
    <row r="72" spans="1:12" ht="12" customHeight="1" x14ac:dyDescent="0.2">
      <c r="A72" s="83" t="s">
        <v>105</v>
      </c>
      <c r="B72" s="84" t="s">
        <v>175</v>
      </c>
      <c r="C72" s="78">
        <v>66.473148189689979</v>
      </c>
      <c r="D72" s="194">
        <v>148162</v>
      </c>
      <c r="E72" s="195">
        <v>149169</v>
      </c>
      <c r="F72" s="195">
        <v>147025</v>
      </c>
      <c r="G72" s="195">
        <v>147355</v>
      </c>
      <c r="H72" s="105">
        <v>149336</v>
      </c>
      <c r="I72" s="80">
        <v>-1174</v>
      </c>
      <c r="J72" s="81">
        <v>-0.7861466759522151</v>
      </c>
    </row>
    <row r="73" spans="1:12" ht="12" customHeight="1" x14ac:dyDescent="0.2">
      <c r="A73" s="83"/>
      <c r="B73" s="84" t="s">
        <v>176</v>
      </c>
      <c r="C73" s="78">
        <v>33.526851810310021</v>
      </c>
      <c r="D73" s="80">
        <v>74728</v>
      </c>
      <c r="E73" s="79">
        <v>73900</v>
      </c>
      <c r="F73" s="79">
        <v>73835</v>
      </c>
      <c r="G73" s="79">
        <v>72537</v>
      </c>
      <c r="H73" s="105">
        <v>72640</v>
      </c>
      <c r="I73" s="80">
        <v>2088</v>
      </c>
      <c r="J73" s="81">
        <v>2.8744493392070485</v>
      </c>
    </row>
    <row r="74" spans="1:12" ht="12" customHeight="1" x14ac:dyDescent="0.2">
      <c r="A74" s="83" t="s">
        <v>105</v>
      </c>
      <c r="B74" s="84" t="s">
        <v>108</v>
      </c>
      <c r="C74" s="78">
        <v>80.354883574857553</v>
      </c>
      <c r="D74" s="80">
        <v>179103</v>
      </c>
      <c r="E74" s="79">
        <v>179570</v>
      </c>
      <c r="F74" s="79">
        <v>178377</v>
      </c>
      <c r="G74" s="79">
        <v>178674</v>
      </c>
      <c r="H74" s="105">
        <v>180457</v>
      </c>
      <c r="I74" s="80">
        <v>-1354</v>
      </c>
      <c r="J74" s="81">
        <v>-0.75031725009281991</v>
      </c>
    </row>
    <row r="75" spans="1:12" ht="12" customHeight="1" x14ac:dyDescent="0.2">
      <c r="A75" s="107"/>
      <c r="B75" s="89" t="s">
        <v>109</v>
      </c>
      <c r="C75" s="90">
        <v>19.645116425142447</v>
      </c>
      <c r="D75" s="108">
        <v>43787</v>
      </c>
      <c r="E75" s="109">
        <v>43499</v>
      </c>
      <c r="F75" s="109">
        <v>42483</v>
      </c>
      <c r="G75" s="109">
        <v>41218</v>
      </c>
      <c r="H75" s="110">
        <v>41519</v>
      </c>
      <c r="I75" s="108">
        <v>2268</v>
      </c>
      <c r="J75" s="111">
        <v>5.4625593101953323</v>
      </c>
    </row>
    <row r="76" spans="1:12" s="112" customFormat="1" ht="11.25" customHeight="1" x14ac:dyDescent="0.15">
      <c r="B76" s="113"/>
      <c r="C76" s="113"/>
      <c r="D76" s="113"/>
      <c r="E76" s="113"/>
      <c r="F76" s="113"/>
      <c r="G76" s="113"/>
      <c r="H76" s="113"/>
      <c r="I76" s="113"/>
      <c r="J76" s="114" t="s">
        <v>35</v>
      </c>
    </row>
    <row r="77" spans="1:12" s="112" customFormat="1" ht="12.75" customHeight="1" x14ac:dyDescent="0.15">
      <c r="A77" s="113" t="s">
        <v>114</v>
      </c>
      <c r="D77" s="115"/>
    </row>
    <row r="78" spans="1:12" s="112" customFormat="1" ht="21" customHeight="1" x14ac:dyDescent="0.15">
      <c r="A78" s="116" t="s">
        <v>178</v>
      </c>
      <c r="B78" s="117"/>
      <c r="C78" s="117"/>
      <c r="D78" s="117"/>
      <c r="E78" s="117"/>
      <c r="F78" s="117"/>
      <c r="G78" s="117"/>
      <c r="H78" s="117"/>
      <c r="I78" s="117"/>
      <c r="J78" s="117"/>
    </row>
    <row r="79" spans="1:12" s="86" customFormat="1" ht="12.75" customHeight="1" x14ac:dyDescent="0.2">
      <c r="A79" s="116"/>
      <c r="B79" s="117"/>
      <c r="C79" s="117"/>
      <c r="D79" s="117"/>
      <c r="E79" s="117"/>
      <c r="F79" s="117"/>
      <c r="G79" s="117"/>
      <c r="H79" s="117"/>
      <c r="I79" s="117"/>
      <c r="J79" s="117"/>
    </row>
    <row r="80" spans="1:12" s="86" customFormat="1" ht="12.75" customHeight="1" x14ac:dyDescent="0.2">
      <c r="A80" s="116"/>
      <c r="B80" s="117"/>
      <c r="C80" s="117"/>
      <c r="D80" s="117"/>
      <c r="E80" s="117"/>
      <c r="F80" s="117"/>
      <c r="G80" s="117"/>
      <c r="H80" s="117"/>
      <c r="I80" s="117"/>
      <c r="J80" s="117"/>
      <c r="K80" s="201"/>
      <c r="L80" s="201"/>
    </row>
    <row r="81" s="53" customFormat="1" ht="12.75" customHeight="1" x14ac:dyDescent="0.2"/>
    <row r="82" s="53" customFormat="1" ht="12.75" customHeight="1" x14ac:dyDescent="0.2"/>
    <row r="83" s="53" customFormat="1" ht="12.7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EA593-932D-411E-9042-FB377E41603D}">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3" customWidth="1"/>
    <col min="2" max="2" width="2.28515625" style="53" customWidth="1"/>
    <col min="3" max="3" width="6.7109375" style="53" customWidth="1"/>
    <col min="4" max="4" width="32.5703125" style="53" customWidth="1"/>
    <col min="5" max="5" width="5.7109375" style="87" customWidth="1"/>
    <col min="6" max="10" width="9.7109375" style="120" customWidth="1"/>
    <col min="11" max="11" width="9.7109375" style="100" customWidth="1"/>
    <col min="12" max="12" width="9.7109375" style="121" customWidth="1"/>
    <col min="13" max="256" width="8.85546875" style="53"/>
    <col min="257" max="258" width="3.7109375" style="53" customWidth="1"/>
    <col min="259" max="259" width="3.85546875" style="53" customWidth="1"/>
    <col min="260" max="260" width="26.28515625" style="53" customWidth="1"/>
    <col min="261" max="261" width="5.7109375" style="53" customWidth="1"/>
    <col min="262" max="268" width="9.5703125" style="53" customWidth="1"/>
    <col min="269" max="512" width="8.85546875" style="53"/>
    <col min="513" max="514" width="3.7109375" style="53" customWidth="1"/>
    <col min="515" max="515" width="3.85546875" style="53" customWidth="1"/>
    <col min="516" max="516" width="26.28515625" style="53" customWidth="1"/>
    <col min="517" max="517" width="5.7109375" style="53" customWidth="1"/>
    <col min="518" max="524" width="9.5703125" style="53" customWidth="1"/>
    <col min="525" max="768" width="8.85546875" style="53"/>
    <col min="769" max="770" width="3.7109375" style="53" customWidth="1"/>
    <col min="771" max="771" width="3.85546875" style="53" customWidth="1"/>
    <col min="772" max="772" width="26.28515625" style="53" customWidth="1"/>
    <col min="773" max="773" width="5.7109375" style="53" customWidth="1"/>
    <col min="774" max="780" width="9.5703125" style="53" customWidth="1"/>
    <col min="781" max="1024" width="8.85546875" style="53"/>
    <col min="1025" max="1026" width="3.7109375" style="53" customWidth="1"/>
    <col min="1027" max="1027" width="3.85546875" style="53" customWidth="1"/>
    <col min="1028" max="1028" width="26.28515625" style="53" customWidth="1"/>
    <col min="1029" max="1029" width="5.7109375" style="53" customWidth="1"/>
    <col min="1030" max="1036" width="9.5703125" style="53" customWidth="1"/>
    <col min="1037" max="1280" width="8.85546875" style="53"/>
    <col min="1281" max="1282" width="3.7109375" style="53" customWidth="1"/>
    <col min="1283" max="1283" width="3.85546875" style="53" customWidth="1"/>
    <col min="1284" max="1284" width="26.28515625" style="53" customWidth="1"/>
    <col min="1285" max="1285" width="5.7109375" style="53" customWidth="1"/>
    <col min="1286" max="1292" width="9.5703125" style="53" customWidth="1"/>
    <col min="1293" max="1536" width="8.85546875" style="53"/>
    <col min="1537" max="1538" width="3.7109375" style="53" customWidth="1"/>
    <col min="1539" max="1539" width="3.85546875" style="53" customWidth="1"/>
    <col min="1540" max="1540" width="26.28515625" style="53" customWidth="1"/>
    <col min="1541" max="1541" width="5.7109375" style="53" customWidth="1"/>
    <col min="1542" max="1548" width="9.5703125" style="53" customWidth="1"/>
    <col min="1549" max="1792" width="8.85546875" style="53"/>
    <col min="1793" max="1794" width="3.7109375" style="53" customWidth="1"/>
    <col min="1795" max="1795" width="3.85546875" style="53" customWidth="1"/>
    <col min="1796" max="1796" width="26.28515625" style="53" customWidth="1"/>
    <col min="1797" max="1797" width="5.7109375" style="53" customWidth="1"/>
    <col min="1798" max="1804" width="9.5703125" style="53" customWidth="1"/>
    <col min="1805" max="2048" width="8.85546875" style="53"/>
    <col min="2049" max="2050" width="3.7109375" style="53" customWidth="1"/>
    <col min="2051" max="2051" width="3.85546875" style="53" customWidth="1"/>
    <col min="2052" max="2052" width="26.28515625" style="53" customWidth="1"/>
    <col min="2053" max="2053" width="5.7109375" style="53" customWidth="1"/>
    <col min="2054" max="2060" width="9.5703125" style="53" customWidth="1"/>
    <col min="2061" max="2304" width="8.85546875" style="53"/>
    <col min="2305" max="2306" width="3.7109375" style="53" customWidth="1"/>
    <col min="2307" max="2307" width="3.85546875" style="53" customWidth="1"/>
    <col min="2308" max="2308" width="26.28515625" style="53" customWidth="1"/>
    <col min="2309" max="2309" width="5.7109375" style="53" customWidth="1"/>
    <col min="2310" max="2316" width="9.5703125" style="53" customWidth="1"/>
    <col min="2317" max="2560" width="8.85546875" style="53"/>
    <col min="2561" max="2562" width="3.7109375" style="53" customWidth="1"/>
    <col min="2563" max="2563" width="3.85546875" style="53" customWidth="1"/>
    <col min="2564" max="2564" width="26.28515625" style="53" customWidth="1"/>
    <col min="2565" max="2565" width="5.7109375" style="53" customWidth="1"/>
    <col min="2566" max="2572" width="9.5703125" style="53" customWidth="1"/>
    <col min="2573" max="2816" width="8.85546875" style="53"/>
    <col min="2817" max="2818" width="3.7109375" style="53" customWidth="1"/>
    <col min="2819" max="2819" width="3.85546875" style="53" customWidth="1"/>
    <col min="2820" max="2820" width="26.28515625" style="53" customWidth="1"/>
    <col min="2821" max="2821" width="5.7109375" style="53" customWidth="1"/>
    <col min="2822" max="2828" width="9.5703125" style="53" customWidth="1"/>
    <col min="2829" max="3072" width="8.85546875" style="53"/>
    <col min="3073" max="3074" width="3.7109375" style="53" customWidth="1"/>
    <col min="3075" max="3075" width="3.85546875" style="53" customWidth="1"/>
    <col min="3076" max="3076" width="26.28515625" style="53" customWidth="1"/>
    <col min="3077" max="3077" width="5.7109375" style="53" customWidth="1"/>
    <col min="3078" max="3084" width="9.5703125" style="53" customWidth="1"/>
    <col min="3085" max="3328" width="8.85546875" style="53"/>
    <col min="3329" max="3330" width="3.7109375" style="53" customWidth="1"/>
    <col min="3331" max="3331" width="3.85546875" style="53" customWidth="1"/>
    <col min="3332" max="3332" width="26.28515625" style="53" customWidth="1"/>
    <col min="3333" max="3333" width="5.7109375" style="53" customWidth="1"/>
    <col min="3334" max="3340" width="9.5703125" style="53" customWidth="1"/>
    <col min="3341" max="3584" width="8.85546875" style="53"/>
    <col min="3585" max="3586" width="3.7109375" style="53" customWidth="1"/>
    <col min="3587" max="3587" width="3.85546875" style="53" customWidth="1"/>
    <col min="3588" max="3588" width="26.28515625" style="53" customWidth="1"/>
    <col min="3589" max="3589" width="5.7109375" style="53" customWidth="1"/>
    <col min="3590" max="3596" width="9.5703125" style="53" customWidth="1"/>
    <col min="3597" max="3840" width="8.85546875" style="53"/>
    <col min="3841" max="3842" width="3.7109375" style="53" customWidth="1"/>
    <col min="3843" max="3843" width="3.85546875" style="53" customWidth="1"/>
    <col min="3844" max="3844" width="26.28515625" style="53" customWidth="1"/>
    <col min="3845" max="3845" width="5.7109375" style="53" customWidth="1"/>
    <col min="3846" max="3852" width="9.5703125" style="53" customWidth="1"/>
    <col min="3853" max="4096" width="8.85546875" style="53"/>
    <col min="4097" max="4098" width="3.7109375" style="53" customWidth="1"/>
    <col min="4099" max="4099" width="3.85546875" style="53" customWidth="1"/>
    <col min="4100" max="4100" width="26.28515625" style="53" customWidth="1"/>
    <col min="4101" max="4101" width="5.7109375" style="53" customWidth="1"/>
    <col min="4102" max="4108" width="9.5703125" style="53" customWidth="1"/>
    <col min="4109" max="4352" width="8.85546875" style="53"/>
    <col min="4353" max="4354" width="3.7109375" style="53" customWidth="1"/>
    <col min="4355" max="4355" width="3.85546875" style="53" customWidth="1"/>
    <col min="4356" max="4356" width="26.28515625" style="53" customWidth="1"/>
    <col min="4357" max="4357" width="5.7109375" style="53" customWidth="1"/>
    <col min="4358" max="4364" width="9.5703125" style="53" customWidth="1"/>
    <col min="4365" max="4608" width="8.85546875" style="53"/>
    <col min="4609" max="4610" width="3.7109375" style="53" customWidth="1"/>
    <col min="4611" max="4611" width="3.85546875" style="53" customWidth="1"/>
    <col min="4612" max="4612" width="26.28515625" style="53" customWidth="1"/>
    <col min="4613" max="4613" width="5.7109375" style="53" customWidth="1"/>
    <col min="4614" max="4620" width="9.5703125" style="53" customWidth="1"/>
    <col min="4621" max="4864" width="8.85546875" style="53"/>
    <col min="4865" max="4866" width="3.7109375" style="53" customWidth="1"/>
    <col min="4867" max="4867" width="3.85546875" style="53" customWidth="1"/>
    <col min="4868" max="4868" width="26.28515625" style="53" customWidth="1"/>
    <col min="4869" max="4869" width="5.7109375" style="53" customWidth="1"/>
    <col min="4870" max="4876" width="9.5703125" style="53" customWidth="1"/>
    <col min="4877" max="5120" width="8.85546875" style="53"/>
    <col min="5121" max="5122" width="3.7109375" style="53" customWidth="1"/>
    <col min="5123" max="5123" width="3.85546875" style="53" customWidth="1"/>
    <col min="5124" max="5124" width="26.28515625" style="53" customWidth="1"/>
    <col min="5125" max="5125" width="5.7109375" style="53" customWidth="1"/>
    <col min="5126" max="5132" width="9.5703125" style="53" customWidth="1"/>
    <col min="5133" max="5376" width="8.85546875" style="53"/>
    <col min="5377" max="5378" width="3.7109375" style="53" customWidth="1"/>
    <col min="5379" max="5379" width="3.85546875" style="53" customWidth="1"/>
    <col min="5380" max="5380" width="26.28515625" style="53" customWidth="1"/>
    <col min="5381" max="5381" width="5.7109375" style="53" customWidth="1"/>
    <col min="5382" max="5388" width="9.5703125" style="53" customWidth="1"/>
    <col min="5389" max="5632" width="8.85546875" style="53"/>
    <col min="5633" max="5634" width="3.7109375" style="53" customWidth="1"/>
    <col min="5635" max="5635" width="3.85546875" style="53" customWidth="1"/>
    <col min="5636" max="5636" width="26.28515625" style="53" customWidth="1"/>
    <col min="5637" max="5637" width="5.7109375" style="53" customWidth="1"/>
    <col min="5638" max="5644" width="9.5703125" style="53" customWidth="1"/>
    <col min="5645" max="5888" width="8.85546875" style="53"/>
    <col min="5889" max="5890" width="3.7109375" style="53" customWidth="1"/>
    <col min="5891" max="5891" width="3.85546875" style="53" customWidth="1"/>
    <col min="5892" max="5892" width="26.28515625" style="53" customWidth="1"/>
    <col min="5893" max="5893" width="5.7109375" style="53" customWidth="1"/>
    <col min="5894" max="5900" width="9.5703125" style="53" customWidth="1"/>
    <col min="5901" max="6144" width="8.85546875" style="53"/>
    <col min="6145" max="6146" width="3.7109375" style="53" customWidth="1"/>
    <col min="6147" max="6147" width="3.85546875" style="53" customWidth="1"/>
    <col min="6148" max="6148" width="26.28515625" style="53" customWidth="1"/>
    <col min="6149" max="6149" width="5.7109375" style="53" customWidth="1"/>
    <col min="6150" max="6156" width="9.5703125" style="53" customWidth="1"/>
    <col min="6157" max="6400" width="8.85546875" style="53"/>
    <col min="6401" max="6402" width="3.7109375" style="53" customWidth="1"/>
    <col min="6403" max="6403" width="3.85546875" style="53" customWidth="1"/>
    <col min="6404" max="6404" width="26.28515625" style="53" customWidth="1"/>
    <col min="6405" max="6405" width="5.7109375" style="53" customWidth="1"/>
    <col min="6406" max="6412" width="9.5703125" style="53" customWidth="1"/>
    <col min="6413" max="6656" width="8.85546875" style="53"/>
    <col min="6657" max="6658" width="3.7109375" style="53" customWidth="1"/>
    <col min="6659" max="6659" width="3.85546875" style="53" customWidth="1"/>
    <col min="6660" max="6660" width="26.28515625" style="53" customWidth="1"/>
    <col min="6661" max="6661" width="5.7109375" style="53" customWidth="1"/>
    <col min="6662" max="6668" width="9.5703125" style="53" customWidth="1"/>
    <col min="6669" max="6912" width="8.85546875" style="53"/>
    <col min="6913" max="6914" width="3.7109375" style="53" customWidth="1"/>
    <col min="6915" max="6915" width="3.85546875" style="53" customWidth="1"/>
    <col min="6916" max="6916" width="26.28515625" style="53" customWidth="1"/>
    <col min="6917" max="6917" width="5.7109375" style="53" customWidth="1"/>
    <col min="6918" max="6924" width="9.5703125" style="53" customWidth="1"/>
    <col min="6925" max="7168" width="8.85546875" style="53"/>
    <col min="7169" max="7170" width="3.7109375" style="53" customWidth="1"/>
    <col min="7171" max="7171" width="3.85546875" style="53" customWidth="1"/>
    <col min="7172" max="7172" width="26.28515625" style="53" customWidth="1"/>
    <col min="7173" max="7173" width="5.7109375" style="53" customWidth="1"/>
    <col min="7174" max="7180" width="9.5703125" style="53" customWidth="1"/>
    <col min="7181" max="7424" width="8.85546875" style="53"/>
    <col min="7425" max="7426" width="3.7109375" style="53" customWidth="1"/>
    <col min="7427" max="7427" width="3.85546875" style="53" customWidth="1"/>
    <col min="7428" max="7428" width="26.28515625" style="53" customWidth="1"/>
    <col min="7429" max="7429" width="5.7109375" style="53" customWidth="1"/>
    <col min="7430" max="7436" width="9.5703125" style="53" customWidth="1"/>
    <col min="7437" max="7680" width="8.85546875" style="53"/>
    <col min="7681" max="7682" width="3.7109375" style="53" customWidth="1"/>
    <col min="7683" max="7683" width="3.85546875" style="53" customWidth="1"/>
    <col min="7684" max="7684" width="26.28515625" style="53" customWidth="1"/>
    <col min="7685" max="7685" width="5.7109375" style="53" customWidth="1"/>
    <col min="7686" max="7692" width="9.5703125" style="53" customWidth="1"/>
    <col min="7693" max="7936" width="8.85546875" style="53"/>
    <col min="7937" max="7938" width="3.7109375" style="53" customWidth="1"/>
    <col min="7939" max="7939" width="3.85546875" style="53" customWidth="1"/>
    <col min="7940" max="7940" width="26.28515625" style="53" customWidth="1"/>
    <col min="7941" max="7941" width="5.7109375" style="53" customWidth="1"/>
    <col min="7942" max="7948" width="9.5703125" style="53" customWidth="1"/>
    <col min="7949" max="8192" width="8.85546875" style="53"/>
    <col min="8193" max="8194" width="3.7109375" style="53" customWidth="1"/>
    <col min="8195" max="8195" width="3.85546875" style="53" customWidth="1"/>
    <col min="8196" max="8196" width="26.28515625" style="53" customWidth="1"/>
    <col min="8197" max="8197" width="5.7109375" style="53" customWidth="1"/>
    <col min="8198" max="8204" width="9.5703125" style="53" customWidth="1"/>
    <col min="8205" max="8448" width="8.85546875" style="53"/>
    <col min="8449" max="8450" width="3.7109375" style="53" customWidth="1"/>
    <col min="8451" max="8451" width="3.85546875" style="53" customWidth="1"/>
    <col min="8452" max="8452" width="26.28515625" style="53" customWidth="1"/>
    <col min="8453" max="8453" width="5.7109375" style="53" customWidth="1"/>
    <col min="8454" max="8460" width="9.5703125" style="53" customWidth="1"/>
    <col min="8461" max="8704" width="8.85546875" style="53"/>
    <col min="8705" max="8706" width="3.7109375" style="53" customWidth="1"/>
    <col min="8707" max="8707" width="3.85546875" style="53" customWidth="1"/>
    <col min="8708" max="8708" width="26.28515625" style="53" customWidth="1"/>
    <col min="8709" max="8709" width="5.7109375" style="53" customWidth="1"/>
    <col min="8710" max="8716" width="9.5703125" style="53" customWidth="1"/>
    <col min="8717" max="8960" width="8.85546875" style="53"/>
    <col min="8961" max="8962" width="3.7109375" style="53" customWidth="1"/>
    <col min="8963" max="8963" width="3.85546875" style="53" customWidth="1"/>
    <col min="8964" max="8964" width="26.28515625" style="53" customWidth="1"/>
    <col min="8965" max="8965" width="5.7109375" style="53" customWidth="1"/>
    <col min="8966" max="8972" width="9.5703125" style="53" customWidth="1"/>
    <col min="8973" max="9216" width="8.85546875" style="53"/>
    <col min="9217" max="9218" width="3.7109375" style="53" customWidth="1"/>
    <col min="9219" max="9219" width="3.85546875" style="53" customWidth="1"/>
    <col min="9220" max="9220" width="26.28515625" style="53" customWidth="1"/>
    <col min="9221" max="9221" width="5.7109375" style="53" customWidth="1"/>
    <col min="9222" max="9228" width="9.5703125" style="53" customWidth="1"/>
    <col min="9229" max="9472" width="8.85546875" style="53"/>
    <col min="9473" max="9474" width="3.7109375" style="53" customWidth="1"/>
    <col min="9475" max="9475" width="3.85546875" style="53" customWidth="1"/>
    <col min="9476" max="9476" width="26.28515625" style="53" customWidth="1"/>
    <col min="9477" max="9477" width="5.7109375" style="53" customWidth="1"/>
    <col min="9478" max="9484" width="9.5703125" style="53" customWidth="1"/>
    <col min="9485" max="9728" width="8.85546875" style="53"/>
    <col min="9729" max="9730" width="3.7109375" style="53" customWidth="1"/>
    <col min="9731" max="9731" width="3.85546875" style="53" customWidth="1"/>
    <col min="9732" max="9732" width="26.28515625" style="53" customWidth="1"/>
    <col min="9733" max="9733" width="5.7109375" style="53" customWidth="1"/>
    <col min="9734" max="9740" width="9.5703125" style="53" customWidth="1"/>
    <col min="9741" max="9984" width="8.85546875" style="53"/>
    <col min="9985" max="9986" width="3.7109375" style="53" customWidth="1"/>
    <col min="9987" max="9987" width="3.85546875" style="53" customWidth="1"/>
    <col min="9988" max="9988" width="26.28515625" style="53" customWidth="1"/>
    <col min="9989" max="9989" width="5.7109375" style="53" customWidth="1"/>
    <col min="9990" max="9996" width="9.5703125" style="53" customWidth="1"/>
    <col min="9997" max="10240" width="8.85546875" style="53"/>
    <col min="10241" max="10242" width="3.7109375" style="53" customWidth="1"/>
    <col min="10243" max="10243" width="3.85546875" style="53" customWidth="1"/>
    <col min="10244" max="10244" width="26.28515625" style="53" customWidth="1"/>
    <col min="10245" max="10245" width="5.7109375" style="53" customWidth="1"/>
    <col min="10246" max="10252" width="9.5703125" style="53" customWidth="1"/>
    <col min="10253" max="10496" width="8.85546875" style="53"/>
    <col min="10497" max="10498" width="3.7109375" style="53" customWidth="1"/>
    <col min="10499" max="10499" width="3.85546875" style="53" customWidth="1"/>
    <col min="10500" max="10500" width="26.28515625" style="53" customWidth="1"/>
    <col min="10501" max="10501" width="5.7109375" style="53" customWidth="1"/>
    <col min="10502" max="10508" width="9.5703125" style="53" customWidth="1"/>
    <col min="10509" max="10752" width="8.85546875" style="53"/>
    <col min="10753" max="10754" width="3.7109375" style="53" customWidth="1"/>
    <col min="10755" max="10755" width="3.85546875" style="53" customWidth="1"/>
    <col min="10756" max="10756" width="26.28515625" style="53" customWidth="1"/>
    <col min="10757" max="10757" width="5.7109375" style="53" customWidth="1"/>
    <col min="10758" max="10764" width="9.5703125" style="53" customWidth="1"/>
    <col min="10765" max="11008" width="8.85546875" style="53"/>
    <col min="11009" max="11010" width="3.7109375" style="53" customWidth="1"/>
    <col min="11011" max="11011" width="3.85546875" style="53" customWidth="1"/>
    <col min="11012" max="11012" width="26.28515625" style="53" customWidth="1"/>
    <col min="11013" max="11013" width="5.7109375" style="53" customWidth="1"/>
    <col min="11014" max="11020" width="9.5703125" style="53" customWidth="1"/>
    <col min="11021" max="11264" width="8.85546875" style="53"/>
    <col min="11265" max="11266" width="3.7109375" style="53" customWidth="1"/>
    <col min="11267" max="11267" width="3.85546875" style="53" customWidth="1"/>
    <col min="11268" max="11268" width="26.28515625" style="53" customWidth="1"/>
    <col min="11269" max="11269" width="5.7109375" style="53" customWidth="1"/>
    <col min="11270" max="11276" width="9.5703125" style="53" customWidth="1"/>
    <col min="11277" max="11520" width="8.85546875" style="53"/>
    <col min="11521" max="11522" width="3.7109375" style="53" customWidth="1"/>
    <col min="11523" max="11523" width="3.85546875" style="53" customWidth="1"/>
    <col min="11524" max="11524" width="26.28515625" style="53" customWidth="1"/>
    <col min="11525" max="11525" width="5.7109375" style="53" customWidth="1"/>
    <col min="11526" max="11532" width="9.5703125" style="53" customWidth="1"/>
    <col min="11533" max="11776" width="8.85546875" style="53"/>
    <col min="11777" max="11778" width="3.7109375" style="53" customWidth="1"/>
    <col min="11779" max="11779" width="3.85546875" style="53" customWidth="1"/>
    <col min="11780" max="11780" width="26.28515625" style="53" customWidth="1"/>
    <col min="11781" max="11781" width="5.7109375" style="53" customWidth="1"/>
    <col min="11782" max="11788" width="9.5703125" style="53" customWidth="1"/>
    <col min="11789" max="12032" width="8.85546875" style="53"/>
    <col min="12033" max="12034" width="3.7109375" style="53" customWidth="1"/>
    <col min="12035" max="12035" width="3.85546875" style="53" customWidth="1"/>
    <col min="12036" max="12036" width="26.28515625" style="53" customWidth="1"/>
    <col min="12037" max="12037" width="5.7109375" style="53" customWidth="1"/>
    <col min="12038" max="12044" width="9.5703125" style="53" customWidth="1"/>
    <col min="12045" max="12288" width="8.85546875" style="53"/>
    <col min="12289" max="12290" width="3.7109375" style="53" customWidth="1"/>
    <col min="12291" max="12291" width="3.85546875" style="53" customWidth="1"/>
    <col min="12292" max="12292" width="26.28515625" style="53" customWidth="1"/>
    <col min="12293" max="12293" width="5.7109375" style="53" customWidth="1"/>
    <col min="12294" max="12300" width="9.5703125" style="53" customWidth="1"/>
    <col min="12301" max="12544" width="8.85546875" style="53"/>
    <col min="12545" max="12546" width="3.7109375" style="53" customWidth="1"/>
    <col min="12547" max="12547" width="3.85546875" style="53" customWidth="1"/>
    <col min="12548" max="12548" width="26.28515625" style="53" customWidth="1"/>
    <col min="12549" max="12549" width="5.7109375" style="53" customWidth="1"/>
    <col min="12550" max="12556" width="9.5703125" style="53" customWidth="1"/>
    <col min="12557" max="12800" width="8.85546875" style="53"/>
    <col min="12801" max="12802" width="3.7109375" style="53" customWidth="1"/>
    <col min="12803" max="12803" width="3.85546875" style="53" customWidth="1"/>
    <col min="12804" max="12804" width="26.28515625" style="53" customWidth="1"/>
    <col min="12805" max="12805" width="5.7109375" style="53" customWidth="1"/>
    <col min="12806" max="12812" width="9.5703125" style="53" customWidth="1"/>
    <col min="12813" max="13056" width="8.85546875" style="53"/>
    <col min="13057" max="13058" width="3.7109375" style="53" customWidth="1"/>
    <col min="13059" max="13059" width="3.85546875" style="53" customWidth="1"/>
    <col min="13060" max="13060" width="26.28515625" style="53" customWidth="1"/>
    <col min="13061" max="13061" width="5.7109375" style="53" customWidth="1"/>
    <col min="13062" max="13068" width="9.5703125" style="53" customWidth="1"/>
    <col min="13069" max="13312" width="8.85546875" style="53"/>
    <col min="13313" max="13314" width="3.7109375" style="53" customWidth="1"/>
    <col min="13315" max="13315" width="3.85546875" style="53" customWidth="1"/>
    <col min="13316" max="13316" width="26.28515625" style="53" customWidth="1"/>
    <col min="13317" max="13317" width="5.7109375" style="53" customWidth="1"/>
    <col min="13318" max="13324" width="9.5703125" style="53" customWidth="1"/>
    <col min="13325" max="13568" width="8.85546875" style="53"/>
    <col min="13569" max="13570" width="3.7109375" style="53" customWidth="1"/>
    <col min="13571" max="13571" width="3.85546875" style="53" customWidth="1"/>
    <col min="13572" max="13572" width="26.28515625" style="53" customWidth="1"/>
    <col min="13573" max="13573" width="5.7109375" style="53" customWidth="1"/>
    <col min="13574" max="13580" width="9.5703125" style="53" customWidth="1"/>
    <col min="13581" max="13824" width="8.85546875" style="53"/>
    <col min="13825" max="13826" width="3.7109375" style="53" customWidth="1"/>
    <col min="13827" max="13827" width="3.85546875" style="53" customWidth="1"/>
    <col min="13828" max="13828" width="26.28515625" style="53" customWidth="1"/>
    <col min="13829" max="13829" width="5.7109375" style="53" customWidth="1"/>
    <col min="13830" max="13836" width="9.5703125" style="53" customWidth="1"/>
    <col min="13837" max="14080" width="8.85546875" style="53"/>
    <col min="14081" max="14082" width="3.7109375" style="53" customWidth="1"/>
    <col min="14083" max="14083" width="3.85546875" style="53" customWidth="1"/>
    <col min="14084" max="14084" width="26.28515625" style="53" customWidth="1"/>
    <col min="14085" max="14085" width="5.7109375" style="53" customWidth="1"/>
    <col min="14086" max="14092" width="9.5703125" style="53" customWidth="1"/>
    <col min="14093" max="14336" width="8.85546875" style="53"/>
    <col min="14337" max="14338" width="3.7109375" style="53" customWidth="1"/>
    <col min="14339" max="14339" width="3.85546875" style="53" customWidth="1"/>
    <col min="14340" max="14340" width="26.28515625" style="53" customWidth="1"/>
    <col min="14341" max="14341" width="5.7109375" style="53" customWidth="1"/>
    <col min="14342" max="14348" width="9.5703125" style="53" customWidth="1"/>
    <col min="14349" max="14592" width="8.85546875" style="53"/>
    <col min="14593" max="14594" width="3.7109375" style="53" customWidth="1"/>
    <col min="14595" max="14595" width="3.85546875" style="53" customWidth="1"/>
    <col min="14596" max="14596" width="26.28515625" style="53" customWidth="1"/>
    <col min="14597" max="14597" width="5.7109375" style="53" customWidth="1"/>
    <col min="14598" max="14604" width="9.5703125" style="53" customWidth="1"/>
    <col min="14605" max="14848" width="8.85546875" style="53"/>
    <col min="14849" max="14850" width="3.7109375" style="53" customWidth="1"/>
    <col min="14851" max="14851" width="3.85546875" style="53" customWidth="1"/>
    <col min="14852" max="14852" width="26.28515625" style="53" customWidth="1"/>
    <col min="14853" max="14853" width="5.7109375" style="53" customWidth="1"/>
    <col min="14854" max="14860" width="9.5703125" style="53" customWidth="1"/>
    <col min="14861" max="15104" width="8.85546875" style="53"/>
    <col min="15105" max="15106" width="3.7109375" style="53" customWidth="1"/>
    <col min="15107" max="15107" width="3.85546875" style="53" customWidth="1"/>
    <col min="15108" max="15108" width="26.28515625" style="53" customWidth="1"/>
    <col min="15109" max="15109" width="5.7109375" style="53" customWidth="1"/>
    <col min="15110" max="15116" width="9.5703125" style="53" customWidth="1"/>
    <col min="15117" max="15360" width="8.85546875" style="53"/>
    <col min="15361" max="15362" width="3.7109375" style="53" customWidth="1"/>
    <col min="15363" max="15363" width="3.85546875" style="53" customWidth="1"/>
    <col min="15364" max="15364" width="26.28515625" style="53" customWidth="1"/>
    <col min="15365" max="15365" width="5.7109375" style="53" customWidth="1"/>
    <col min="15366" max="15372" width="9.5703125" style="53" customWidth="1"/>
    <col min="15373" max="15616" width="8.85546875" style="53"/>
    <col min="15617" max="15618" width="3.7109375" style="53" customWidth="1"/>
    <col min="15619" max="15619" width="3.85546875" style="53" customWidth="1"/>
    <col min="15620" max="15620" width="26.28515625" style="53" customWidth="1"/>
    <col min="15621" max="15621" width="5.7109375" style="53" customWidth="1"/>
    <col min="15622" max="15628" width="9.5703125" style="53" customWidth="1"/>
    <col min="15629" max="15872" width="8.85546875" style="53"/>
    <col min="15873" max="15874" width="3.7109375" style="53" customWidth="1"/>
    <col min="15875" max="15875" width="3.85546875" style="53" customWidth="1"/>
    <col min="15876" max="15876" width="26.28515625" style="53" customWidth="1"/>
    <col min="15877" max="15877" width="5.7109375" style="53" customWidth="1"/>
    <col min="15878" max="15884" width="9.5703125" style="53" customWidth="1"/>
    <col min="15885" max="16128" width="8.85546875" style="53"/>
    <col min="16129" max="16130" width="3.7109375" style="53" customWidth="1"/>
    <col min="16131" max="16131" width="3.85546875" style="53" customWidth="1"/>
    <col min="16132" max="16132" width="26.28515625" style="53" customWidth="1"/>
    <col min="16133" max="16133" width="5.7109375" style="53" customWidth="1"/>
    <col min="16134" max="16140" width="9.5703125" style="53" customWidth="1"/>
    <col min="16141" max="16384" width="8.85546875" style="53"/>
  </cols>
  <sheetData>
    <row r="1" spans="1:17" customFormat="1" ht="36.75" customHeight="1" x14ac:dyDescent="0.2">
      <c r="A1" s="32"/>
      <c r="B1" s="32"/>
      <c r="C1" s="32"/>
      <c r="D1" s="33"/>
      <c r="E1" s="202"/>
      <c r="F1" s="33"/>
      <c r="G1" s="33"/>
      <c r="H1" s="33"/>
      <c r="I1" s="33"/>
      <c r="J1" s="33"/>
      <c r="K1" s="203"/>
      <c r="L1" s="34" t="s">
        <v>38</v>
      </c>
    </row>
    <row r="2" spans="1:17" customFormat="1" ht="11.25" customHeight="1" x14ac:dyDescent="0.2">
      <c r="A2" s="35"/>
      <c r="B2" s="35"/>
      <c r="C2" s="35"/>
      <c r="D2" s="36"/>
      <c r="E2" s="204"/>
      <c r="F2" s="36"/>
      <c r="G2" s="36"/>
      <c r="H2" s="36"/>
      <c r="I2" s="36"/>
      <c r="J2" s="36"/>
      <c r="K2" s="205"/>
      <c r="L2" s="36"/>
    </row>
    <row r="3" spans="1:17" s="39" customFormat="1" ht="20.100000000000001" customHeight="1" x14ac:dyDescent="0.2">
      <c r="A3" s="38" t="s">
        <v>179</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7"/>
      <c r="L5" s="206"/>
    </row>
    <row r="6" spans="1:17" s="39" customFormat="1" ht="11.25" customHeight="1" x14ac:dyDescent="0.2">
      <c r="A6" s="186"/>
      <c r="B6" s="187"/>
      <c r="C6" s="187"/>
      <c r="D6" s="187"/>
      <c r="E6" s="187"/>
      <c r="F6" s="187"/>
      <c r="G6" s="187"/>
      <c r="H6" s="187"/>
      <c r="I6" s="187"/>
      <c r="J6" s="187"/>
      <c r="K6" s="208"/>
    </row>
    <row r="7" spans="1:17" customFormat="1" ht="12" customHeight="1" x14ac:dyDescent="0.2">
      <c r="A7" s="45" t="s">
        <v>85</v>
      </c>
      <c r="B7" s="46"/>
      <c r="C7" s="46"/>
      <c r="D7" s="46"/>
      <c r="E7" s="47" t="s">
        <v>86</v>
      </c>
      <c r="F7" s="48" t="s">
        <v>173</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229624</v>
      </c>
      <c r="G11" s="79">
        <v>230465</v>
      </c>
      <c r="H11" s="79">
        <v>228365</v>
      </c>
      <c r="I11" s="79">
        <v>227267</v>
      </c>
      <c r="J11" s="105">
        <v>229651</v>
      </c>
      <c r="K11" s="79">
        <v>-27</v>
      </c>
      <c r="L11" s="81">
        <v>-1.1756970359371394E-2</v>
      </c>
    </row>
    <row r="12" spans="1:17" ht="24.95" customHeight="1" x14ac:dyDescent="0.2">
      <c r="A12" s="212" t="s">
        <v>180</v>
      </c>
      <c r="B12" s="213"/>
      <c r="C12" s="213"/>
      <c r="D12" s="214"/>
      <c r="E12" s="78">
        <v>53.829739051667076</v>
      </c>
      <c r="F12" s="80">
        <v>123606</v>
      </c>
      <c r="G12" s="79">
        <v>124283</v>
      </c>
      <c r="H12" s="79">
        <v>123220</v>
      </c>
      <c r="I12" s="79">
        <v>122687</v>
      </c>
      <c r="J12" s="105">
        <v>124178</v>
      </c>
      <c r="K12" s="79">
        <v>-572</v>
      </c>
      <c r="L12" s="81">
        <v>-0.46062909694148724</v>
      </c>
    </row>
    <row r="13" spans="1:17" ht="15" customHeight="1" x14ac:dyDescent="0.2">
      <c r="A13" s="85"/>
      <c r="B13" s="215" t="s">
        <v>99</v>
      </c>
      <c r="C13" s="215"/>
      <c r="E13" s="78">
        <v>46.170260948332924</v>
      </c>
      <c r="F13" s="80">
        <v>106018</v>
      </c>
      <c r="G13" s="79">
        <v>106182</v>
      </c>
      <c r="H13" s="79">
        <v>105145</v>
      </c>
      <c r="I13" s="79">
        <v>104580</v>
      </c>
      <c r="J13" s="105">
        <v>105473</v>
      </c>
      <c r="K13" s="79">
        <v>545</v>
      </c>
      <c r="L13" s="81">
        <v>0.51671991884178892</v>
      </c>
    </row>
    <row r="14" spans="1:17" ht="24.95" customHeight="1" x14ac:dyDescent="0.2">
      <c r="A14" s="212" t="s">
        <v>181</v>
      </c>
      <c r="B14" s="213"/>
      <c r="C14" s="213"/>
      <c r="D14" s="214"/>
      <c r="E14" s="78">
        <v>10.609082674284918</v>
      </c>
      <c r="F14" s="80">
        <v>24361</v>
      </c>
      <c r="G14" s="79">
        <v>24678</v>
      </c>
      <c r="H14" s="79">
        <v>23165</v>
      </c>
      <c r="I14" s="79">
        <v>23473</v>
      </c>
      <c r="J14" s="105">
        <v>24727</v>
      </c>
      <c r="K14" s="79">
        <v>-366</v>
      </c>
      <c r="L14" s="81">
        <v>-1.4801633841549724</v>
      </c>
    </row>
    <row r="15" spans="1:17" ht="15" customHeight="1" x14ac:dyDescent="0.2">
      <c r="A15" s="85"/>
      <c r="B15" s="84"/>
      <c r="C15" s="53" t="s">
        <v>98</v>
      </c>
      <c r="E15" s="78">
        <v>55.330240958909734</v>
      </c>
      <c r="F15" s="80">
        <v>13479</v>
      </c>
      <c r="G15" s="79">
        <v>13739</v>
      </c>
      <c r="H15" s="79">
        <v>12766</v>
      </c>
      <c r="I15" s="79">
        <v>12922</v>
      </c>
      <c r="J15" s="105">
        <v>13675</v>
      </c>
      <c r="K15" s="79">
        <v>-196</v>
      </c>
      <c r="L15" s="81">
        <v>-1.4332723948811701</v>
      </c>
    </row>
    <row r="16" spans="1:17" ht="15" customHeight="1" x14ac:dyDescent="0.2">
      <c r="A16" s="85"/>
      <c r="B16" s="84"/>
      <c r="C16" s="53" t="s">
        <v>99</v>
      </c>
      <c r="E16" s="78">
        <v>44.669759041090266</v>
      </c>
      <c r="F16" s="80">
        <v>10882</v>
      </c>
      <c r="G16" s="79">
        <v>10939</v>
      </c>
      <c r="H16" s="79">
        <v>10399</v>
      </c>
      <c r="I16" s="79">
        <v>10551</v>
      </c>
      <c r="J16" s="105">
        <v>11052</v>
      </c>
      <c r="K16" s="79">
        <v>-170</v>
      </c>
      <c r="L16" s="81">
        <v>-1.5381831342743395</v>
      </c>
    </row>
    <row r="17" spans="1:12" ht="15" customHeight="1" x14ac:dyDescent="0.2">
      <c r="A17" s="85"/>
      <c r="B17" s="86" t="s">
        <v>101</v>
      </c>
      <c r="E17" s="78">
        <v>66.305786851548618</v>
      </c>
      <c r="F17" s="80">
        <v>152254</v>
      </c>
      <c r="G17" s="79">
        <v>152804</v>
      </c>
      <c r="H17" s="79">
        <v>152452</v>
      </c>
      <c r="I17" s="79">
        <v>151564</v>
      </c>
      <c r="J17" s="105">
        <v>152325</v>
      </c>
      <c r="K17" s="79">
        <v>-71</v>
      </c>
      <c r="L17" s="81">
        <v>-4.6610864926965367E-2</v>
      </c>
    </row>
    <row r="18" spans="1:12" ht="15" customHeight="1" x14ac:dyDescent="0.2">
      <c r="A18" s="85"/>
      <c r="B18" s="84"/>
      <c r="C18" s="53" t="s">
        <v>98</v>
      </c>
      <c r="E18" s="78">
        <v>54.324352726365156</v>
      </c>
      <c r="F18" s="80">
        <v>82711</v>
      </c>
      <c r="G18" s="79">
        <v>83086</v>
      </c>
      <c r="H18" s="79">
        <v>83086</v>
      </c>
      <c r="I18" s="79">
        <v>82560</v>
      </c>
      <c r="J18" s="105">
        <v>83045</v>
      </c>
      <c r="K18" s="79">
        <v>-334</v>
      </c>
      <c r="L18" s="81">
        <v>-0.40219158287675355</v>
      </c>
    </row>
    <row r="19" spans="1:12" ht="15" customHeight="1" x14ac:dyDescent="0.2">
      <c r="A19" s="85"/>
      <c r="B19" s="84"/>
      <c r="C19" s="53" t="s">
        <v>99</v>
      </c>
      <c r="E19" s="78">
        <v>45.675647273634844</v>
      </c>
      <c r="F19" s="80">
        <v>69543</v>
      </c>
      <c r="G19" s="79">
        <v>69718</v>
      </c>
      <c r="H19" s="79">
        <v>69366</v>
      </c>
      <c r="I19" s="79">
        <v>69004</v>
      </c>
      <c r="J19" s="105">
        <v>69280</v>
      </c>
      <c r="K19" s="79">
        <v>263</v>
      </c>
      <c r="L19" s="81">
        <v>0.37961893764434179</v>
      </c>
    </row>
    <row r="20" spans="1:12" ht="15" customHeight="1" x14ac:dyDescent="0.2">
      <c r="A20" s="85"/>
      <c r="B20" s="86" t="s">
        <v>102</v>
      </c>
      <c r="E20" s="78">
        <v>20.754799149914643</v>
      </c>
      <c r="F20" s="80">
        <v>47658</v>
      </c>
      <c r="G20" s="79">
        <v>47831</v>
      </c>
      <c r="H20" s="79">
        <v>47740</v>
      </c>
      <c r="I20" s="79">
        <v>47463</v>
      </c>
      <c r="J20" s="105">
        <v>47938</v>
      </c>
      <c r="K20" s="79">
        <v>-280</v>
      </c>
      <c r="L20" s="81">
        <v>-0.58408778004923023</v>
      </c>
    </row>
    <row r="21" spans="1:12" ht="15" customHeight="1" x14ac:dyDescent="0.2">
      <c r="A21" s="85"/>
      <c r="B21" s="84"/>
      <c r="C21" s="53" t="s">
        <v>98</v>
      </c>
      <c r="E21" s="78">
        <v>51.007176129925718</v>
      </c>
      <c r="F21" s="80">
        <v>24309</v>
      </c>
      <c r="G21" s="79">
        <v>24456</v>
      </c>
      <c r="H21" s="79">
        <v>24452</v>
      </c>
      <c r="I21" s="79">
        <v>24412</v>
      </c>
      <c r="J21" s="105">
        <v>24739</v>
      </c>
      <c r="K21" s="79">
        <v>-430</v>
      </c>
      <c r="L21" s="81">
        <v>-1.738146246816767</v>
      </c>
    </row>
    <row r="22" spans="1:12" ht="15" customHeight="1" x14ac:dyDescent="0.2">
      <c r="A22" s="85"/>
      <c r="B22" s="84"/>
      <c r="C22" s="53" t="s">
        <v>99</v>
      </c>
      <c r="E22" s="78">
        <v>48.992823870074282</v>
      </c>
      <c r="F22" s="80">
        <v>23349</v>
      </c>
      <c r="G22" s="79">
        <v>23375</v>
      </c>
      <c r="H22" s="79">
        <v>23288</v>
      </c>
      <c r="I22" s="79">
        <v>23051</v>
      </c>
      <c r="J22" s="105">
        <v>23199</v>
      </c>
      <c r="K22" s="79">
        <v>150</v>
      </c>
      <c r="L22" s="81">
        <v>0.64657959394801501</v>
      </c>
    </row>
    <row r="23" spans="1:12" ht="15" customHeight="1" x14ac:dyDescent="0.2">
      <c r="A23" s="85"/>
      <c r="B23" s="86" t="s">
        <v>103</v>
      </c>
      <c r="E23" s="78">
        <v>2.3303313242518202</v>
      </c>
      <c r="F23" s="80">
        <v>5351</v>
      </c>
      <c r="G23" s="79">
        <v>5152</v>
      </c>
      <c r="H23" s="79">
        <v>5008</v>
      </c>
      <c r="I23" s="79">
        <v>4767</v>
      </c>
      <c r="J23" s="105">
        <v>4661</v>
      </c>
      <c r="K23" s="79">
        <v>690</v>
      </c>
      <c r="L23" s="81">
        <v>14.803690195237074</v>
      </c>
    </row>
    <row r="24" spans="1:12" ht="15" customHeight="1" x14ac:dyDescent="0.2">
      <c r="A24" s="85"/>
      <c r="B24" s="84"/>
      <c r="C24" s="53" t="s">
        <v>98</v>
      </c>
      <c r="E24" s="78">
        <v>58.063913287236034</v>
      </c>
      <c r="F24" s="80">
        <v>3107</v>
      </c>
      <c r="G24" s="79">
        <v>3002</v>
      </c>
      <c r="H24" s="79">
        <v>2916</v>
      </c>
      <c r="I24" s="79">
        <v>2793</v>
      </c>
      <c r="J24" s="105">
        <v>2719</v>
      </c>
      <c r="K24" s="79">
        <v>388</v>
      </c>
      <c r="L24" s="81">
        <v>14.269952188304524</v>
      </c>
    </row>
    <row r="25" spans="1:12" ht="15" customHeight="1" x14ac:dyDescent="0.2">
      <c r="A25" s="85"/>
      <c r="B25" s="84"/>
      <c r="C25" s="53" t="s">
        <v>99</v>
      </c>
      <c r="E25" s="78">
        <v>41.936086712763966</v>
      </c>
      <c r="F25" s="80">
        <v>2244</v>
      </c>
      <c r="G25" s="79">
        <v>2150</v>
      </c>
      <c r="H25" s="79">
        <v>2092</v>
      </c>
      <c r="I25" s="79">
        <v>1974</v>
      </c>
      <c r="J25" s="105">
        <v>1942</v>
      </c>
      <c r="K25" s="79">
        <v>302</v>
      </c>
      <c r="L25" s="81">
        <v>15.550978372811535</v>
      </c>
    </row>
    <row r="26" spans="1:12" ht="15" customHeight="1" x14ac:dyDescent="0.2">
      <c r="A26" s="85"/>
      <c r="C26" s="86" t="s">
        <v>182</v>
      </c>
      <c r="D26" s="53" t="s">
        <v>183</v>
      </c>
      <c r="E26" s="78">
        <v>0.9994599867609657</v>
      </c>
      <c r="F26" s="80">
        <v>2295</v>
      </c>
      <c r="G26" s="79">
        <v>2248</v>
      </c>
      <c r="H26" s="79">
        <v>2207</v>
      </c>
      <c r="I26" s="79">
        <v>2110</v>
      </c>
      <c r="J26" s="105">
        <v>1835</v>
      </c>
      <c r="K26" s="79">
        <v>460</v>
      </c>
      <c r="L26" s="81">
        <v>25.068119891008173</v>
      </c>
    </row>
    <row r="27" spans="1:12" ht="15" customHeight="1" x14ac:dyDescent="0.2">
      <c r="A27" s="85"/>
      <c r="B27" s="84"/>
      <c r="D27" s="216" t="s">
        <v>98</v>
      </c>
      <c r="E27" s="78">
        <v>54.248366013071895</v>
      </c>
      <c r="F27" s="80">
        <v>1245</v>
      </c>
      <c r="G27" s="79">
        <v>1207</v>
      </c>
      <c r="H27" s="79">
        <v>1173</v>
      </c>
      <c r="I27" s="79">
        <v>1119</v>
      </c>
      <c r="J27" s="105">
        <v>951</v>
      </c>
      <c r="K27" s="79">
        <v>294</v>
      </c>
      <c r="L27" s="81">
        <v>30.914826498422713</v>
      </c>
    </row>
    <row r="28" spans="1:12" ht="15" customHeight="1" x14ac:dyDescent="0.2">
      <c r="A28" s="85"/>
      <c r="B28" s="84"/>
      <c r="D28" s="216" t="s">
        <v>99</v>
      </c>
      <c r="E28" s="78">
        <v>45.751633986928105</v>
      </c>
      <c r="F28" s="80">
        <v>1050</v>
      </c>
      <c r="G28" s="79">
        <v>1041</v>
      </c>
      <c r="H28" s="79">
        <v>1034</v>
      </c>
      <c r="I28" s="79">
        <v>991</v>
      </c>
      <c r="J28" s="105">
        <v>884</v>
      </c>
      <c r="K28" s="79">
        <v>166</v>
      </c>
      <c r="L28" s="81">
        <v>18.778280542986426</v>
      </c>
    </row>
    <row r="29" spans="1:12" ht="24.95" customHeight="1" x14ac:dyDescent="0.2">
      <c r="A29" s="212" t="s">
        <v>184</v>
      </c>
      <c r="B29" s="213"/>
      <c r="C29" s="213"/>
      <c r="D29" s="214"/>
      <c r="E29" s="78">
        <v>81.297686652963108</v>
      </c>
      <c r="F29" s="80">
        <v>186679</v>
      </c>
      <c r="G29" s="79">
        <v>187245</v>
      </c>
      <c r="H29" s="79">
        <v>186208</v>
      </c>
      <c r="I29" s="79">
        <v>186277</v>
      </c>
      <c r="J29" s="105">
        <v>188551</v>
      </c>
      <c r="K29" s="79">
        <v>-1872</v>
      </c>
      <c r="L29" s="81">
        <v>-0.99283482983383808</v>
      </c>
    </row>
    <row r="30" spans="1:12" ht="15" customHeight="1" x14ac:dyDescent="0.2">
      <c r="A30" s="85"/>
      <c r="B30" s="84"/>
      <c r="C30" s="53" t="s">
        <v>98</v>
      </c>
      <c r="E30" s="78">
        <v>52.440820874335088</v>
      </c>
      <c r="F30" s="80">
        <v>97896</v>
      </c>
      <c r="G30" s="79">
        <v>98368</v>
      </c>
      <c r="H30" s="79">
        <v>97823</v>
      </c>
      <c r="I30" s="79">
        <v>97893</v>
      </c>
      <c r="J30" s="105">
        <v>99234</v>
      </c>
      <c r="K30" s="79">
        <v>-1338</v>
      </c>
      <c r="L30" s="81">
        <v>-1.3483281939657779</v>
      </c>
    </row>
    <row r="31" spans="1:12" ht="15" customHeight="1" x14ac:dyDescent="0.2">
      <c r="A31" s="85"/>
      <c r="B31" s="84"/>
      <c r="C31" s="53" t="s">
        <v>99</v>
      </c>
      <c r="E31" s="78">
        <v>47.559179125664912</v>
      </c>
      <c r="F31" s="80">
        <v>88783</v>
      </c>
      <c r="G31" s="79">
        <v>88877</v>
      </c>
      <c r="H31" s="79">
        <v>88385</v>
      </c>
      <c r="I31" s="79">
        <v>88384</v>
      </c>
      <c r="J31" s="105">
        <v>89317</v>
      </c>
      <c r="K31" s="79">
        <v>-534</v>
      </c>
      <c r="L31" s="81">
        <v>-0.59787050617463644</v>
      </c>
    </row>
    <row r="32" spans="1:12" ht="15" customHeight="1" x14ac:dyDescent="0.2">
      <c r="A32" s="85"/>
      <c r="B32" s="84" t="s">
        <v>109</v>
      </c>
      <c r="E32" s="78">
        <v>18.702313347036895</v>
      </c>
      <c r="F32" s="80">
        <v>42945</v>
      </c>
      <c r="G32" s="79">
        <v>43220</v>
      </c>
      <c r="H32" s="79">
        <v>42157</v>
      </c>
      <c r="I32" s="79">
        <v>40990</v>
      </c>
      <c r="J32" s="105">
        <v>41100</v>
      </c>
      <c r="K32" s="79">
        <v>1845</v>
      </c>
      <c r="L32" s="81">
        <v>4.4890510948905114</v>
      </c>
    </row>
    <row r="33" spans="1:12" ht="15" customHeight="1" x14ac:dyDescent="0.2">
      <c r="A33" s="85"/>
      <c r="B33" s="84"/>
      <c r="C33" s="53" t="s">
        <v>98</v>
      </c>
      <c r="E33" s="78">
        <v>59.867272092210968</v>
      </c>
      <c r="F33" s="80">
        <v>25710</v>
      </c>
      <c r="G33" s="79">
        <v>25915</v>
      </c>
      <c r="H33" s="79">
        <v>25397</v>
      </c>
      <c r="I33" s="79">
        <v>24794</v>
      </c>
      <c r="J33" s="105">
        <v>24944</v>
      </c>
      <c r="K33" s="79">
        <v>766</v>
      </c>
      <c r="L33" s="81">
        <v>3.0708787684413084</v>
      </c>
    </row>
    <row r="34" spans="1:12" ht="15" customHeight="1" x14ac:dyDescent="0.2">
      <c r="A34" s="85"/>
      <c r="B34" s="84"/>
      <c r="C34" s="53" t="s">
        <v>99</v>
      </c>
      <c r="E34" s="78">
        <v>40.132727907789032</v>
      </c>
      <c r="F34" s="80">
        <v>17235</v>
      </c>
      <c r="G34" s="79">
        <v>17305</v>
      </c>
      <c r="H34" s="79">
        <v>16760</v>
      </c>
      <c r="I34" s="79">
        <v>16196</v>
      </c>
      <c r="J34" s="105">
        <v>16156</v>
      </c>
      <c r="K34" s="79">
        <v>1079</v>
      </c>
      <c r="L34" s="81">
        <v>6.6786333250804653</v>
      </c>
    </row>
    <row r="35" spans="1:12" ht="24.95" customHeight="1" x14ac:dyDescent="0.2">
      <c r="A35" s="212" t="s">
        <v>185</v>
      </c>
      <c r="B35" s="213"/>
      <c r="C35" s="213"/>
      <c r="D35" s="214"/>
      <c r="E35" s="78">
        <v>66.899365919938688</v>
      </c>
      <c r="F35" s="80">
        <v>153617</v>
      </c>
      <c r="G35" s="79">
        <v>154859</v>
      </c>
      <c r="H35" s="79">
        <v>153100</v>
      </c>
      <c r="I35" s="79">
        <v>153464</v>
      </c>
      <c r="J35" s="105">
        <v>155727</v>
      </c>
      <c r="K35" s="79">
        <v>-2110</v>
      </c>
      <c r="L35" s="81">
        <v>-1.3549352392327598</v>
      </c>
    </row>
    <row r="36" spans="1:12" ht="15" customHeight="1" x14ac:dyDescent="0.2">
      <c r="A36" s="85"/>
      <c r="B36" s="84"/>
      <c r="C36" s="53" t="s">
        <v>98</v>
      </c>
      <c r="E36" s="78">
        <v>65.757045118704312</v>
      </c>
      <c r="F36" s="80">
        <v>101014</v>
      </c>
      <c r="G36" s="79">
        <v>101899</v>
      </c>
      <c r="H36" s="79">
        <v>100875</v>
      </c>
      <c r="I36" s="79">
        <v>101174</v>
      </c>
      <c r="J36" s="105">
        <v>102650</v>
      </c>
      <c r="K36" s="79">
        <v>-1636</v>
      </c>
      <c r="L36" s="81">
        <v>-1.5937652216268874</v>
      </c>
    </row>
    <row r="37" spans="1:12" ht="15" customHeight="1" x14ac:dyDescent="0.2">
      <c r="A37" s="85"/>
      <c r="B37" s="84"/>
      <c r="C37" s="53" t="s">
        <v>99</v>
      </c>
      <c r="E37" s="78">
        <v>34.242954881295688</v>
      </c>
      <c r="F37" s="80">
        <v>52603</v>
      </c>
      <c r="G37" s="79">
        <v>52960</v>
      </c>
      <c r="H37" s="79">
        <v>52225</v>
      </c>
      <c r="I37" s="79">
        <v>52290</v>
      </c>
      <c r="J37" s="105">
        <v>53077</v>
      </c>
      <c r="K37" s="79">
        <v>-474</v>
      </c>
      <c r="L37" s="81">
        <v>-0.89304218399683477</v>
      </c>
    </row>
    <row r="38" spans="1:12" ht="15" customHeight="1" x14ac:dyDescent="0.2">
      <c r="A38" s="85"/>
      <c r="B38" s="84" t="s">
        <v>176</v>
      </c>
      <c r="E38" s="78">
        <v>33.100634080061319</v>
      </c>
      <c r="F38" s="80">
        <v>76007</v>
      </c>
      <c r="G38" s="79">
        <v>75606</v>
      </c>
      <c r="H38" s="79">
        <v>75265</v>
      </c>
      <c r="I38" s="79">
        <v>73803</v>
      </c>
      <c r="J38" s="105">
        <v>73924</v>
      </c>
      <c r="K38" s="79">
        <v>2083</v>
      </c>
      <c r="L38" s="81">
        <v>2.817758779286835</v>
      </c>
    </row>
    <row r="39" spans="1:12" ht="15" customHeight="1" x14ac:dyDescent="0.2">
      <c r="A39" s="85"/>
      <c r="B39" s="84"/>
      <c r="C39" s="53" t="s">
        <v>98</v>
      </c>
      <c r="E39" s="78">
        <v>29.723578091491571</v>
      </c>
      <c r="F39" s="80">
        <v>22592</v>
      </c>
      <c r="G39" s="79">
        <v>22384</v>
      </c>
      <c r="H39" s="79">
        <v>22345</v>
      </c>
      <c r="I39" s="79">
        <v>21513</v>
      </c>
      <c r="J39" s="105">
        <v>21528</v>
      </c>
      <c r="K39" s="79">
        <v>1064</v>
      </c>
      <c r="L39" s="81">
        <v>4.942400594574508</v>
      </c>
    </row>
    <row r="40" spans="1:12" ht="15" customHeight="1" x14ac:dyDescent="0.2">
      <c r="A40" s="85"/>
      <c r="B40" s="84"/>
      <c r="C40" s="53" t="s">
        <v>99</v>
      </c>
      <c r="E40" s="78">
        <v>70.276421908508425</v>
      </c>
      <c r="F40" s="80">
        <v>53415</v>
      </c>
      <c r="G40" s="79">
        <v>53222</v>
      </c>
      <c r="H40" s="79">
        <v>52920</v>
      </c>
      <c r="I40" s="79">
        <v>52290</v>
      </c>
      <c r="J40" s="105">
        <v>52396</v>
      </c>
      <c r="K40" s="79">
        <v>1019</v>
      </c>
      <c r="L40" s="81">
        <v>1.9448049469425146</v>
      </c>
    </row>
    <row r="41" spans="1:12" ht="24.75" customHeight="1" x14ac:dyDescent="0.2">
      <c r="A41" s="212" t="s">
        <v>551</v>
      </c>
      <c r="B41" s="213"/>
      <c r="C41" s="213"/>
      <c r="D41" s="214"/>
      <c r="E41" s="78">
        <v>5.3883740375570497</v>
      </c>
      <c r="F41" s="80">
        <v>12373</v>
      </c>
      <c r="G41" s="79">
        <v>12386</v>
      </c>
      <c r="H41" s="79">
        <v>10443</v>
      </c>
      <c r="I41" s="79">
        <v>11299</v>
      </c>
      <c r="J41" s="105">
        <v>12311</v>
      </c>
      <c r="K41" s="79">
        <v>62</v>
      </c>
      <c r="L41" s="81">
        <v>0.5036146535618552</v>
      </c>
    </row>
    <row r="42" spans="1:12" ht="15" customHeight="1" x14ac:dyDescent="0.2">
      <c r="A42" s="85"/>
      <c r="B42" s="84"/>
      <c r="C42" s="53" t="s">
        <v>98</v>
      </c>
      <c r="E42" s="78">
        <v>55.039198254263319</v>
      </c>
      <c r="F42" s="80">
        <v>6810</v>
      </c>
      <c r="G42" s="79">
        <v>6846</v>
      </c>
      <c r="H42" s="79">
        <v>5685</v>
      </c>
      <c r="I42" s="79">
        <v>6190</v>
      </c>
      <c r="J42" s="105">
        <v>6886</v>
      </c>
      <c r="K42" s="79">
        <v>-76</v>
      </c>
      <c r="L42" s="81">
        <v>-1.1036886436247459</v>
      </c>
    </row>
    <row r="43" spans="1:12" ht="15" customHeight="1" x14ac:dyDescent="0.2">
      <c r="A43" s="88"/>
      <c r="B43" s="89"/>
      <c r="C43" s="131" t="s">
        <v>99</v>
      </c>
      <c r="D43" s="131"/>
      <c r="E43" s="90">
        <v>44.960801745736681</v>
      </c>
      <c r="F43" s="108">
        <v>5563</v>
      </c>
      <c r="G43" s="109">
        <v>5540</v>
      </c>
      <c r="H43" s="109">
        <v>4758</v>
      </c>
      <c r="I43" s="109">
        <v>5109</v>
      </c>
      <c r="J43" s="110">
        <v>5425</v>
      </c>
      <c r="K43" s="109">
        <v>138</v>
      </c>
      <c r="L43" s="111">
        <v>2.5437788018433181</v>
      </c>
    </row>
    <row r="44" spans="1:12" ht="45.75" customHeight="1" x14ac:dyDescent="0.2">
      <c r="A44" s="212" t="s">
        <v>186</v>
      </c>
      <c r="B44" s="213"/>
      <c r="C44" s="213"/>
      <c r="D44" s="214"/>
      <c r="E44" s="78">
        <v>1.0800264780684945</v>
      </c>
      <c r="F44" s="80">
        <v>2480</v>
      </c>
      <c r="G44" s="79">
        <v>2494</v>
      </c>
      <c r="H44" s="79">
        <v>2408</v>
      </c>
      <c r="I44" s="79">
        <v>2421</v>
      </c>
      <c r="J44" s="105">
        <v>2435</v>
      </c>
      <c r="K44" s="79">
        <v>45</v>
      </c>
      <c r="L44" s="81">
        <v>1.8480492813141685</v>
      </c>
    </row>
    <row r="45" spans="1:12" ht="15" customHeight="1" x14ac:dyDescent="0.2">
      <c r="A45" s="85"/>
      <c r="B45" s="84"/>
      <c r="C45" s="53" t="s">
        <v>98</v>
      </c>
      <c r="E45" s="78">
        <v>58.911290322580648</v>
      </c>
      <c r="F45" s="80">
        <v>1461</v>
      </c>
      <c r="G45" s="79">
        <v>1466</v>
      </c>
      <c r="H45" s="79">
        <v>1424</v>
      </c>
      <c r="I45" s="79">
        <v>1437</v>
      </c>
      <c r="J45" s="105">
        <v>1450</v>
      </c>
      <c r="K45" s="79">
        <v>11</v>
      </c>
      <c r="L45" s="81">
        <v>0.75862068965517238</v>
      </c>
    </row>
    <row r="46" spans="1:12" ht="15" customHeight="1" x14ac:dyDescent="0.2">
      <c r="A46" s="88"/>
      <c r="B46" s="89"/>
      <c r="C46" s="131" t="s">
        <v>99</v>
      </c>
      <c r="D46" s="131"/>
      <c r="E46" s="90">
        <v>41.088709677419352</v>
      </c>
      <c r="F46" s="108">
        <v>1019</v>
      </c>
      <c r="G46" s="109">
        <v>1028</v>
      </c>
      <c r="H46" s="109">
        <v>984</v>
      </c>
      <c r="I46" s="109">
        <v>984</v>
      </c>
      <c r="J46" s="110">
        <v>985</v>
      </c>
      <c r="K46" s="109">
        <v>34</v>
      </c>
      <c r="L46" s="111">
        <v>3.451776649746193</v>
      </c>
    </row>
    <row r="47" spans="1:12" ht="39" customHeight="1" x14ac:dyDescent="0.2">
      <c r="A47" s="212" t="s">
        <v>552</v>
      </c>
      <c r="B47" s="127"/>
      <c r="C47" s="127"/>
      <c r="D47" s="217"/>
      <c r="E47" s="78">
        <v>0.21905375744695676</v>
      </c>
      <c r="F47" s="80">
        <v>503</v>
      </c>
      <c r="G47" s="79">
        <v>408</v>
      </c>
      <c r="H47" s="79">
        <v>450</v>
      </c>
      <c r="I47" s="79">
        <v>507</v>
      </c>
      <c r="J47" s="105">
        <v>503</v>
      </c>
      <c r="K47" s="79">
        <v>0</v>
      </c>
      <c r="L47" s="81">
        <v>0</v>
      </c>
    </row>
    <row r="48" spans="1:12" ht="15" customHeight="1" x14ac:dyDescent="0.2">
      <c r="A48" s="85"/>
      <c r="B48" s="84"/>
      <c r="C48" s="53" t="s">
        <v>98</v>
      </c>
      <c r="E48" s="78">
        <v>31.013916500994036</v>
      </c>
      <c r="F48" s="80">
        <v>156</v>
      </c>
      <c r="G48" s="79">
        <v>134</v>
      </c>
      <c r="H48" s="79">
        <v>150</v>
      </c>
      <c r="I48" s="79">
        <v>166</v>
      </c>
      <c r="J48" s="105">
        <v>174</v>
      </c>
      <c r="K48" s="79">
        <v>-18</v>
      </c>
      <c r="L48" s="81">
        <v>-10.344827586206897</v>
      </c>
    </row>
    <row r="49" spans="1:12" ht="15" customHeight="1" x14ac:dyDescent="0.2">
      <c r="A49" s="88"/>
      <c r="B49" s="89"/>
      <c r="C49" s="131" t="s">
        <v>99</v>
      </c>
      <c r="D49" s="131"/>
      <c r="E49" s="90">
        <v>68.986083499005957</v>
      </c>
      <c r="F49" s="108">
        <v>347</v>
      </c>
      <c r="G49" s="109">
        <v>274</v>
      </c>
      <c r="H49" s="109">
        <v>300</v>
      </c>
      <c r="I49" s="109">
        <v>341</v>
      </c>
      <c r="J49" s="110">
        <v>329</v>
      </c>
      <c r="K49" s="109">
        <v>18</v>
      </c>
      <c r="L49" s="111">
        <v>5.4711246200607899</v>
      </c>
    </row>
    <row r="50" spans="1:12" ht="24.95" customHeight="1" x14ac:dyDescent="0.2">
      <c r="A50" s="218" t="s">
        <v>187</v>
      </c>
      <c r="B50" s="219"/>
      <c r="C50" s="219"/>
      <c r="D50" s="220"/>
      <c r="E50" s="221">
        <v>16.99299724767446</v>
      </c>
      <c r="F50" s="222">
        <v>39020</v>
      </c>
      <c r="G50" s="223">
        <v>39155</v>
      </c>
      <c r="H50" s="223">
        <v>37711</v>
      </c>
      <c r="I50" s="223">
        <v>37414</v>
      </c>
      <c r="J50" s="224">
        <v>38849</v>
      </c>
      <c r="K50" s="222">
        <v>171</v>
      </c>
      <c r="L50" s="225">
        <v>0.4401657700326907</v>
      </c>
    </row>
    <row r="51" spans="1:12" ht="15" customHeight="1" x14ac:dyDescent="0.2">
      <c r="A51" s="85"/>
      <c r="B51" s="84"/>
      <c r="C51" s="53" t="s">
        <v>98</v>
      </c>
      <c r="E51" s="78">
        <v>57.944643772424399</v>
      </c>
      <c r="F51" s="80">
        <v>22610</v>
      </c>
      <c r="G51" s="79">
        <v>22737</v>
      </c>
      <c r="H51" s="79">
        <v>21981</v>
      </c>
      <c r="I51" s="79">
        <v>21733</v>
      </c>
      <c r="J51" s="105">
        <v>22642</v>
      </c>
      <c r="K51" s="79">
        <v>-32</v>
      </c>
      <c r="L51" s="81">
        <v>-0.14133027117745783</v>
      </c>
    </row>
    <row r="52" spans="1:12" ht="15" customHeight="1" x14ac:dyDescent="0.2">
      <c r="A52" s="85"/>
      <c r="B52" s="84"/>
      <c r="C52" s="53" t="s">
        <v>99</v>
      </c>
      <c r="E52" s="78">
        <v>42.055356227575601</v>
      </c>
      <c r="F52" s="80">
        <v>16410</v>
      </c>
      <c r="G52" s="79">
        <v>16418</v>
      </c>
      <c r="H52" s="79">
        <v>15730</v>
      </c>
      <c r="I52" s="79">
        <v>15681</v>
      </c>
      <c r="J52" s="105">
        <v>16207</v>
      </c>
      <c r="K52" s="79">
        <v>203</v>
      </c>
      <c r="L52" s="81">
        <v>1.2525451965200223</v>
      </c>
    </row>
    <row r="53" spans="1:12" ht="15" customHeight="1" x14ac:dyDescent="0.2">
      <c r="A53" s="85"/>
      <c r="B53" s="84"/>
      <c r="C53" s="53" t="s">
        <v>182</v>
      </c>
      <c r="D53" s="53" t="s">
        <v>188</v>
      </c>
      <c r="E53" s="78">
        <v>22.488467452588417</v>
      </c>
      <c r="F53" s="80">
        <v>8775</v>
      </c>
      <c r="G53" s="79">
        <v>8802</v>
      </c>
      <c r="H53" s="79">
        <v>7152</v>
      </c>
      <c r="I53" s="79">
        <v>7637</v>
      </c>
      <c r="J53" s="105">
        <v>8792</v>
      </c>
      <c r="K53" s="79">
        <v>-17</v>
      </c>
      <c r="L53" s="81">
        <v>-0.19335759781619655</v>
      </c>
    </row>
    <row r="54" spans="1:12" ht="15" customHeight="1" x14ac:dyDescent="0.2">
      <c r="A54" s="85"/>
      <c r="B54" s="84"/>
      <c r="D54" s="216" t="s">
        <v>189</v>
      </c>
      <c r="E54" s="78">
        <v>56.079772079772077</v>
      </c>
      <c r="F54" s="80">
        <v>4921</v>
      </c>
      <c r="G54" s="79">
        <v>4973</v>
      </c>
      <c r="H54" s="79">
        <v>4070</v>
      </c>
      <c r="I54" s="79">
        <v>4313</v>
      </c>
      <c r="J54" s="105">
        <v>5015</v>
      </c>
      <c r="K54" s="79">
        <v>-94</v>
      </c>
      <c r="L54" s="81">
        <v>-1.8743768693918246</v>
      </c>
    </row>
    <row r="55" spans="1:12" ht="15" customHeight="1" x14ac:dyDescent="0.2">
      <c r="A55" s="85"/>
      <c r="B55" s="84"/>
      <c r="D55" s="216" t="s">
        <v>190</v>
      </c>
      <c r="E55" s="78">
        <v>43.920227920227923</v>
      </c>
      <c r="F55" s="80">
        <v>3854</v>
      </c>
      <c r="G55" s="79">
        <v>3829</v>
      </c>
      <c r="H55" s="79">
        <v>3082</v>
      </c>
      <c r="I55" s="79">
        <v>3324</v>
      </c>
      <c r="J55" s="105">
        <v>3777</v>
      </c>
      <c r="K55" s="79">
        <v>77</v>
      </c>
      <c r="L55" s="81">
        <v>2.0386550172094253</v>
      </c>
    </row>
    <row r="56" spans="1:12" ht="15" customHeight="1" x14ac:dyDescent="0.2">
      <c r="A56" s="85"/>
      <c r="B56" s="84" t="s">
        <v>191</v>
      </c>
      <c r="E56" s="78">
        <v>49.645507438246874</v>
      </c>
      <c r="F56" s="80">
        <v>113998</v>
      </c>
      <c r="G56" s="79">
        <v>114745</v>
      </c>
      <c r="H56" s="79">
        <v>114813</v>
      </c>
      <c r="I56" s="79">
        <v>114939</v>
      </c>
      <c r="J56" s="105">
        <v>115523</v>
      </c>
      <c r="K56" s="79">
        <v>-1525</v>
      </c>
      <c r="L56" s="81">
        <v>-1.320083446586394</v>
      </c>
    </row>
    <row r="57" spans="1:12" ht="15" customHeight="1" x14ac:dyDescent="0.2">
      <c r="A57" s="85"/>
      <c r="B57" s="84"/>
      <c r="C57" s="53" t="s">
        <v>98</v>
      </c>
      <c r="E57" s="78">
        <v>50.236846260460709</v>
      </c>
      <c r="F57" s="80">
        <v>57269</v>
      </c>
      <c r="G57" s="79">
        <v>57796</v>
      </c>
      <c r="H57" s="79">
        <v>57821</v>
      </c>
      <c r="I57" s="79">
        <v>57984</v>
      </c>
      <c r="J57" s="105">
        <v>58317</v>
      </c>
      <c r="K57" s="79">
        <v>-1048</v>
      </c>
      <c r="L57" s="81">
        <v>-1.797074609462078</v>
      </c>
    </row>
    <row r="58" spans="1:12" ht="15" customHeight="1" x14ac:dyDescent="0.2">
      <c r="A58" s="85"/>
      <c r="B58" s="84"/>
      <c r="C58" s="53" t="s">
        <v>99</v>
      </c>
      <c r="E58" s="78">
        <v>49.763153739539291</v>
      </c>
      <c r="F58" s="80">
        <v>56729</v>
      </c>
      <c r="G58" s="79">
        <v>56949</v>
      </c>
      <c r="H58" s="79">
        <v>56992</v>
      </c>
      <c r="I58" s="79">
        <v>56955</v>
      </c>
      <c r="J58" s="105">
        <v>57206</v>
      </c>
      <c r="K58" s="79">
        <v>-477</v>
      </c>
      <c r="L58" s="81">
        <v>-0.83382861937558994</v>
      </c>
    </row>
    <row r="59" spans="1:12" ht="15" customHeight="1" x14ac:dyDescent="0.2">
      <c r="A59" s="85"/>
      <c r="B59" s="84"/>
      <c r="C59" s="53" t="s">
        <v>97</v>
      </c>
      <c r="D59" s="53" t="s">
        <v>192</v>
      </c>
      <c r="E59" s="78">
        <v>91.762136177827685</v>
      </c>
      <c r="F59" s="80">
        <v>104607</v>
      </c>
      <c r="G59" s="79">
        <v>105335</v>
      </c>
      <c r="H59" s="79">
        <v>105354</v>
      </c>
      <c r="I59" s="79">
        <v>105483</v>
      </c>
      <c r="J59" s="105">
        <v>106045</v>
      </c>
      <c r="K59" s="79">
        <v>-1438</v>
      </c>
      <c r="L59" s="81">
        <v>-1.3560281012777595</v>
      </c>
    </row>
    <row r="60" spans="1:12" ht="15" customHeight="1" x14ac:dyDescent="0.2">
      <c r="A60" s="85"/>
      <c r="B60" s="84"/>
      <c r="D60" s="216" t="s">
        <v>193</v>
      </c>
      <c r="E60" s="78">
        <v>48.32468190465265</v>
      </c>
      <c r="F60" s="80">
        <v>50551</v>
      </c>
      <c r="G60" s="79">
        <v>51060</v>
      </c>
      <c r="H60" s="79">
        <v>51061</v>
      </c>
      <c r="I60" s="79">
        <v>51205</v>
      </c>
      <c r="J60" s="105">
        <v>51529</v>
      </c>
      <c r="K60" s="79">
        <v>-978</v>
      </c>
      <c r="L60" s="81">
        <v>-1.8979603718294553</v>
      </c>
    </row>
    <row r="61" spans="1:12" ht="15" customHeight="1" x14ac:dyDescent="0.2">
      <c r="A61" s="85"/>
      <c r="B61" s="84"/>
      <c r="D61" s="216" t="s">
        <v>194</v>
      </c>
      <c r="E61" s="78">
        <v>51.67531809534735</v>
      </c>
      <c r="F61" s="80">
        <v>54056</v>
      </c>
      <c r="G61" s="79">
        <v>54275</v>
      </c>
      <c r="H61" s="79">
        <v>54293</v>
      </c>
      <c r="I61" s="79">
        <v>54278</v>
      </c>
      <c r="J61" s="105">
        <v>54516</v>
      </c>
      <c r="K61" s="79">
        <v>-460</v>
      </c>
      <c r="L61" s="81">
        <v>-0.84378897938219977</v>
      </c>
    </row>
    <row r="62" spans="1:12" ht="15" customHeight="1" x14ac:dyDescent="0.2">
      <c r="A62" s="85"/>
      <c r="B62" s="84"/>
      <c r="D62" s="53" t="s">
        <v>195</v>
      </c>
      <c r="E62" s="78">
        <v>8.2378638221723186</v>
      </c>
      <c r="F62" s="80">
        <v>9391</v>
      </c>
      <c r="G62" s="79">
        <v>9410</v>
      </c>
      <c r="H62" s="79">
        <v>9459</v>
      </c>
      <c r="I62" s="79">
        <v>9456</v>
      </c>
      <c r="J62" s="105">
        <v>9478</v>
      </c>
      <c r="K62" s="79">
        <v>-87</v>
      </c>
      <c r="L62" s="81">
        <v>-0.9179151719772104</v>
      </c>
    </row>
    <row r="63" spans="1:12" ht="15" customHeight="1" x14ac:dyDescent="0.2">
      <c r="A63" s="85"/>
      <c r="B63" s="84"/>
      <c r="D63" s="216" t="s">
        <v>193</v>
      </c>
      <c r="E63" s="78">
        <v>71.536577574273238</v>
      </c>
      <c r="F63" s="80">
        <v>6718</v>
      </c>
      <c r="G63" s="79">
        <v>6736</v>
      </c>
      <c r="H63" s="79">
        <v>6760</v>
      </c>
      <c r="I63" s="79">
        <v>6779</v>
      </c>
      <c r="J63" s="105">
        <v>6788</v>
      </c>
      <c r="K63" s="79">
        <v>-70</v>
      </c>
      <c r="L63" s="81">
        <v>-1.0312315851502651</v>
      </c>
    </row>
    <row r="64" spans="1:12" ht="15" customHeight="1" x14ac:dyDescent="0.2">
      <c r="A64" s="85"/>
      <c r="B64" s="84"/>
      <c r="D64" s="216" t="s">
        <v>194</v>
      </c>
      <c r="E64" s="78">
        <v>28.463422425726758</v>
      </c>
      <c r="F64" s="80">
        <v>2673</v>
      </c>
      <c r="G64" s="79">
        <v>2674</v>
      </c>
      <c r="H64" s="79">
        <v>2699</v>
      </c>
      <c r="I64" s="79">
        <v>2677</v>
      </c>
      <c r="J64" s="105">
        <v>2690</v>
      </c>
      <c r="K64" s="79">
        <v>-17</v>
      </c>
      <c r="L64" s="81">
        <v>-0.63197026022304836</v>
      </c>
    </row>
    <row r="65" spans="1:12" ht="15" customHeight="1" x14ac:dyDescent="0.2">
      <c r="A65" s="85"/>
      <c r="B65" s="84" t="s">
        <v>196</v>
      </c>
      <c r="E65" s="78">
        <v>25.525641918963174</v>
      </c>
      <c r="F65" s="80">
        <v>58613</v>
      </c>
      <c r="G65" s="79">
        <v>58257</v>
      </c>
      <c r="H65" s="79">
        <v>57990</v>
      </c>
      <c r="I65" s="79">
        <v>56971</v>
      </c>
      <c r="J65" s="105">
        <v>56943</v>
      </c>
      <c r="K65" s="79">
        <v>1670</v>
      </c>
      <c r="L65" s="81">
        <v>2.9327573187222309</v>
      </c>
    </row>
    <row r="66" spans="1:12" ht="15" customHeight="1" x14ac:dyDescent="0.2">
      <c r="A66" s="85"/>
      <c r="B66" s="84"/>
      <c r="C66" s="53" t="s">
        <v>98</v>
      </c>
      <c r="E66" s="78">
        <v>55.874976541040382</v>
      </c>
      <c r="F66" s="80">
        <v>32750</v>
      </c>
      <c r="G66" s="79">
        <v>32615</v>
      </c>
      <c r="H66" s="79">
        <v>32537</v>
      </c>
      <c r="I66" s="79">
        <v>31990</v>
      </c>
      <c r="J66" s="105">
        <v>32091</v>
      </c>
      <c r="K66" s="79">
        <v>659</v>
      </c>
      <c r="L66" s="81">
        <v>2.0535352591069147</v>
      </c>
    </row>
    <row r="67" spans="1:12" ht="15" customHeight="1" x14ac:dyDescent="0.2">
      <c r="A67" s="85"/>
      <c r="B67" s="84"/>
      <c r="C67" s="53" t="s">
        <v>99</v>
      </c>
      <c r="E67" s="78">
        <v>44.125023458959618</v>
      </c>
      <c r="F67" s="80">
        <v>25863</v>
      </c>
      <c r="G67" s="79">
        <v>25642</v>
      </c>
      <c r="H67" s="79">
        <v>25453</v>
      </c>
      <c r="I67" s="79">
        <v>24981</v>
      </c>
      <c r="J67" s="105">
        <v>24852</v>
      </c>
      <c r="K67" s="79">
        <v>1011</v>
      </c>
      <c r="L67" s="81">
        <v>4.0680830516658615</v>
      </c>
    </row>
    <row r="68" spans="1:12" ht="15" customHeight="1" x14ac:dyDescent="0.2">
      <c r="A68" s="85"/>
      <c r="B68" s="84"/>
      <c r="C68" s="53" t="s">
        <v>97</v>
      </c>
      <c r="D68" s="53" t="s">
        <v>197</v>
      </c>
      <c r="E68" s="78">
        <v>26.111954685820553</v>
      </c>
      <c r="F68" s="80">
        <v>15305</v>
      </c>
      <c r="G68" s="79">
        <v>15050</v>
      </c>
      <c r="H68" s="79">
        <v>14943</v>
      </c>
      <c r="I68" s="79">
        <v>14199</v>
      </c>
      <c r="J68" s="105">
        <v>14092</v>
      </c>
      <c r="K68" s="79">
        <v>1213</v>
      </c>
      <c r="L68" s="81">
        <v>8.6077206925915419</v>
      </c>
    </row>
    <row r="69" spans="1:12" ht="15" customHeight="1" x14ac:dyDescent="0.2">
      <c r="A69" s="85"/>
      <c r="B69" s="84"/>
      <c r="D69" s="216" t="s">
        <v>193</v>
      </c>
      <c r="E69" s="78">
        <v>52.81280627245998</v>
      </c>
      <c r="F69" s="80">
        <v>8083</v>
      </c>
      <c r="G69" s="79">
        <v>8002</v>
      </c>
      <c r="H69" s="79">
        <v>7958</v>
      </c>
      <c r="I69" s="79">
        <v>7513</v>
      </c>
      <c r="J69" s="105">
        <v>7508</v>
      </c>
      <c r="K69" s="79">
        <v>575</v>
      </c>
      <c r="L69" s="81">
        <v>7.6584976025572722</v>
      </c>
    </row>
    <row r="70" spans="1:12" ht="15" customHeight="1" x14ac:dyDescent="0.2">
      <c r="A70" s="85"/>
      <c r="B70" s="84"/>
      <c r="D70" s="216" t="s">
        <v>194</v>
      </c>
      <c r="E70" s="78">
        <v>47.18719372754002</v>
      </c>
      <c r="F70" s="80">
        <v>7222</v>
      </c>
      <c r="G70" s="79">
        <v>7048</v>
      </c>
      <c r="H70" s="79">
        <v>6985</v>
      </c>
      <c r="I70" s="79">
        <v>6686</v>
      </c>
      <c r="J70" s="105">
        <v>6584</v>
      </c>
      <c r="K70" s="79">
        <v>638</v>
      </c>
      <c r="L70" s="81">
        <v>9.6901579586877276</v>
      </c>
    </row>
    <row r="71" spans="1:12" ht="15" customHeight="1" x14ac:dyDescent="0.2">
      <c r="A71" s="85"/>
      <c r="B71" s="84"/>
      <c r="D71" s="53" t="s">
        <v>198</v>
      </c>
      <c r="E71" s="78">
        <v>65.674850289184988</v>
      </c>
      <c r="F71" s="80">
        <v>38494</v>
      </c>
      <c r="G71" s="79">
        <v>38418</v>
      </c>
      <c r="H71" s="79">
        <v>38305</v>
      </c>
      <c r="I71" s="79">
        <v>38146</v>
      </c>
      <c r="J71" s="105">
        <v>38207</v>
      </c>
      <c r="K71" s="79">
        <v>287</v>
      </c>
      <c r="L71" s="81">
        <v>0.75117125134137719</v>
      </c>
    </row>
    <row r="72" spans="1:12" ht="15" customHeight="1" x14ac:dyDescent="0.2">
      <c r="A72" s="85"/>
      <c r="B72" s="84"/>
      <c r="D72" s="216" t="s">
        <v>193</v>
      </c>
      <c r="E72" s="78">
        <v>56.39320413570946</v>
      </c>
      <c r="F72" s="80">
        <v>21708</v>
      </c>
      <c r="G72" s="79">
        <v>21667</v>
      </c>
      <c r="H72" s="79">
        <v>21646</v>
      </c>
      <c r="I72" s="79">
        <v>21618</v>
      </c>
      <c r="J72" s="105">
        <v>21710</v>
      </c>
      <c r="K72" s="79">
        <v>-2</v>
      </c>
      <c r="L72" s="81">
        <v>-9.2123445416858584E-3</v>
      </c>
    </row>
    <row r="73" spans="1:12" ht="15" customHeight="1" x14ac:dyDescent="0.2">
      <c r="A73" s="85"/>
      <c r="B73" s="84"/>
      <c r="D73" s="216" t="s">
        <v>194</v>
      </c>
      <c r="E73" s="78">
        <v>43.60679586429054</v>
      </c>
      <c r="F73" s="80">
        <v>16786</v>
      </c>
      <c r="G73" s="79">
        <v>16751</v>
      </c>
      <c r="H73" s="79">
        <v>16659</v>
      </c>
      <c r="I73" s="79">
        <v>16528</v>
      </c>
      <c r="J73" s="105">
        <v>16497</v>
      </c>
      <c r="K73" s="79">
        <v>289</v>
      </c>
      <c r="L73" s="81">
        <v>1.7518336667272838</v>
      </c>
    </row>
    <row r="74" spans="1:12" ht="15" customHeight="1" x14ac:dyDescent="0.2">
      <c r="A74" s="85"/>
      <c r="B74" s="84"/>
      <c r="D74" s="53" t="s">
        <v>199</v>
      </c>
      <c r="E74" s="78">
        <v>8.2131950249944552</v>
      </c>
      <c r="F74" s="80">
        <v>4814</v>
      </c>
      <c r="G74" s="79">
        <v>4789</v>
      </c>
      <c r="H74" s="79">
        <v>4742</v>
      </c>
      <c r="I74" s="79">
        <v>4626</v>
      </c>
      <c r="J74" s="105">
        <v>4644</v>
      </c>
      <c r="K74" s="79">
        <v>170</v>
      </c>
      <c r="L74" s="81">
        <v>3.6606373815676143</v>
      </c>
    </row>
    <row r="75" spans="1:12" ht="15" customHeight="1" x14ac:dyDescent="0.2">
      <c r="A75" s="85"/>
      <c r="B75" s="84"/>
      <c r="D75" s="216" t="s">
        <v>193</v>
      </c>
      <c r="E75" s="78">
        <v>61.46655587868716</v>
      </c>
      <c r="F75" s="80">
        <v>2959</v>
      </c>
      <c r="G75" s="79">
        <v>2946</v>
      </c>
      <c r="H75" s="79">
        <v>2933</v>
      </c>
      <c r="I75" s="79">
        <v>2859</v>
      </c>
      <c r="J75" s="105">
        <v>2873</v>
      </c>
      <c r="K75" s="79">
        <v>86</v>
      </c>
      <c r="L75" s="81">
        <v>2.9933867037939437</v>
      </c>
    </row>
    <row r="76" spans="1:12" ht="15" customHeight="1" x14ac:dyDescent="0.2">
      <c r="A76" s="85"/>
      <c r="B76" s="84"/>
      <c r="D76" s="216" t="s">
        <v>194</v>
      </c>
      <c r="E76" s="78">
        <v>38.53344412131284</v>
      </c>
      <c r="F76" s="80">
        <v>1855</v>
      </c>
      <c r="G76" s="79">
        <v>1843</v>
      </c>
      <c r="H76" s="79">
        <v>1809</v>
      </c>
      <c r="I76" s="79">
        <v>1767</v>
      </c>
      <c r="J76" s="105">
        <v>1771</v>
      </c>
      <c r="K76" s="79">
        <v>84</v>
      </c>
      <c r="L76" s="81">
        <v>4.7430830039525693</v>
      </c>
    </row>
    <row r="77" spans="1:12" ht="15" customHeight="1" x14ac:dyDescent="0.2">
      <c r="A77" s="85"/>
      <c r="B77" s="84" t="s">
        <v>200</v>
      </c>
      <c r="E77" s="78">
        <v>7.8358533951154934</v>
      </c>
      <c r="F77" s="80">
        <v>17993</v>
      </c>
      <c r="G77" s="79">
        <v>18308</v>
      </c>
      <c r="H77" s="79">
        <v>17851</v>
      </c>
      <c r="I77" s="79">
        <v>17943</v>
      </c>
      <c r="J77" s="105">
        <v>18336</v>
      </c>
      <c r="K77" s="79">
        <v>-343</v>
      </c>
      <c r="L77" s="81">
        <v>-1.8706369982547992</v>
      </c>
    </row>
    <row r="78" spans="1:12" ht="15" customHeight="1" x14ac:dyDescent="0.2">
      <c r="A78" s="85"/>
      <c r="B78" s="84"/>
      <c r="C78" s="53" t="s">
        <v>98</v>
      </c>
      <c r="E78" s="78">
        <v>61.007058300450176</v>
      </c>
      <c r="F78" s="80">
        <v>10977</v>
      </c>
      <c r="G78" s="79">
        <v>11135</v>
      </c>
      <c r="H78" s="79">
        <v>10881</v>
      </c>
      <c r="I78" s="79">
        <v>10980</v>
      </c>
      <c r="J78" s="105">
        <v>11128</v>
      </c>
      <c r="K78" s="79">
        <v>-151</v>
      </c>
      <c r="L78" s="81">
        <v>-1.3569374550682962</v>
      </c>
    </row>
    <row r="79" spans="1:12" ht="15" customHeight="1" x14ac:dyDescent="0.2">
      <c r="A79" s="88"/>
      <c r="B79" s="89"/>
      <c r="C79" s="131" t="s">
        <v>99</v>
      </c>
      <c r="D79" s="131"/>
      <c r="E79" s="90">
        <v>38.992941699549824</v>
      </c>
      <c r="F79" s="108">
        <v>7016</v>
      </c>
      <c r="G79" s="109">
        <v>7173</v>
      </c>
      <c r="H79" s="109">
        <v>6970</v>
      </c>
      <c r="I79" s="109">
        <v>6963</v>
      </c>
      <c r="J79" s="110">
        <v>7208</v>
      </c>
      <c r="K79" s="109">
        <v>-192</v>
      </c>
      <c r="L79" s="111">
        <v>-2.6637069922308547</v>
      </c>
    </row>
    <row r="80" spans="1:12" s="113" customFormat="1" ht="11.25" customHeight="1" x14ac:dyDescent="0.15">
      <c r="L80" s="114" t="s">
        <v>35</v>
      </c>
    </row>
    <row r="81" spans="1:12" s="86" customFormat="1" ht="12.75" customHeight="1" x14ac:dyDescent="0.2">
      <c r="A81" s="113" t="s">
        <v>201</v>
      </c>
    </row>
    <row r="82" spans="1:12" s="86" customFormat="1" ht="12.75" customHeight="1" x14ac:dyDescent="0.2">
      <c r="A82" s="113" t="s">
        <v>202</v>
      </c>
      <c r="B82" s="226"/>
      <c r="C82" s="226"/>
      <c r="D82" s="226"/>
      <c r="E82" s="226"/>
      <c r="F82" s="226"/>
      <c r="G82" s="226"/>
      <c r="H82" s="226"/>
      <c r="I82" s="226"/>
      <c r="J82" s="226"/>
      <c r="K82" s="226"/>
      <c r="L82" s="226"/>
    </row>
    <row r="83" spans="1:12" s="86" customFormat="1" ht="12.75" customHeight="1" x14ac:dyDescent="0.2">
      <c r="A83" s="113" t="s">
        <v>203</v>
      </c>
    </row>
    <row r="84" spans="1:12" s="86" customFormat="1" ht="12.75" customHeight="1" x14ac:dyDescent="0.2">
      <c r="A84" s="113" t="s">
        <v>204</v>
      </c>
    </row>
    <row r="85" spans="1:12" s="86" customFormat="1" ht="21" customHeight="1" x14ac:dyDescent="0.2">
      <c r="A85" s="116" t="s">
        <v>115</v>
      </c>
      <c r="B85" s="116"/>
      <c r="C85" s="116"/>
      <c r="D85" s="116"/>
      <c r="E85" s="116"/>
      <c r="F85" s="116"/>
      <c r="G85" s="116"/>
      <c r="H85" s="116"/>
      <c r="I85" s="116"/>
      <c r="J85" s="116"/>
      <c r="K85" s="116"/>
      <c r="L85" s="116"/>
    </row>
    <row r="86" spans="1:12" s="113" customFormat="1" ht="12.75" customHeight="1" x14ac:dyDescent="0.15">
      <c r="A86" s="116" t="s">
        <v>205</v>
      </c>
      <c r="B86" s="116"/>
      <c r="C86" s="116"/>
      <c r="D86" s="116"/>
      <c r="E86" s="116"/>
      <c r="F86" s="116"/>
      <c r="G86" s="116"/>
      <c r="H86" s="116"/>
      <c r="I86" s="116"/>
      <c r="J86" s="116"/>
      <c r="K86" s="116"/>
      <c r="L86" s="116"/>
    </row>
    <row r="87" spans="1:12" s="86" customFormat="1" ht="12.75" customHeight="1" x14ac:dyDescent="0.2"/>
    <row r="88" spans="1:12" s="86" customFormat="1" ht="12.75" customHeight="1" x14ac:dyDescent="0.2"/>
    <row r="89" spans="1:12" ht="12.75" customHeight="1" x14ac:dyDescent="0.2">
      <c r="E89" s="53"/>
      <c r="F89" s="53"/>
      <c r="G89" s="53"/>
      <c r="H89" s="53"/>
      <c r="I89" s="53"/>
      <c r="J89" s="53"/>
      <c r="K89" s="227"/>
      <c r="L89" s="53"/>
    </row>
    <row r="90" spans="1:12" ht="12.75" customHeight="1" x14ac:dyDescent="0.2">
      <c r="E90" s="53"/>
      <c r="F90" s="53"/>
      <c r="G90" s="53"/>
      <c r="H90" s="53"/>
      <c r="I90" s="53"/>
      <c r="J90" s="53"/>
      <c r="K90" s="227"/>
      <c r="L90" s="53"/>
    </row>
    <row r="91" spans="1:12" ht="15.95" customHeight="1" x14ac:dyDescent="0.2">
      <c r="E91" s="53"/>
      <c r="F91" s="53"/>
      <c r="G91" s="53"/>
      <c r="H91" s="53"/>
      <c r="I91" s="53"/>
      <c r="J91" s="53"/>
      <c r="K91" s="227"/>
      <c r="L91" s="53"/>
    </row>
    <row r="92" spans="1:12" ht="15.95" customHeight="1" x14ac:dyDescent="0.2">
      <c r="E92" s="53"/>
      <c r="F92" s="53"/>
      <c r="G92" s="53"/>
      <c r="H92" s="53"/>
      <c r="I92" s="53"/>
      <c r="J92" s="53"/>
      <c r="K92" s="227"/>
      <c r="L92" s="53"/>
    </row>
    <row r="93" spans="1:12" ht="15.95" customHeight="1" x14ac:dyDescent="0.2">
      <c r="E93" s="53"/>
      <c r="F93" s="53"/>
      <c r="G93" s="53"/>
      <c r="H93" s="53"/>
      <c r="I93" s="53"/>
      <c r="J93" s="53"/>
      <c r="K93" s="227"/>
      <c r="L93" s="53"/>
    </row>
    <row r="94" spans="1:12" ht="15.95" customHeight="1" x14ac:dyDescent="0.2">
      <c r="E94" s="53"/>
      <c r="F94" s="53"/>
      <c r="G94" s="53"/>
      <c r="H94" s="53"/>
      <c r="I94" s="53"/>
      <c r="J94" s="53"/>
      <c r="K94" s="227"/>
      <c r="L94" s="53"/>
    </row>
    <row r="95" spans="1:12" ht="15.95" customHeight="1" x14ac:dyDescent="0.2">
      <c r="E95" s="53"/>
      <c r="F95" s="53"/>
      <c r="G95" s="53"/>
      <c r="H95" s="53"/>
      <c r="I95" s="53"/>
      <c r="J95" s="53"/>
      <c r="K95" s="227"/>
      <c r="L95" s="53"/>
    </row>
    <row r="96" spans="1:12" ht="15.95" customHeight="1" x14ac:dyDescent="0.2">
      <c r="E96" s="53"/>
      <c r="F96" s="53"/>
      <c r="G96" s="53"/>
      <c r="H96" s="53"/>
      <c r="I96" s="53"/>
      <c r="J96" s="53"/>
      <c r="K96" s="227"/>
      <c r="L96" s="53"/>
    </row>
    <row r="97" spans="11:11" s="53" customFormat="1" ht="15.95" customHeight="1" x14ac:dyDescent="0.2">
      <c r="K97" s="227"/>
    </row>
    <row r="98" spans="11:11" s="53" customFormat="1" ht="15.95" customHeight="1" x14ac:dyDescent="0.2">
      <c r="K98" s="227"/>
    </row>
    <row r="99" spans="11:11" s="53" customFormat="1" ht="15.95" customHeight="1" x14ac:dyDescent="0.2">
      <c r="K99" s="227"/>
    </row>
    <row r="100" spans="11:11" s="53" customFormat="1" ht="15.95" customHeight="1" x14ac:dyDescent="0.2">
      <c r="K100" s="227"/>
    </row>
    <row r="101" spans="11:11" s="53" customFormat="1" ht="15.95" customHeight="1" x14ac:dyDescent="0.2">
      <c r="K101" s="227"/>
    </row>
    <row r="102" spans="11:11" s="53" customFormat="1" ht="15.95" customHeight="1" x14ac:dyDescent="0.2">
      <c r="K102" s="227"/>
    </row>
    <row r="103" spans="11:11" s="53" customFormat="1" ht="15.95" customHeight="1" x14ac:dyDescent="0.2">
      <c r="K103" s="227"/>
    </row>
    <row r="104" spans="11:11" s="53" customFormat="1" ht="15.95" customHeight="1" x14ac:dyDescent="0.2">
      <c r="K104" s="227"/>
    </row>
    <row r="105" spans="11:11" s="53" customFormat="1" ht="15.95" customHeight="1" x14ac:dyDescent="0.2">
      <c r="K105" s="227"/>
    </row>
    <row r="106" spans="11:11" s="53" customFormat="1" ht="15.95" customHeight="1" x14ac:dyDescent="0.2">
      <c r="K106" s="227"/>
    </row>
    <row r="107" spans="11:11" s="53" customFormat="1" ht="15.95" customHeight="1" x14ac:dyDescent="0.2">
      <c r="K107" s="227"/>
    </row>
    <row r="108" spans="11:11" s="53" customFormat="1" ht="15.95" customHeight="1" x14ac:dyDescent="0.2">
      <c r="K108" s="227"/>
    </row>
    <row r="109" spans="11:11" s="53" customFormat="1" ht="15.95" customHeight="1" x14ac:dyDescent="0.2">
      <c r="K109" s="227"/>
    </row>
    <row r="110" spans="11:11" s="53" customFormat="1" ht="15.95" customHeight="1" x14ac:dyDescent="0.2">
      <c r="K110" s="227"/>
    </row>
    <row r="111" spans="11:11" s="53" customFormat="1" ht="15.95" customHeight="1" x14ac:dyDescent="0.2">
      <c r="K111" s="227"/>
    </row>
    <row r="112" spans="11:11" s="53" customFormat="1" ht="15.95" customHeight="1" x14ac:dyDescent="0.2">
      <c r="K112" s="227"/>
    </row>
    <row r="113" spans="11:11" s="53" customFormat="1" ht="15.95" customHeight="1" x14ac:dyDescent="0.2">
      <c r="K113" s="227"/>
    </row>
    <row r="114" spans="11:11" s="53" customFormat="1" ht="15.95" customHeight="1" x14ac:dyDescent="0.2">
      <c r="K114" s="227"/>
    </row>
    <row r="115" spans="11:11" s="53" customFormat="1" ht="15.95" customHeight="1" x14ac:dyDescent="0.2">
      <c r="K115" s="227"/>
    </row>
    <row r="116" spans="11:11" s="53" customFormat="1" ht="15.95" customHeight="1" x14ac:dyDescent="0.2">
      <c r="K116" s="227"/>
    </row>
    <row r="117" spans="11:11" s="53" customFormat="1" ht="15.95" customHeight="1" x14ac:dyDescent="0.2">
      <c r="K117" s="227"/>
    </row>
    <row r="118" spans="11:11" s="53" customFormat="1" ht="15.95" customHeight="1" x14ac:dyDescent="0.2">
      <c r="K118" s="227"/>
    </row>
    <row r="119" spans="11:11" s="53" customFormat="1" ht="15.95" customHeight="1" x14ac:dyDescent="0.2">
      <c r="K119" s="227"/>
    </row>
    <row r="120" spans="11:11" s="53" customFormat="1" ht="15.95" customHeight="1" x14ac:dyDescent="0.2">
      <c r="K120" s="227"/>
    </row>
    <row r="121" spans="11:11" s="53" customFormat="1" ht="15.95" customHeight="1" x14ac:dyDescent="0.2">
      <c r="K121" s="227"/>
    </row>
    <row r="122" spans="11:11" s="53" customFormat="1" ht="15.95" customHeight="1" x14ac:dyDescent="0.2">
      <c r="K122" s="227"/>
    </row>
    <row r="123" spans="11:11" s="53" customFormat="1" ht="15.95" customHeight="1" x14ac:dyDescent="0.2">
      <c r="K123" s="227"/>
    </row>
    <row r="124" spans="11:11" s="53" customFormat="1" ht="15.95" customHeight="1" x14ac:dyDescent="0.2">
      <c r="K124" s="227"/>
    </row>
    <row r="125" spans="11:11" s="53" customFormat="1" ht="15.95" customHeight="1" x14ac:dyDescent="0.2">
      <c r="K125" s="227"/>
    </row>
    <row r="126" spans="11:11" s="53" customFormat="1" ht="15.95" customHeight="1" x14ac:dyDescent="0.2">
      <c r="K126" s="227"/>
    </row>
    <row r="127" spans="11:11" s="53" customFormat="1" ht="15.95" customHeight="1" x14ac:dyDescent="0.2">
      <c r="K127" s="227"/>
    </row>
    <row r="128" spans="11:11" s="53" customFormat="1" ht="15.95" customHeight="1" x14ac:dyDescent="0.2">
      <c r="K128" s="227"/>
    </row>
    <row r="129" spans="11:11" s="53" customFormat="1" ht="15.95" customHeight="1" x14ac:dyDescent="0.2">
      <c r="K129" s="227"/>
    </row>
    <row r="130" spans="11:11" s="53" customFormat="1" ht="15.95" customHeight="1" x14ac:dyDescent="0.2">
      <c r="K130" s="227"/>
    </row>
    <row r="131" spans="11:11" s="53" customFormat="1" ht="15.95" customHeight="1" x14ac:dyDescent="0.2">
      <c r="K131" s="227"/>
    </row>
    <row r="132" spans="11:11" s="53" customFormat="1" ht="15.95" customHeight="1" x14ac:dyDescent="0.2">
      <c r="K132" s="227"/>
    </row>
    <row r="133" spans="11:11" s="53" customFormat="1" ht="15.95" customHeight="1" x14ac:dyDescent="0.2">
      <c r="K133" s="227"/>
    </row>
    <row r="134" spans="11:11" s="53" customFormat="1" ht="15.95" customHeight="1" x14ac:dyDescent="0.2">
      <c r="K134" s="227"/>
    </row>
    <row r="135" spans="11:11" s="53" customFormat="1" ht="15.95" customHeight="1" x14ac:dyDescent="0.2">
      <c r="K135" s="227"/>
    </row>
    <row r="136" spans="11:11" s="53" customFormat="1" ht="15.95" customHeight="1" x14ac:dyDescent="0.2">
      <c r="K136" s="227"/>
    </row>
    <row r="137" spans="11:11" s="53" customFormat="1" ht="15.95" customHeight="1" x14ac:dyDescent="0.2">
      <c r="K137" s="227"/>
    </row>
    <row r="138" spans="11:11" s="53" customFormat="1" ht="15.95" customHeight="1" x14ac:dyDescent="0.2">
      <c r="K138" s="227"/>
    </row>
    <row r="139" spans="11:11" s="53" customFormat="1" ht="15.95" customHeight="1" x14ac:dyDescent="0.2">
      <c r="K139" s="227"/>
    </row>
    <row r="140" spans="11:11" s="53" customFormat="1" ht="15.95" customHeight="1" x14ac:dyDescent="0.2">
      <c r="K140" s="227"/>
    </row>
    <row r="141" spans="11:11" s="53" customFormat="1" ht="15.95" customHeight="1" x14ac:dyDescent="0.2">
      <c r="K141" s="227"/>
    </row>
    <row r="142" spans="11:11" s="53" customFormat="1" ht="15.95" customHeight="1" x14ac:dyDescent="0.2">
      <c r="K142" s="227"/>
    </row>
    <row r="143" spans="11:11" s="53" customFormat="1" ht="15.95" customHeight="1" x14ac:dyDescent="0.2">
      <c r="K143" s="227"/>
    </row>
    <row r="144" spans="11:11" s="53" customFormat="1" ht="15.95" customHeight="1" x14ac:dyDescent="0.2">
      <c r="K144" s="227"/>
    </row>
    <row r="145" spans="11:11" s="53" customFormat="1" ht="15.95" customHeight="1" x14ac:dyDescent="0.2">
      <c r="K145" s="227"/>
    </row>
    <row r="146" spans="11:11" s="53" customFormat="1" ht="15.95" customHeight="1" x14ac:dyDescent="0.2">
      <c r="K146" s="227"/>
    </row>
    <row r="147" spans="11:11" s="53" customFormat="1" ht="15.95" customHeight="1" x14ac:dyDescent="0.2">
      <c r="K147" s="227"/>
    </row>
    <row r="148" spans="11:11" s="53" customFormat="1" ht="15.95" customHeight="1" x14ac:dyDescent="0.2">
      <c r="K148" s="227"/>
    </row>
    <row r="149" spans="11:11" s="53" customFormat="1" ht="15.95" customHeight="1" x14ac:dyDescent="0.2">
      <c r="K149" s="227"/>
    </row>
    <row r="150" spans="11:11" s="53" customFormat="1" ht="15.95" customHeight="1" x14ac:dyDescent="0.2">
      <c r="K150" s="227"/>
    </row>
    <row r="151" spans="11:11" s="53" customFormat="1" ht="15.95" customHeight="1" x14ac:dyDescent="0.2">
      <c r="K151" s="227"/>
    </row>
    <row r="152" spans="11:11" s="53" customFormat="1" ht="15.95" customHeight="1" x14ac:dyDescent="0.2">
      <c r="K152" s="227"/>
    </row>
    <row r="153" spans="11:11" s="53" customFormat="1" ht="15.95" customHeight="1" x14ac:dyDescent="0.2">
      <c r="K153" s="227"/>
    </row>
    <row r="154" spans="11:11" s="53" customFormat="1" ht="15.95" customHeight="1" x14ac:dyDescent="0.2">
      <c r="K154" s="227"/>
    </row>
    <row r="155" spans="11:11" s="53" customFormat="1" ht="15.95" customHeight="1" x14ac:dyDescent="0.2">
      <c r="K155" s="227"/>
    </row>
    <row r="156" spans="11:11" s="53" customFormat="1" ht="15.95" customHeight="1" x14ac:dyDescent="0.2">
      <c r="K156" s="227"/>
    </row>
    <row r="157" spans="11:11" s="53" customFormat="1" ht="15.95" customHeight="1" x14ac:dyDescent="0.2">
      <c r="K157" s="227"/>
    </row>
    <row r="158" spans="11:11" s="53" customFormat="1" ht="15.95" customHeight="1" x14ac:dyDescent="0.2">
      <c r="K158" s="227"/>
    </row>
    <row r="159" spans="11:11" s="53" customFormat="1" ht="15.95" customHeight="1" x14ac:dyDescent="0.2">
      <c r="K159" s="227"/>
    </row>
    <row r="160" spans="11:11" s="53" customFormat="1" ht="15.95" customHeight="1" x14ac:dyDescent="0.2">
      <c r="K160" s="227"/>
    </row>
    <row r="161" spans="11:11" s="53" customFormat="1" ht="15.95" customHeight="1" x14ac:dyDescent="0.2">
      <c r="K161" s="227"/>
    </row>
    <row r="162" spans="11:11" s="53" customFormat="1" ht="15.95" customHeight="1" x14ac:dyDescent="0.2">
      <c r="K162" s="227"/>
    </row>
    <row r="163" spans="11:11" s="53" customFormat="1" ht="15.95" customHeight="1" x14ac:dyDescent="0.2">
      <c r="K163" s="227"/>
    </row>
    <row r="164" spans="11:11" s="53" customFormat="1" ht="15.95" customHeight="1" x14ac:dyDescent="0.2">
      <c r="K164" s="227"/>
    </row>
    <row r="165" spans="11:11" s="53" customFormat="1" ht="15.95" customHeight="1" x14ac:dyDescent="0.2">
      <c r="K165" s="227"/>
    </row>
    <row r="166" spans="11:11" s="53" customFormat="1" ht="15.95" customHeight="1" x14ac:dyDescent="0.2">
      <c r="K166" s="227"/>
    </row>
    <row r="167" spans="11:11" s="53" customFormat="1" ht="15.95" customHeight="1" x14ac:dyDescent="0.2">
      <c r="K167" s="227"/>
    </row>
    <row r="168" spans="11:11" s="53" customFormat="1" ht="15.95" customHeight="1" x14ac:dyDescent="0.2">
      <c r="K168" s="227"/>
    </row>
    <row r="169" spans="11:11" s="53" customFormat="1" ht="15.95" customHeight="1" x14ac:dyDescent="0.2">
      <c r="K169" s="227"/>
    </row>
    <row r="170" spans="11:11" s="53" customFormat="1" ht="15.95" customHeight="1" x14ac:dyDescent="0.2">
      <c r="K170" s="227"/>
    </row>
    <row r="171" spans="11:11" s="53" customFormat="1" ht="15.95" customHeight="1" x14ac:dyDescent="0.2">
      <c r="K171" s="227"/>
    </row>
    <row r="172" spans="11:11" s="53" customFormat="1" ht="15.95" customHeight="1" x14ac:dyDescent="0.2">
      <c r="K172" s="227"/>
    </row>
    <row r="173" spans="11:11" s="53" customFormat="1" ht="15.95" customHeight="1" x14ac:dyDescent="0.2">
      <c r="K173" s="227"/>
    </row>
    <row r="174" spans="11:11" s="53" customFormat="1" ht="15.95" customHeight="1" x14ac:dyDescent="0.2">
      <c r="K174" s="227"/>
    </row>
    <row r="175" spans="11:11" s="53" customFormat="1" ht="15.95" customHeight="1" x14ac:dyDescent="0.2">
      <c r="K175" s="227"/>
    </row>
    <row r="176" spans="11:11" s="53" customFormat="1" ht="15.95" customHeight="1" x14ac:dyDescent="0.2">
      <c r="K176" s="227"/>
    </row>
    <row r="177" spans="11:11" s="53" customFormat="1" ht="15.95" customHeight="1" x14ac:dyDescent="0.2">
      <c r="K177" s="227"/>
    </row>
    <row r="178" spans="11:11" s="53" customFormat="1" ht="15.95" customHeight="1" x14ac:dyDescent="0.2">
      <c r="K178" s="227"/>
    </row>
    <row r="179" spans="11:11" s="53" customFormat="1" ht="15.95" customHeight="1" x14ac:dyDescent="0.2">
      <c r="K179" s="227"/>
    </row>
    <row r="180" spans="11:11" s="53" customFormat="1" ht="15.95" customHeight="1" x14ac:dyDescent="0.2">
      <c r="K180" s="227"/>
    </row>
    <row r="181" spans="11:11" s="53" customFormat="1" ht="15.95" customHeight="1" x14ac:dyDescent="0.2">
      <c r="K181" s="227"/>
    </row>
    <row r="182" spans="11:11" s="53" customFormat="1" ht="15.95" customHeight="1" x14ac:dyDescent="0.2">
      <c r="K182" s="227"/>
    </row>
    <row r="183" spans="11:11" s="53" customFormat="1" ht="15.95" customHeight="1" x14ac:dyDescent="0.2">
      <c r="K183" s="227"/>
    </row>
    <row r="184" spans="11:11" s="53" customFormat="1" ht="15.95" customHeight="1" x14ac:dyDescent="0.2">
      <c r="K184" s="227"/>
    </row>
    <row r="185" spans="11:11" s="53" customFormat="1" ht="15.95" customHeight="1" x14ac:dyDescent="0.2">
      <c r="K185" s="227"/>
    </row>
    <row r="186" spans="11:11" s="53" customFormat="1" ht="15.95" customHeight="1" x14ac:dyDescent="0.2">
      <c r="K186" s="227"/>
    </row>
    <row r="187" spans="11:11" s="53" customFormat="1" ht="15.95" customHeight="1" x14ac:dyDescent="0.2">
      <c r="K187" s="227"/>
    </row>
    <row r="188" spans="11:11" s="53" customFormat="1" ht="15.95" customHeight="1" x14ac:dyDescent="0.2">
      <c r="K188" s="227"/>
    </row>
    <row r="189" spans="11:11" s="53" customFormat="1" ht="15.95" customHeight="1" x14ac:dyDescent="0.2">
      <c r="K189" s="227"/>
    </row>
    <row r="190" spans="11:11" s="53" customFormat="1" ht="15.95" customHeight="1" x14ac:dyDescent="0.2">
      <c r="K190" s="227"/>
    </row>
    <row r="191" spans="11:11" s="53" customFormat="1" ht="15.95" customHeight="1" x14ac:dyDescent="0.2">
      <c r="K191" s="227"/>
    </row>
    <row r="192" spans="11:11" s="53" customFormat="1" ht="15.95" customHeight="1" x14ac:dyDescent="0.2">
      <c r="K192" s="227"/>
    </row>
    <row r="193" spans="11:11" s="53" customFormat="1" ht="15.95" customHeight="1" x14ac:dyDescent="0.2">
      <c r="K193" s="227"/>
    </row>
    <row r="194" spans="11:11" s="53" customFormat="1" ht="15.95" customHeight="1" x14ac:dyDescent="0.2">
      <c r="K194" s="227"/>
    </row>
    <row r="195" spans="11:11" s="53" customFormat="1" ht="15.95" customHeight="1" x14ac:dyDescent="0.2">
      <c r="K195" s="227"/>
    </row>
    <row r="196" spans="11:11" s="53" customFormat="1" ht="15.95" customHeight="1" x14ac:dyDescent="0.2">
      <c r="K196" s="227"/>
    </row>
    <row r="197" spans="11:11" s="53" customFormat="1" ht="15.95" customHeight="1" x14ac:dyDescent="0.2">
      <c r="K197" s="227"/>
    </row>
    <row r="198" spans="11:11" s="53" customFormat="1" ht="15.95" customHeight="1" x14ac:dyDescent="0.2">
      <c r="K198" s="227"/>
    </row>
    <row r="199" spans="11:11" s="53" customFormat="1" ht="15.95" customHeight="1" x14ac:dyDescent="0.2">
      <c r="K199" s="227"/>
    </row>
    <row r="200" spans="11:11" s="53" customFormat="1" ht="15.95" customHeight="1" x14ac:dyDescent="0.2">
      <c r="K200" s="227"/>
    </row>
    <row r="863" spans="6:6" ht="15.95" customHeight="1" x14ac:dyDescent="0.2">
      <c r="F863" s="228"/>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56E8B-F534-4F07-B034-DCAD8F5CCCEC}">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11.25" customHeight="1" x14ac:dyDescent="0.2">
      <c r="A2" s="35"/>
      <c r="B2" s="36"/>
      <c r="C2" s="36"/>
      <c r="D2" s="36"/>
      <c r="E2" s="36"/>
      <c r="F2" s="36"/>
      <c r="G2" s="36"/>
      <c r="H2" s="36"/>
      <c r="I2" s="36"/>
      <c r="J2" s="36"/>
    </row>
    <row r="3" spans="1:15" s="39" customFormat="1" ht="20.100000000000001" customHeight="1" x14ac:dyDescent="0.2">
      <c r="A3" s="38" t="s">
        <v>206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173</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77" customFormat="1" ht="24.95" customHeight="1" x14ac:dyDescent="0.2">
      <c r="A11" s="233" t="s">
        <v>96</v>
      </c>
      <c r="B11" s="234"/>
      <c r="C11" s="78">
        <v>100</v>
      </c>
      <c r="D11" s="80">
        <v>229624</v>
      </c>
      <c r="E11" s="79">
        <v>230465</v>
      </c>
      <c r="F11" s="79">
        <v>228365</v>
      </c>
      <c r="G11" s="79">
        <v>227267</v>
      </c>
      <c r="H11" s="105">
        <v>229651</v>
      </c>
      <c r="I11" s="80">
        <v>-27</v>
      </c>
      <c r="J11" s="81">
        <v>-1.1756970359371394E-2</v>
      </c>
    </row>
    <row r="12" spans="1:15" ht="24.95" customHeight="1" x14ac:dyDescent="0.2">
      <c r="A12" s="158" t="s">
        <v>124</v>
      </c>
      <c r="B12" s="159" t="s">
        <v>125</v>
      </c>
      <c r="C12" s="78">
        <v>0.15939100442462462</v>
      </c>
      <c r="D12" s="80">
        <v>366</v>
      </c>
      <c r="E12" s="79">
        <v>392</v>
      </c>
      <c r="F12" s="79">
        <v>390</v>
      </c>
      <c r="G12" s="79">
        <v>374</v>
      </c>
      <c r="H12" s="105">
        <v>378</v>
      </c>
      <c r="I12" s="80">
        <v>-12</v>
      </c>
      <c r="J12" s="81">
        <v>-3.1746031746031744</v>
      </c>
    </row>
    <row r="13" spans="1:15" ht="24.95" customHeight="1" x14ac:dyDescent="0.2">
      <c r="A13" s="158" t="s">
        <v>126</v>
      </c>
      <c r="B13" s="164" t="s">
        <v>208</v>
      </c>
      <c r="C13" s="78">
        <v>1.763752917813469</v>
      </c>
      <c r="D13" s="80">
        <v>4050</v>
      </c>
      <c r="E13" s="79">
        <v>4070</v>
      </c>
      <c r="F13" s="79">
        <v>3974</v>
      </c>
      <c r="G13" s="79">
        <v>3982</v>
      </c>
      <c r="H13" s="105">
        <v>3982</v>
      </c>
      <c r="I13" s="80">
        <v>68</v>
      </c>
      <c r="J13" s="81">
        <v>1.7076845806127574</v>
      </c>
    </row>
    <row r="14" spans="1:15" s="180" customFormat="1" ht="24" customHeight="1" x14ac:dyDescent="0.2">
      <c r="A14" s="158" t="s">
        <v>209</v>
      </c>
      <c r="B14" s="164" t="s">
        <v>129</v>
      </c>
      <c r="C14" s="78">
        <v>14.614761523185729</v>
      </c>
      <c r="D14" s="80">
        <v>33559</v>
      </c>
      <c r="E14" s="79">
        <v>33908</v>
      </c>
      <c r="F14" s="79">
        <v>33660</v>
      </c>
      <c r="G14" s="79">
        <v>33309</v>
      </c>
      <c r="H14" s="105">
        <v>34804</v>
      </c>
      <c r="I14" s="80">
        <v>-1245</v>
      </c>
      <c r="J14" s="81">
        <v>-3.5771750373520286</v>
      </c>
      <c r="K14" s="53"/>
      <c r="L14" s="53"/>
      <c r="M14" s="53"/>
      <c r="N14" s="53"/>
      <c r="O14" s="53"/>
    </row>
    <row r="15" spans="1:15" ht="24.75" customHeight="1" x14ac:dyDescent="0.2">
      <c r="A15" s="158" t="s">
        <v>210</v>
      </c>
      <c r="B15" s="164" t="s">
        <v>211</v>
      </c>
      <c r="C15" s="78">
        <v>3.5396996829599692</v>
      </c>
      <c r="D15" s="80">
        <v>8128</v>
      </c>
      <c r="E15" s="79">
        <v>8227</v>
      </c>
      <c r="F15" s="79">
        <v>8061</v>
      </c>
      <c r="G15" s="79">
        <v>7652</v>
      </c>
      <c r="H15" s="105">
        <v>8228</v>
      </c>
      <c r="I15" s="80">
        <v>-100</v>
      </c>
      <c r="J15" s="81">
        <v>-1.2153621779290229</v>
      </c>
    </row>
    <row r="16" spans="1:15" s="180" customFormat="1" ht="24.95" customHeight="1" x14ac:dyDescent="0.2">
      <c r="A16" s="158" t="s">
        <v>212</v>
      </c>
      <c r="B16" s="164" t="s">
        <v>133</v>
      </c>
      <c r="C16" s="78">
        <v>8.9089119604222553</v>
      </c>
      <c r="D16" s="80">
        <v>20457</v>
      </c>
      <c r="E16" s="79">
        <v>20625</v>
      </c>
      <c r="F16" s="79">
        <v>20537</v>
      </c>
      <c r="G16" s="79">
        <v>20593</v>
      </c>
      <c r="H16" s="105">
        <v>20821</v>
      </c>
      <c r="I16" s="80">
        <v>-364</v>
      </c>
      <c r="J16" s="81">
        <v>-1.7482349550934153</v>
      </c>
      <c r="K16" s="53"/>
      <c r="L16" s="53"/>
      <c r="M16" s="53"/>
      <c r="N16" s="53"/>
      <c r="O16" s="53"/>
    </row>
    <row r="17" spans="1:15" ht="24.95" customHeight="1" x14ac:dyDescent="0.2">
      <c r="A17" s="158" t="s">
        <v>213</v>
      </c>
      <c r="B17" s="164" t="s">
        <v>214</v>
      </c>
      <c r="C17" s="78">
        <v>2.166149879803505</v>
      </c>
      <c r="D17" s="80">
        <v>4974</v>
      </c>
      <c r="E17" s="79">
        <v>5056</v>
      </c>
      <c r="F17" s="79">
        <v>5062</v>
      </c>
      <c r="G17" s="79">
        <v>5064</v>
      </c>
      <c r="H17" s="105">
        <v>5755</v>
      </c>
      <c r="I17" s="80">
        <v>-781</v>
      </c>
      <c r="J17" s="81">
        <v>-13.570807993049522</v>
      </c>
    </row>
    <row r="18" spans="1:15" s="180" customFormat="1" ht="24.95" customHeight="1" x14ac:dyDescent="0.2">
      <c r="A18" s="167" t="s">
        <v>136</v>
      </c>
      <c r="B18" s="168" t="s">
        <v>137</v>
      </c>
      <c r="C18" s="78">
        <v>4.0252761035431837</v>
      </c>
      <c r="D18" s="80">
        <v>9243</v>
      </c>
      <c r="E18" s="79">
        <v>9395</v>
      </c>
      <c r="F18" s="79">
        <v>9159</v>
      </c>
      <c r="G18" s="79">
        <v>9197</v>
      </c>
      <c r="H18" s="105">
        <v>9302</v>
      </c>
      <c r="I18" s="80">
        <v>-59</v>
      </c>
      <c r="J18" s="81">
        <v>-0.63427219952698344</v>
      </c>
      <c r="K18" s="53"/>
      <c r="L18" s="53"/>
      <c r="M18" s="53"/>
      <c r="N18" s="53"/>
      <c r="O18" s="53"/>
    </row>
    <row r="19" spans="1:15" ht="24.95" customHeight="1" x14ac:dyDescent="0.2">
      <c r="A19" s="158" t="s">
        <v>138</v>
      </c>
      <c r="B19" s="164" t="s">
        <v>139</v>
      </c>
      <c r="C19" s="78">
        <v>12.70337595373306</v>
      </c>
      <c r="D19" s="80">
        <v>29170</v>
      </c>
      <c r="E19" s="79">
        <v>29331</v>
      </c>
      <c r="F19" s="79">
        <v>28923</v>
      </c>
      <c r="G19" s="79">
        <v>29097</v>
      </c>
      <c r="H19" s="105">
        <v>29584</v>
      </c>
      <c r="I19" s="80">
        <v>-414</v>
      </c>
      <c r="J19" s="81">
        <v>-1.3994050838290968</v>
      </c>
    </row>
    <row r="20" spans="1:15" s="180" customFormat="1" ht="24.95" customHeight="1" x14ac:dyDescent="0.2">
      <c r="A20" s="158" t="s">
        <v>140</v>
      </c>
      <c r="B20" s="164" t="s">
        <v>141</v>
      </c>
      <c r="C20" s="78">
        <v>4.3183639340835454</v>
      </c>
      <c r="D20" s="80">
        <v>9916</v>
      </c>
      <c r="E20" s="79">
        <v>9832</v>
      </c>
      <c r="F20" s="79">
        <v>9873</v>
      </c>
      <c r="G20" s="79">
        <v>10035</v>
      </c>
      <c r="H20" s="105">
        <v>10144</v>
      </c>
      <c r="I20" s="80">
        <v>-228</v>
      </c>
      <c r="J20" s="81">
        <v>-2.2476340694006307</v>
      </c>
      <c r="K20" s="53"/>
      <c r="L20" s="53"/>
      <c r="M20" s="53"/>
      <c r="N20" s="53"/>
      <c r="O20" s="53"/>
    </row>
    <row r="21" spans="1:15" ht="24.95" customHeight="1" x14ac:dyDescent="0.2">
      <c r="A21" s="167" t="s">
        <v>142</v>
      </c>
      <c r="B21" s="168" t="s">
        <v>143</v>
      </c>
      <c r="C21" s="78">
        <v>2.547643103508344</v>
      </c>
      <c r="D21" s="80">
        <v>5850</v>
      </c>
      <c r="E21" s="79">
        <v>5914</v>
      </c>
      <c r="F21" s="79">
        <v>5844</v>
      </c>
      <c r="G21" s="79">
        <v>5681</v>
      </c>
      <c r="H21" s="105">
        <v>5706</v>
      </c>
      <c r="I21" s="80">
        <v>144</v>
      </c>
      <c r="J21" s="81">
        <v>2.5236593059936907</v>
      </c>
    </row>
    <row r="22" spans="1:15" ht="24.95" customHeight="1" x14ac:dyDescent="0.2">
      <c r="A22" s="167" t="s">
        <v>144</v>
      </c>
      <c r="B22" s="164" t="s">
        <v>145</v>
      </c>
      <c r="C22" s="78">
        <v>5.901386614639585</v>
      </c>
      <c r="D22" s="80">
        <v>13551</v>
      </c>
      <c r="E22" s="79">
        <v>13452</v>
      </c>
      <c r="F22" s="79">
        <v>13241</v>
      </c>
      <c r="G22" s="79">
        <v>13255</v>
      </c>
      <c r="H22" s="105">
        <v>13527</v>
      </c>
      <c r="I22" s="80">
        <v>24</v>
      </c>
      <c r="J22" s="81">
        <v>0.17742293191394987</v>
      </c>
    </row>
    <row r="23" spans="1:15" ht="24.95" customHeight="1" x14ac:dyDescent="0.2">
      <c r="A23" s="158" t="s">
        <v>146</v>
      </c>
      <c r="B23" s="164" t="s">
        <v>147</v>
      </c>
      <c r="C23" s="78">
        <v>1.5703933386753999</v>
      </c>
      <c r="D23" s="80">
        <v>3606</v>
      </c>
      <c r="E23" s="79">
        <v>3607</v>
      </c>
      <c r="F23" s="79">
        <v>3545</v>
      </c>
      <c r="G23" s="79">
        <v>3534</v>
      </c>
      <c r="H23" s="105">
        <v>3571</v>
      </c>
      <c r="I23" s="80">
        <v>35</v>
      </c>
      <c r="J23" s="81">
        <v>0.98011761411369369</v>
      </c>
    </row>
    <row r="24" spans="1:15" ht="24.95" customHeight="1" x14ac:dyDescent="0.2">
      <c r="A24" s="158" t="s">
        <v>148</v>
      </c>
      <c r="B24" s="164" t="s">
        <v>215</v>
      </c>
      <c r="C24" s="78">
        <v>9.9985193185381327</v>
      </c>
      <c r="D24" s="80">
        <v>22959</v>
      </c>
      <c r="E24" s="79">
        <v>23261</v>
      </c>
      <c r="F24" s="79">
        <v>23294</v>
      </c>
      <c r="G24" s="79">
        <v>23240</v>
      </c>
      <c r="H24" s="105">
        <v>23063</v>
      </c>
      <c r="I24" s="80">
        <v>-104</v>
      </c>
      <c r="J24" s="81">
        <v>-0.45093873303559817</v>
      </c>
    </row>
    <row r="25" spans="1:15" ht="24.95" customHeight="1" x14ac:dyDescent="0.2">
      <c r="A25" s="158" t="s">
        <v>150</v>
      </c>
      <c r="B25" s="171" t="s">
        <v>216</v>
      </c>
      <c r="C25" s="78">
        <v>4.5735637389819876</v>
      </c>
      <c r="D25" s="80">
        <v>10502</v>
      </c>
      <c r="E25" s="79">
        <v>11126</v>
      </c>
      <c r="F25" s="79">
        <v>11037</v>
      </c>
      <c r="G25" s="79">
        <v>10951</v>
      </c>
      <c r="H25" s="105">
        <v>10744</v>
      </c>
      <c r="I25" s="80">
        <v>-242</v>
      </c>
      <c r="J25" s="81">
        <v>-2.2524199553239019</v>
      </c>
    </row>
    <row r="26" spans="1:15" ht="24.95" customHeight="1" x14ac:dyDescent="0.2">
      <c r="A26" s="158" t="s">
        <v>217</v>
      </c>
      <c r="B26" s="171" t="s">
        <v>153</v>
      </c>
      <c r="C26" s="78">
        <v>3.3101940563704142</v>
      </c>
      <c r="D26" s="80">
        <v>7601</v>
      </c>
      <c r="E26" s="79">
        <v>7738</v>
      </c>
      <c r="F26" s="79">
        <v>7785</v>
      </c>
      <c r="G26" s="79">
        <v>7759</v>
      </c>
      <c r="H26" s="105">
        <v>7650</v>
      </c>
      <c r="I26" s="80">
        <v>-49</v>
      </c>
      <c r="J26" s="81">
        <v>-0.64052287581699341</v>
      </c>
    </row>
    <row r="27" spans="1:15" ht="24.95" customHeight="1" x14ac:dyDescent="0.2">
      <c r="A27" s="167">
        <v>782.78300000000002</v>
      </c>
      <c r="B27" s="170" t="s">
        <v>154</v>
      </c>
      <c r="C27" s="78">
        <v>1.2633696826115737</v>
      </c>
      <c r="D27" s="80">
        <v>2901</v>
      </c>
      <c r="E27" s="79">
        <v>3388</v>
      </c>
      <c r="F27" s="79">
        <v>3252</v>
      </c>
      <c r="G27" s="79">
        <v>3192</v>
      </c>
      <c r="H27" s="105">
        <v>3094</v>
      </c>
      <c r="I27" s="80">
        <v>-193</v>
      </c>
      <c r="J27" s="81">
        <v>-6.237879767291532</v>
      </c>
    </row>
    <row r="28" spans="1:15" ht="24.95" customHeight="1" x14ac:dyDescent="0.2">
      <c r="A28" s="158" t="s">
        <v>155</v>
      </c>
      <c r="B28" s="164" t="s">
        <v>218</v>
      </c>
      <c r="C28" s="78">
        <v>6.4204961153886355</v>
      </c>
      <c r="D28" s="80">
        <v>14743</v>
      </c>
      <c r="E28" s="79">
        <v>14646</v>
      </c>
      <c r="F28" s="79">
        <v>14390</v>
      </c>
      <c r="G28" s="79">
        <v>14436</v>
      </c>
      <c r="H28" s="105">
        <v>14445</v>
      </c>
      <c r="I28" s="80">
        <v>298</v>
      </c>
      <c r="J28" s="81">
        <v>2.0629975770162687</v>
      </c>
    </row>
    <row r="29" spans="1:15" ht="24.95" customHeight="1" x14ac:dyDescent="0.2">
      <c r="A29" s="158" t="s">
        <v>157</v>
      </c>
      <c r="B29" s="164" t="s">
        <v>158</v>
      </c>
      <c r="C29" s="78">
        <v>7.1499494826324774</v>
      </c>
      <c r="D29" s="80">
        <v>16418</v>
      </c>
      <c r="E29" s="79">
        <v>16359</v>
      </c>
      <c r="F29" s="79">
        <v>16497</v>
      </c>
      <c r="G29" s="79">
        <v>15826</v>
      </c>
      <c r="H29" s="105">
        <v>16050</v>
      </c>
      <c r="I29" s="80">
        <v>368</v>
      </c>
      <c r="J29" s="81">
        <v>2.2928348909657319</v>
      </c>
    </row>
    <row r="30" spans="1:15" ht="24.95" customHeight="1" x14ac:dyDescent="0.2">
      <c r="A30" s="158">
        <v>86</v>
      </c>
      <c r="B30" s="164" t="s">
        <v>159</v>
      </c>
      <c r="C30" s="78">
        <v>11.647301675783019</v>
      </c>
      <c r="D30" s="80">
        <v>26745</v>
      </c>
      <c r="E30" s="79">
        <v>26507</v>
      </c>
      <c r="F30" s="79">
        <v>26032</v>
      </c>
      <c r="G30" s="79">
        <v>25870</v>
      </c>
      <c r="H30" s="105">
        <v>25945</v>
      </c>
      <c r="I30" s="80">
        <v>800</v>
      </c>
      <c r="J30" s="81">
        <v>3.0834457506263249</v>
      </c>
    </row>
    <row r="31" spans="1:15" ht="24.95" customHeight="1" x14ac:dyDescent="0.2">
      <c r="A31" s="158">
        <v>87.88</v>
      </c>
      <c r="B31" s="171" t="s">
        <v>160</v>
      </c>
      <c r="C31" s="78">
        <v>8.0048252795875001</v>
      </c>
      <c r="D31" s="80">
        <v>18381</v>
      </c>
      <c r="E31" s="79">
        <v>18146</v>
      </c>
      <c r="F31" s="79">
        <v>17972</v>
      </c>
      <c r="G31" s="79">
        <v>17917</v>
      </c>
      <c r="H31" s="105">
        <v>17812</v>
      </c>
      <c r="I31" s="80">
        <v>569</v>
      </c>
      <c r="J31" s="81">
        <v>3.1944756344037728</v>
      </c>
    </row>
    <row r="32" spans="1:15" ht="24.95" customHeight="1" x14ac:dyDescent="0.2">
      <c r="A32" s="158" t="s">
        <v>161</v>
      </c>
      <c r="B32" s="164" t="s">
        <v>162</v>
      </c>
      <c r="C32" s="78">
        <v>4.6009998954813085</v>
      </c>
      <c r="D32" s="80">
        <v>10565</v>
      </c>
      <c r="E32" s="79">
        <v>10519</v>
      </c>
      <c r="F32" s="79">
        <v>10534</v>
      </c>
      <c r="G32" s="79">
        <v>10562</v>
      </c>
      <c r="H32" s="105">
        <v>10593</v>
      </c>
      <c r="I32" s="80">
        <v>-28</v>
      </c>
      <c r="J32" s="81">
        <v>-0.26432549797035776</v>
      </c>
    </row>
    <row r="33" spans="1:10" ht="24.95" customHeight="1" x14ac:dyDescent="0.2">
      <c r="A33" s="158"/>
      <c r="B33" s="235" t="s">
        <v>163</v>
      </c>
      <c r="C33" s="78">
        <v>0</v>
      </c>
      <c r="D33" s="80">
        <v>0</v>
      </c>
      <c r="E33" s="79">
        <v>0</v>
      </c>
      <c r="F33" s="79">
        <v>0</v>
      </c>
      <c r="G33" s="79" t="s">
        <v>546</v>
      </c>
      <c r="H33" s="105" t="s">
        <v>546</v>
      </c>
      <c r="I33" s="80" t="s">
        <v>546</v>
      </c>
      <c r="J33" s="81" t="s">
        <v>546</v>
      </c>
    </row>
    <row r="34" spans="1:10" ht="24.95" customHeight="1" x14ac:dyDescent="0.2">
      <c r="A34" s="172" t="s">
        <v>164</v>
      </c>
      <c r="B34" s="173"/>
      <c r="C34" s="236"/>
      <c r="D34" s="80"/>
      <c r="E34" s="79"/>
      <c r="F34" s="79"/>
      <c r="G34" s="79"/>
      <c r="H34" s="105"/>
      <c r="I34" s="102"/>
      <c r="J34" s="103"/>
    </row>
    <row r="35" spans="1:10" s="157" customFormat="1" ht="24.95" customHeight="1" x14ac:dyDescent="0.2">
      <c r="A35" s="237" t="s">
        <v>124</v>
      </c>
      <c r="B35" s="238" t="s">
        <v>125</v>
      </c>
      <c r="C35" s="78">
        <v>0.15939100442462462</v>
      </c>
      <c r="D35" s="80">
        <v>366</v>
      </c>
      <c r="E35" s="79">
        <v>392</v>
      </c>
      <c r="F35" s="79">
        <v>390</v>
      </c>
      <c r="G35" s="79">
        <v>374</v>
      </c>
      <c r="H35" s="105">
        <v>378</v>
      </c>
      <c r="I35" s="80">
        <v>-12</v>
      </c>
      <c r="J35" s="81">
        <v>-3.1746031746031744</v>
      </c>
    </row>
    <row r="36" spans="1:10" ht="24.95" customHeight="1" x14ac:dyDescent="0.2">
      <c r="A36" s="239" t="s">
        <v>165</v>
      </c>
      <c r="B36" s="240" t="s">
        <v>166</v>
      </c>
      <c r="C36" s="78">
        <v>20.403790544542382</v>
      </c>
      <c r="D36" s="80">
        <v>46852</v>
      </c>
      <c r="E36" s="79">
        <v>47373</v>
      </c>
      <c r="F36" s="79">
        <v>46793</v>
      </c>
      <c r="G36" s="79">
        <v>46488</v>
      </c>
      <c r="H36" s="105">
        <v>48088</v>
      </c>
      <c r="I36" s="80">
        <v>-1236</v>
      </c>
      <c r="J36" s="81">
        <v>-2.5702878056895693</v>
      </c>
    </row>
    <row r="37" spans="1:10" ht="24.95" customHeight="1" x14ac:dyDescent="0.2">
      <c r="A37" s="241" t="s">
        <v>167</v>
      </c>
      <c r="B37" s="242" t="s">
        <v>168</v>
      </c>
      <c r="C37" s="90">
        <v>79.436818451032991</v>
      </c>
      <c r="D37" s="108">
        <v>182406</v>
      </c>
      <c r="E37" s="109">
        <v>182700</v>
      </c>
      <c r="F37" s="109">
        <v>181182</v>
      </c>
      <c r="G37" s="109">
        <v>180404</v>
      </c>
      <c r="H37" s="110">
        <v>181184</v>
      </c>
      <c r="I37" s="108">
        <v>1222</v>
      </c>
      <c r="J37" s="111">
        <v>0.67445249028611798</v>
      </c>
    </row>
    <row r="38" spans="1:10" s="113" customFormat="1" ht="11.25" customHeight="1" x14ac:dyDescent="0.15">
      <c r="J38" s="114" t="s">
        <v>35</v>
      </c>
    </row>
    <row r="39" spans="1:10" s="113" customFormat="1" ht="12.75" customHeight="1" x14ac:dyDescent="0.15">
      <c r="A39" s="113"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A42" s="116"/>
      <c r="B42" s="116"/>
      <c r="C42" s="116"/>
      <c r="D42" s="116"/>
      <c r="E42" s="116"/>
      <c r="F42" s="116"/>
      <c r="G42" s="116"/>
      <c r="H42" s="116"/>
      <c r="I42" s="116"/>
      <c r="J42" s="116"/>
    </row>
    <row r="43" spans="1:10" ht="12.75" customHeight="1" x14ac:dyDescent="0.2">
      <c r="C43" s="53"/>
      <c r="D43" s="53"/>
      <c r="E43" s="53"/>
      <c r="F43" s="53"/>
      <c r="G43" s="53"/>
      <c r="H43" s="53"/>
      <c r="I43" s="53"/>
      <c r="J43" s="53"/>
    </row>
    <row r="44" spans="1:10" ht="15.9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2B837-FFEC-4473-85C8-8BFCC6E9DE4C}">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3.7109375" style="53" customWidth="1"/>
    <col min="4" max="4" width="6.7109375" style="87" customWidth="1"/>
    <col min="5" max="10" width="9.7109375" style="120" customWidth="1"/>
    <col min="11" max="11" width="9.7109375" style="121" customWidth="1"/>
    <col min="12" max="16384" width="8.85546875" style="53"/>
  </cols>
  <sheetData>
    <row r="1" spans="1:255" customFormat="1" ht="36.75" customHeight="1" x14ac:dyDescent="0.2">
      <c r="A1" s="32"/>
      <c r="B1" s="33"/>
      <c r="C1" s="33"/>
      <c r="D1" s="33"/>
      <c r="E1" s="33"/>
      <c r="F1" s="33"/>
      <c r="G1" s="33"/>
      <c r="H1" s="33"/>
      <c r="I1" s="33"/>
      <c r="J1" s="33"/>
      <c r="K1" s="34" t="s">
        <v>38</v>
      </c>
    </row>
    <row r="2" spans="1:255" customFormat="1" ht="11.25" customHeight="1" x14ac:dyDescent="0.2">
      <c r="A2" s="35"/>
      <c r="B2" s="36"/>
      <c r="C2" s="36"/>
      <c r="D2" s="36"/>
      <c r="E2" s="36"/>
      <c r="F2" s="36"/>
      <c r="G2" s="36"/>
      <c r="H2" s="36"/>
      <c r="I2" s="36"/>
      <c r="J2" s="36"/>
      <c r="K2" s="36"/>
    </row>
    <row r="3" spans="1:255" s="39" customFormat="1" ht="20.100000000000001" customHeight="1" x14ac:dyDescent="0.2">
      <c r="A3" s="38" t="s">
        <v>220</v>
      </c>
      <c r="B3" s="38"/>
      <c r="C3" s="38"/>
      <c r="D3" s="38"/>
      <c r="E3" s="38"/>
      <c r="F3" s="38"/>
      <c r="G3" s="38"/>
      <c r="H3" s="38"/>
      <c r="I3" s="38"/>
      <c r="J3" s="38"/>
      <c r="K3" s="38"/>
    </row>
    <row r="4" spans="1:255" s="39" customFormat="1" ht="12" customHeight="1" x14ac:dyDescent="0.2">
      <c r="A4" s="40" t="s">
        <v>84</v>
      </c>
      <c r="B4" s="40"/>
      <c r="C4" s="40"/>
      <c r="D4" s="40"/>
      <c r="E4" s="40"/>
      <c r="F4" s="40"/>
      <c r="G4" s="40"/>
      <c r="H4" s="40"/>
      <c r="I4" s="40"/>
      <c r="J4" s="40"/>
      <c r="K4" s="40"/>
    </row>
    <row r="5" spans="1:255" s="39" customFormat="1" ht="12" customHeight="1" x14ac:dyDescent="0.2">
      <c r="A5" s="41" t="s">
        <v>40</v>
      </c>
      <c r="B5" s="41"/>
      <c r="C5" s="41"/>
      <c r="D5" s="41"/>
      <c r="E5" s="41"/>
      <c r="F5" s="206"/>
      <c r="G5" s="206"/>
      <c r="H5" s="206"/>
      <c r="I5" s="206"/>
      <c r="J5" s="206"/>
      <c r="K5" s="206"/>
    </row>
    <row r="6" spans="1:255" s="39" customFormat="1" ht="11.25" customHeight="1" x14ac:dyDescent="0.2">
      <c r="A6" s="186"/>
      <c r="B6" s="187"/>
      <c r="C6" s="187"/>
      <c r="D6" s="187"/>
      <c r="E6" s="187"/>
      <c r="F6" s="187"/>
      <c r="G6" s="187"/>
      <c r="H6" s="187"/>
      <c r="I6" s="187"/>
      <c r="J6" s="187"/>
    </row>
    <row r="7" spans="1:255" customFormat="1" ht="12" customHeight="1" x14ac:dyDescent="0.2">
      <c r="A7" s="51" t="s">
        <v>221</v>
      </c>
      <c r="B7" s="46"/>
      <c r="C7" s="46"/>
      <c r="D7" s="47" t="s">
        <v>86</v>
      </c>
      <c r="E7" s="48" t="s">
        <v>173</v>
      </c>
      <c r="F7" s="49"/>
      <c r="G7" s="49"/>
      <c r="H7" s="49"/>
      <c r="I7" s="50"/>
      <c r="J7" s="51" t="s">
        <v>174</v>
      </c>
      <c r="K7" s="52"/>
      <c r="L7" s="53"/>
      <c r="M7" s="53"/>
      <c r="N7" s="53"/>
    </row>
    <row r="8" spans="1:255" ht="21.75" customHeight="1" x14ac:dyDescent="0.2">
      <c r="A8" s="54"/>
      <c r="B8" s="55"/>
      <c r="C8" s="55"/>
      <c r="D8" s="56"/>
      <c r="E8" s="57" t="s">
        <v>89</v>
      </c>
      <c r="F8" s="57" t="s">
        <v>90</v>
      </c>
      <c r="G8" s="57" t="s">
        <v>91</v>
      </c>
      <c r="H8" s="57" t="s">
        <v>92</v>
      </c>
      <c r="I8" s="57" t="s">
        <v>93</v>
      </c>
      <c r="J8" s="58"/>
      <c r="K8" s="59"/>
    </row>
    <row r="9" spans="1:255" ht="12" customHeight="1" x14ac:dyDescent="0.2">
      <c r="A9" s="54"/>
      <c r="B9" s="55"/>
      <c r="C9" s="55"/>
      <c r="D9" s="56"/>
      <c r="E9" s="60"/>
      <c r="F9" s="60"/>
      <c r="G9" s="60"/>
      <c r="H9" s="60"/>
      <c r="I9" s="60"/>
      <c r="J9" s="61" t="s">
        <v>94</v>
      </c>
      <c r="K9" s="62" t="s">
        <v>95</v>
      </c>
    </row>
    <row r="10" spans="1:255" ht="12" customHeight="1" x14ac:dyDescent="0.2">
      <c r="A10" s="63"/>
      <c r="B10" s="64"/>
      <c r="C10" s="64"/>
      <c r="D10" s="65"/>
      <c r="E10" s="66">
        <v>1</v>
      </c>
      <c r="F10" s="66">
        <v>2</v>
      </c>
      <c r="G10" s="66">
        <v>3</v>
      </c>
      <c r="H10" s="66">
        <v>4</v>
      </c>
      <c r="I10" s="66">
        <v>5</v>
      </c>
      <c r="J10" s="66">
        <v>6</v>
      </c>
      <c r="K10" s="66">
        <v>7</v>
      </c>
    </row>
    <row r="11" spans="1:255" ht="18" customHeight="1" x14ac:dyDescent="0.2">
      <c r="A11" s="243" t="s">
        <v>96</v>
      </c>
      <c r="B11" s="244"/>
      <c r="C11" s="245"/>
      <c r="D11" s="246">
        <v>100</v>
      </c>
      <c r="E11" s="247">
        <v>229624</v>
      </c>
      <c r="F11" s="248">
        <v>230465</v>
      </c>
      <c r="G11" s="248">
        <v>228365</v>
      </c>
      <c r="H11" s="248">
        <v>227267</v>
      </c>
      <c r="I11" s="249">
        <v>229651</v>
      </c>
      <c r="J11" s="250">
        <v>-27</v>
      </c>
      <c r="K11" s="251">
        <v>-1.1756970359371394E-2</v>
      </c>
    </row>
    <row r="12" spans="1:255" ht="18" customHeight="1" x14ac:dyDescent="0.2">
      <c r="A12" s="252" t="s">
        <v>222</v>
      </c>
      <c r="B12" s="253"/>
      <c r="C12" s="253"/>
      <c r="D12" s="254"/>
      <c r="E12" s="254"/>
      <c r="F12" s="254"/>
      <c r="G12" s="254"/>
      <c r="H12" s="254"/>
      <c r="I12" s="254"/>
      <c r="J12" s="254"/>
      <c r="K12" s="255"/>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row>
    <row r="13" spans="1:255" ht="14.1" customHeight="1" x14ac:dyDescent="0.2">
      <c r="A13" s="256" t="s">
        <v>223</v>
      </c>
      <c r="B13" s="257"/>
      <c r="C13" s="258"/>
      <c r="D13" s="259">
        <v>14.51154931540257</v>
      </c>
      <c r="E13" s="260">
        <v>33322</v>
      </c>
      <c r="F13" s="261">
        <v>34066</v>
      </c>
      <c r="G13" s="261">
        <v>33728</v>
      </c>
      <c r="H13" s="261">
        <v>33150</v>
      </c>
      <c r="I13" s="262">
        <v>33231</v>
      </c>
      <c r="J13" s="260">
        <v>91</v>
      </c>
      <c r="K13" s="263">
        <v>0.27384069092112784</v>
      </c>
    </row>
    <row r="14" spans="1:255" ht="14.1" customHeight="1" x14ac:dyDescent="0.2">
      <c r="A14" s="256" t="s">
        <v>224</v>
      </c>
      <c r="B14" s="257"/>
      <c r="C14" s="258"/>
      <c r="D14" s="259">
        <v>51.307790126467616</v>
      </c>
      <c r="E14" s="260">
        <v>117815</v>
      </c>
      <c r="F14" s="261">
        <v>118281</v>
      </c>
      <c r="G14" s="261">
        <v>117102</v>
      </c>
      <c r="H14" s="261">
        <v>117504</v>
      </c>
      <c r="I14" s="262">
        <v>119602</v>
      </c>
      <c r="J14" s="260">
        <v>-1787</v>
      </c>
      <c r="K14" s="263">
        <v>-1.4941221718700357</v>
      </c>
    </row>
    <row r="15" spans="1:255" ht="14.1" customHeight="1" x14ac:dyDescent="0.2">
      <c r="A15" s="256" t="s">
        <v>225</v>
      </c>
      <c r="B15" s="257"/>
      <c r="C15" s="258"/>
      <c r="D15" s="259">
        <v>13.4432811901195</v>
      </c>
      <c r="E15" s="260">
        <v>30869</v>
      </c>
      <c r="F15" s="261">
        <v>30667</v>
      </c>
      <c r="G15" s="261">
        <v>29792</v>
      </c>
      <c r="H15" s="261">
        <v>29697</v>
      </c>
      <c r="I15" s="262">
        <v>29711</v>
      </c>
      <c r="J15" s="260">
        <v>1158</v>
      </c>
      <c r="K15" s="263">
        <v>3.8975463632997878</v>
      </c>
    </row>
    <row r="16" spans="1:255" ht="14.1" customHeight="1" x14ac:dyDescent="0.2">
      <c r="A16" s="256" t="s">
        <v>226</v>
      </c>
      <c r="B16" s="257"/>
      <c r="C16" s="258"/>
      <c r="D16" s="259">
        <v>19.780597846914958</v>
      </c>
      <c r="E16" s="260">
        <v>45421</v>
      </c>
      <c r="F16" s="261">
        <v>45228</v>
      </c>
      <c r="G16" s="261">
        <v>45598</v>
      </c>
      <c r="H16" s="261">
        <v>44753</v>
      </c>
      <c r="I16" s="262">
        <v>44925</v>
      </c>
      <c r="J16" s="260">
        <v>496</v>
      </c>
      <c r="K16" s="263">
        <v>1.1040623260990541</v>
      </c>
    </row>
    <row r="17" spans="1:255" s="180" customFormat="1" ht="18" customHeight="1" x14ac:dyDescent="0.15">
      <c r="A17" s="264" t="s">
        <v>227</v>
      </c>
      <c r="B17" s="265"/>
      <c r="C17" s="265"/>
      <c r="D17" s="265"/>
      <c r="E17" s="266"/>
      <c r="F17" s="266"/>
      <c r="G17" s="266"/>
      <c r="H17" s="266"/>
      <c r="I17" s="266"/>
      <c r="J17" s="266"/>
      <c r="K17" s="266"/>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c r="HV17" s="211"/>
      <c r="HW17" s="211"/>
      <c r="HX17" s="211"/>
      <c r="HY17" s="211"/>
      <c r="HZ17" s="211"/>
      <c r="IA17" s="211"/>
      <c r="IB17" s="211"/>
      <c r="IC17" s="211"/>
      <c r="ID17" s="211"/>
      <c r="IE17" s="211"/>
      <c r="IF17" s="211"/>
      <c r="IG17" s="211"/>
      <c r="IH17" s="211"/>
      <c r="II17" s="211"/>
      <c r="IJ17" s="211"/>
      <c r="IK17" s="211"/>
      <c r="IL17" s="211"/>
      <c r="IM17" s="211"/>
      <c r="IN17" s="211"/>
      <c r="IO17" s="211"/>
      <c r="IP17" s="211"/>
      <c r="IQ17" s="211"/>
      <c r="IR17" s="211"/>
      <c r="IS17" s="211"/>
      <c r="IT17" s="211"/>
      <c r="IU17" s="211"/>
    </row>
    <row r="18" spans="1:255" ht="14.1" customHeight="1" x14ac:dyDescent="0.2">
      <c r="A18" s="256" t="s">
        <v>228</v>
      </c>
      <c r="B18" s="257"/>
      <c r="C18" s="258"/>
      <c r="D18" s="259">
        <v>4.8879908023551542</v>
      </c>
      <c r="E18" s="261">
        <v>11224</v>
      </c>
      <c r="F18" s="261">
        <v>11325</v>
      </c>
      <c r="G18" s="261">
        <v>11169</v>
      </c>
      <c r="H18" s="261">
        <v>11174</v>
      </c>
      <c r="I18" s="261">
        <v>11280</v>
      </c>
      <c r="J18" s="260">
        <v>-56</v>
      </c>
      <c r="K18" s="263">
        <v>-0.49645390070921985</v>
      </c>
    </row>
    <row r="19" spans="1:255" ht="14.1" customHeight="1" x14ac:dyDescent="0.2">
      <c r="A19" s="256" t="s">
        <v>229</v>
      </c>
      <c r="B19" s="257"/>
      <c r="C19" s="258"/>
      <c r="D19" s="259">
        <v>8.3249137720795741</v>
      </c>
      <c r="E19" s="261">
        <v>19116</v>
      </c>
      <c r="F19" s="261">
        <v>19440</v>
      </c>
      <c r="G19" s="261">
        <v>18989</v>
      </c>
      <c r="H19" s="261">
        <v>19228</v>
      </c>
      <c r="I19" s="261">
        <v>19530</v>
      </c>
      <c r="J19" s="260">
        <v>-414</v>
      </c>
      <c r="K19" s="263">
        <v>-2.1198156682027651</v>
      </c>
    </row>
    <row r="20" spans="1:255" ht="14.1" customHeight="1" x14ac:dyDescent="0.2">
      <c r="A20" s="256" t="s">
        <v>230</v>
      </c>
      <c r="B20" s="257"/>
      <c r="C20" s="258"/>
      <c r="D20" s="259">
        <v>5.6026373549803159</v>
      </c>
      <c r="E20" s="261">
        <v>12865</v>
      </c>
      <c r="F20" s="261">
        <v>12922</v>
      </c>
      <c r="G20" s="261">
        <v>13014</v>
      </c>
      <c r="H20" s="261">
        <v>13092</v>
      </c>
      <c r="I20" s="261">
        <v>13185</v>
      </c>
      <c r="J20" s="260">
        <v>-320</v>
      </c>
      <c r="K20" s="263">
        <v>-2.4270003792188093</v>
      </c>
    </row>
    <row r="21" spans="1:255" ht="14.1" customHeight="1" x14ac:dyDescent="0.2">
      <c r="A21" s="256" t="s">
        <v>231</v>
      </c>
      <c r="B21" s="257"/>
      <c r="C21" s="258"/>
      <c r="D21" s="259">
        <v>26.059993728878514</v>
      </c>
      <c r="E21" s="261">
        <v>59840</v>
      </c>
      <c r="F21" s="261">
        <v>60271</v>
      </c>
      <c r="G21" s="261">
        <v>59625</v>
      </c>
      <c r="H21" s="261">
        <v>59568</v>
      </c>
      <c r="I21" s="261">
        <v>60956</v>
      </c>
      <c r="J21" s="260">
        <v>-1116</v>
      </c>
      <c r="K21" s="263">
        <v>-1.8308287945403241</v>
      </c>
    </row>
    <row r="22" spans="1:255" ht="14.1" customHeight="1" x14ac:dyDescent="0.2">
      <c r="A22" s="256" t="s">
        <v>232</v>
      </c>
      <c r="B22" s="257"/>
      <c r="C22" s="258"/>
      <c r="D22" s="259">
        <v>5.8739504581402642</v>
      </c>
      <c r="E22" s="261">
        <v>13488</v>
      </c>
      <c r="F22" s="261">
        <v>13287</v>
      </c>
      <c r="G22" s="261">
        <v>13172</v>
      </c>
      <c r="H22" s="261">
        <v>13109</v>
      </c>
      <c r="I22" s="261">
        <v>13192</v>
      </c>
      <c r="J22" s="260">
        <v>296</v>
      </c>
      <c r="K22" s="263">
        <v>2.2437841115827775</v>
      </c>
    </row>
    <row r="23" spans="1:255" ht="18" customHeight="1" x14ac:dyDescent="0.2">
      <c r="A23" s="252" t="s">
        <v>233</v>
      </c>
      <c r="B23" s="253"/>
      <c r="C23" s="253"/>
      <c r="D23" s="254"/>
      <c r="E23" s="267"/>
      <c r="F23" s="267"/>
      <c r="G23" s="267"/>
      <c r="H23" s="267"/>
      <c r="I23" s="267"/>
      <c r="J23" s="254"/>
      <c r="K23" s="255"/>
    </row>
    <row r="24" spans="1:255" ht="13.5" customHeight="1" x14ac:dyDescent="0.2">
      <c r="A24" s="256">
        <v>11</v>
      </c>
      <c r="B24" s="257" t="s">
        <v>234</v>
      </c>
      <c r="C24" s="258"/>
      <c r="D24" s="259">
        <v>0.24387694666062781</v>
      </c>
      <c r="E24" s="260">
        <v>560</v>
      </c>
      <c r="F24" s="261">
        <v>578</v>
      </c>
      <c r="G24" s="261">
        <v>566</v>
      </c>
      <c r="H24" s="261">
        <v>566</v>
      </c>
      <c r="I24" s="262">
        <v>588</v>
      </c>
      <c r="J24" s="260">
        <v>-28</v>
      </c>
      <c r="K24" s="263">
        <v>-4.7619047619047619</v>
      </c>
    </row>
    <row r="25" spans="1:255" ht="13.5" customHeight="1" x14ac:dyDescent="0.2">
      <c r="A25" s="256" t="s">
        <v>235</v>
      </c>
      <c r="B25" s="257" t="s">
        <v>236</v>
      </c>
      <c r="C25" s="258"/>
      <c r="D25" s="259">
        <v>0.12411594606835523</v>
      </c>
      <c r="E25" s="260">
        <v>285</v>
      </c>
      <c r="F25" s="261">
        <v>306</v>
      </c>
      <c r="G25" s="261">
        <v>296</v>
      </c>
      <c r="H25" s="261">
        <v>292</v>
      </c>
      <c r="I25" s="262">
        <v>301</v>
      </c>
      <c r="J25" s="260">
        <v>-16</v>
      </c>
      <c r="K25" s="263">
        <v>-5.3156146179401995</v>
      </c>
    </row>
    <row r="26" spans="1:255" ht="13.5" customHeight="1" x14ac:dyDescent="0.2">
      <c r="A26" s="256">
        <v>12</v>
      </c>
      <c r="B26" s="257" t="s">
        <v>237</v>
      </c>
      <c r="C26" s="258"/>
      <c r="D26" s="259">
        <v>0.66369369055499428</v>
      </c>
      <c r="E26" s="260">
        <v>1524</v>
      </c>
      <c r="F26" s="261">
        <v>1563</v>
      </c>
      <c r="G26" s="261">
        <v>1539</v>
      </c>
      <c r="H26" s="261">
        <v>1537</v>
      </c>
      <c r="I26" s="262">
        <v>1539</v>
      </c>
      <c r="J26" s="260">
        <v>-15</v>
      </c>
      <c r="K26" s="263">
        <v>-0.97465886939571145</v>
      </c>
    </row>
    <row r="27" spans="1:255" ht="13.5" customHeight="1" x14ac:dyDescent="0.2">
      <c r="A27" s="256">
        <v>21</v>
      </c>
      <c r="B27" s="257" t="s">
        <v>238</v>
      </c>
      <c r="C27" s="258"/>
      <c r="D27" s="259">
        <v>0.50168971884472002</v>
      </c>
      <c r="E27" s="260">
        <v>1152</v>
      </c>
      <c r="F27" s="261">
        <v>1183</v>
      </c>
      <c r="G27" s="261">
        <v>1219</v>
      </c>
      <c r="H27" s="261">
        <v>1259</v>
      </c>
      <c r="I27" s="262">
        <v>1287</v>
      </c>
      <c r="J27" s="260">
        <v>-135</v>
      </c>
      <c r="K27" s="263">
        <v>-10.48951048951049</v>
      </c>
    </row>
    <row r="28" spans="1:255" ht="13.5" customHeight="1" x14ac:dyDescent="0.2">
      <c r="A28" s="256">
        <v>22</v>
      </c>
      <c r="B28" s="257" t="s">
        <v>239</v>
      </c>
      <c r="C28" s="258"/>
      <c r="D28" s="259">
        <v>0.97724976483294435</v>
      </c>
      <c r="E28" s="260">
        <v>2244</v>
      </c>
      <c r="F28" s="261">
        <v>2284</v>
      </c>
      <c r="G28" s="261">
        <v>2238</v>
      </c>
      <c r="H28" s="261">
        <v>2262</v>
      </c>
      <c r="I28" s="262">
        <v>2276</v>
      </c>
      <c r="J28" s="260">
        <v>-32</v>
      </c>
      <c r="K28" s="263">
        <v>-1.40597539543058</v>
      </c>
    </row>
    <row r="29" spans="1:255" ht="13.5" customHeight="1" x14ac:dyDescent="0.2">
      <c r="A29" s="256">
        <v>23</v>
      </c>
      <c r="B29" s="257" t="s">
        <v>240</v>
      </c>
      <c r="C29" s="258"/>
      <c r="D29" s="259">
        <v>0.68546841793540747</v>
      </c>
      <c r="E29" s="260">
        <v>1574</v>
      </c>
      <c r="F29" s="261">
        <v>1571</v>
      </c>
      <c r="G29" s="261">
        <v>1545</v>
      </c>
      <c r="H29" s="261">
        <v>1561</v>
      </c>
      <c r="I29" s="262">
        <v>1579</v>
      </c>
      <c r="J29" s="260">
        <v>-5</v>
      </c>
      <c r="K29" s="263">
        <v>-0.31665611146295125</v>
      </c>
    </row>
    <row r="30" spans="1:255" ht="13.5" customHeight="1" x14ac:dyDescent="0.2">
      <c r="A30" s="256">
        <v>24</v>
      </c>
      <c r="B30" s="257" t="s">
        <v>241</v>
      </c>
      <c r="C30" s="258"/>
      <c r="D30" s="259">
        <v>2.331202313347037</v>
      </c>
      <c r="E30" s="260">
        <v>5353</v>
      </c>
      <c r="F30" s="261">
        <v>5513</v>
      </c>
      <c r="G30" s="261">
        <v>5473</v>
      </c>
      <c r="H30" s="261">
        <v>5491</v>
      </c>
      <c r="I30" s="262">
        <v>5625</v>
      </c>
      <c r="J30" s="260">
        <v>-272</v>
      </c>
      <c r="K30" s="263">
        <v>-4.8355555555555556</v>
      </c>
    </row>
    <row r="31" spans="1:255" ht="13.5" customHeight="1" x14ac:dyDescent="0.2">
      <c r="A31" s="256">
        <v>25</v>
      </c>
      <c r="B31" s="257" t="s">
        <v>242</v>
      </c>
      <c r="C31" s="258"/>
      <c r="D31" s="259">
        <v>3.8763369682611573</v>
      </c>
      <c r="E31" s="260">
        <v>8901</v>
      </c>
      <c r="F31" s="261">
        <v>9067</v>
      </c>
      <c r="G31" s="261">
        <v>9030</v>
      </c>
      <c r="H31" s="261">
        <v>9164</v>
      </c>
      <c r="I31" s="262">
        <v>9462</v>
      </c>
      <c r="J31" s="260">
        <v>-561</v>
      </c>
      <c r="K31" s="263">
        <v>-5.9289790741915027</v>
      </c>
    </row>
    <row r="32" spans="1:255" ht="13.5" customHeight="1" x14ac:dyDescent="0.2">
      <c r="A32" s="256">
        <v>26</v>
      </c>
      <c r="B32" s="257" t="s">
        <v>243</v>
      </c>
      <c r="C32" s="258"/>
      <c r="D32" s="259">
        <v>3.6551057380761591</v>
      </c>
      <c r="E32" s="260">
        <v>8393</v>
      </c>
      <c r="F32" s="261">
        <v>8477</v>
      </c>
      <c r="G32" s="261">
        <v>8425</v>
      </c>
      <c r="H32" s="261">
        <v>8494</v>
      </c>
      <c r="I32" s="262">
        <v>8684</v>
      </c>
      <c r="J32" s="260">
        <v>-291</v>
      </c>
      <c r="K32" s="263">
        <v>-3.3509903270382311</v>
      </c>
    </row>
    <row r="33" spans="1:11" ht="13.5" customHeight="1" x14ac:dyDescent="0.2">
      <c r="A33" s="256">
        <v>27</v>
      </c>
      <c r="B33" s="257" t="s">
        <v>244</v>
      </c>
      <c r="C33" s="258"/>
      <c r="D33" s="259">
        <v>3.2788384489426194</v>
      </c>
      <c r="E33" s="260">
        <v>7529</v>
      </c>
      <c r="F33" s="261">
        <v>7614</v>
      </c>
      <c r="G33" s="261">
        <v>7615</v>
      </c>
      <c r="H33" s="261">
        <v>7676</v>
      </c>
      <c r="I33" s="262">
        <v>7732</v>
      </c>
      <c r="J33" s="260">
        <v>-203</v>
      </c>
      <c r="K33" s="263">
        <v>-2.6254526642524572</v>
      </c>
    </row>
    <row r="34" spans="1:11" ht="13.5" customHeight="1" x14ac:dyDescent="0.2">
      <c r="A34" s="256">
        <v>28</v>
      </c>
      <c r="B34" s="257" t="s">
        <v>245</v>
      </c>
      <c r="C34" s="258"/>
      <c r="D34" s="259">
        <v>0.1933595791380692</v>
      </c>
      <c r="E34" s="260">
        <v>444</v>
      </c>
      <c r="F34" s="261">
        <v>469</v>
      </c>
      <c r="G34" s="261">
        <v>447</v>
      </c>
      <c r="H34" s="261">
        <v>456</v>
      </c>
      <c r="I34" s="262">
        <v>471</v>
      </c>
      <c r="J34" s="260">
        <v>-27</v>
      </c>
      <c r="K34" s="263">
        <v>-5.7324840764331206</v>
      </c>
    </row>
    <row r="35" spans="1:11" ht="13.5" customHeight="1" x14ac:dyDescent="0.2">
      <c r="A35" s="256">
        <v>29</v>
      </c>
      <c r="B35" s="257" t="s">
        <v>246</v>
      </c>
      <c r="C35" s="258"/>
      <c r="D35" s="259">
        <v>2.9944605093544228</v>
      </c>
      <c r="E35" s="260">
        <v>6876</v>
      </c>
      <c r="F35" s="261">
        <v>6962</v>
      </c>
      <c r="G35" s="261">
        <v>6828</v>
      </c>
      <c r="H35" s="261">
        <v>6449</v>
      </c>
      <c r="I35" s="262">
        <v>6896</v>
      </c>
      <c r="J35" s="260">
        <v>-20</v>
      </c>
      <c r="K35" s="263">
        <v>-0.29002320185614849</v>
      </c>
    </row>
    <row r="36" spans="1:11" ht="13.5" customHeight="1" x14ac:dyDescent="0.2">
      <c r="A36" s="256" t="s">
        <v>247</v>
      </c>
      <c r="B36" s="257" t="s">
        <v>248</v>
      </c>
      <c r="C36" s="258"/>
      <c r="D36" s="259">
        <v>1.3500330975856183</v>
      </c>
      <c r="E36" s="260">
        <v>3100</v>
      </c>
      <c r="F36" s="261">
        <v>3233</v>
      </c>
      <c r="G36" s="261">
        <v>3097</v>
      </c>
      <c r="H36" s="261">
        <v>2770</v>
      </c>
      <c r="I36" s="262">
        <v>3213</v>
      </c>
      <c r="J36" s="260">
        <v>-113</v>
      </c>
      <c r="K36" s="263">
        <v>-3.516962340491752</v>
      </c>
    </row>
    <row r="37" spans="1:11" ht="13.5" customHeight="1" x14ac:dyDescent="0.2">
      <c r="A37" s="256" t="s">
        <v>249</v>
      </c>
      <c r="B37" s="257" t="s">
        <v>250</v>
      </c>
      <c r="C37" s="258"/>
      <c r="D37" s="259">
        <v>1.6326690589833814</v>
      </c>
      <c r="E37" s="260">
        <v>3749</v>
      </c>
      <c r="F37" s="261">
        <v>3701</v>
      </c>
      <c r="G37" s="261">
        <v>3706</v>
      </c>
      <c r="H37" s="261">
        <v>3654</v>
      </c>
      <c r="I37" s="262">
        <v>3657</v>
      </c>
      <c r="J37" s="260">
        <v>92</v>
      </c>
      <c r="K37" s="263">
        <v>2.5157232704402515</v>
      </c>
    </row>
    <row r="38" spans="1:11" ht="13.5" customHeight="1" x14ac:dyDescent="0.2">
      <c r="A38" s="256">
        <v>31</v>
      </c>
      <c r="B38" s="257" t="s">
        <v>251</v>
      </c>
      <c r="C38" s="258"/>
      <c r="D38" s="259">
        <v>1.3639689231090826</v>
      </c>
      <c r="E38" s="260">
        <v>3132</v>
      </c>
      <c r="F38" s="261">
        <v>3120</v>
      </c>
      <c r="G38" s="261">
        <v>3157</v>
      </c>
      <c r="H38" s="261">
        <v>3149</v>
      </c>
      <c r="I38" s="262">
        <v>3148</v>
      </c>
      <c r="J38" s="260">
        <v>-16</v>
      </c>
      <c r="K38" s="263">
        <v>-0.50825921219822112</v>
      </c>
    </row>
    <row r="39" spans="1:11" ht="13.5" customHeight="1" x14ac:dyDescent="0.2">
      <c r="A39" s="256">
        <v>32</v>
      </c>
      <c r="B39" s="257" t="s">
        <v>252</v>
      </c>
      <c r="C39" s="258"/>
      <c r="D39" s="259">
        <v>1.2019649513988084</v>
      </c>
      <c r="E39" s="260">
        <v>2760</v>
      </c>
      <c r="F39" s="261">
        <v>2806</v>
      </c>
      <c r="G39" s="261">
        <v>2770</v>
      </c>
      <c r="H39" s="261">
        <v>2747</v>
      </c>
      <c r="I39" s="262">
        <v>2778</v>
      </c>
      <c r="J39" s="260">
        <v>-18</v>
      </c>
      <c r="K39" s="263">
        <v>-0.64794816414686829</v>
      </c>
    </row>
    <row r="40" spans="1:11" ht="13.5" customHeight="1" x14ac:dyDescent="0.2">
      <c r="A40" s="256">
        <v>33</v>
      </c>
      <c r="B40" s="257" t="s">
        <v>253</v>
      </c>
      <c r="C40" s="258"/>
      <c r="D40" s="259">
        <v>0.84790788419328988</v>
      </c>
      <c r="E40" s="260">
        <v>1947</v>
      </c>
      <c r="F40" s="261">
        <v>1994</v>
      </c>
      <c r="G40" s="261">
        <v>1959</v>
      </c>
      <c r="H40" s="261">
        <v>1955</v>
      </c>
      <c r="I40" s="262">
        <v>1971</v>
      </c>
      <c r="J40" s="260">
        <v>-24</v>
      </c>
      <c r="K40" s="263">
        <v>-1.2176560121765601</v>
      </c>
    </row>
    <row r="41" spans="1:11" ht="13.5" customHeight="1" x14ac:dyDescent="0.2">
      <c r="A41" s="256">
        <v>34</v>
      </c>
      <c r="B41" s="257" t="s">
        <v>254</v>
      </c>
      <c r="C41" s="258"/>
      <c r="D41" s="259">
        <v>2.2950562658955511</v>
      </c>
      <c r="E41" s="260">
        <v>5270</v>
      </c>
      <c r="F41" s="261">
        <v>5271</v>
      </c>
      <c r="G41" s="261">
        <v>5190</v>
      </c>
      <c r="H41" s="261">
        <v>5186</v>
      </c>
      <c r="I41" s="262">
        <v>5249</v>
      </c>
      <c r="J41" s="260">
        <v>21</v>
      </c>
      <c r="K41" s="263">
        <v>0.40007620499142693</v>
      </c>
    </row>
    <row r="42" spans="1:11" ht="13.5" customHeight="1" x14ac:dyDescent="0.2">
      <c r="A42" s="256">
        <v>41</v>
      </c>
      <c r="B42" s="257" t="s">
        <v>255</v>
      </c>
      <c r="C42" s="258"/>
      <c r="D42" s="259">
        <v>2.0868898721388009</v>
      </c>
      <c r="E42" s="260">
        <v>4792</v>
      </c>
      <c r="F42" s="261">
        <v>4822</v>
      </c>
      <c r="G42" s="261">
        <v>4771</v>
      </c>
      <c r="H42" s="261">
        <v>4774</v>
      </c>
      <c r="I42" s="262">
        <v>5003</v>
      </c>
      <c r="J42" s="260">
        <v>-211</v>
      </c>
      <c r="K42" s="263">
        <v>-4.2174695182890263</v>
      </c>
    </row>
    <row r="43" spans="1:11" ht="13.5" customHeight="1" x14ac:dyDescent="0.2">
      <c r="A43" s="256">
        <v>42</v>
      </c>
      <c r="B43" s="257" t="s">
        <v>256</v>
      </c>
      <c r="C43" s="258"/>
      <c r="D43" s="259">
        <v>0.26521617949343274</v>
      </c>
      <c r="E43" s="260">
        <v>609</v>
      </c>
      <c r="F43" s="261">
        <v>613</v>
      </c>
      <c r="G43" s="261">
        <v>598</v>
      </c>
      <c r="H43" s="261">
        <v>591</v>
      </c>
      <c r="I43" s="262">
        <v>595</v>
      </c>
      <c r="J43" s="260">
        <v>14</v>
      </c>
      <c r="K43" s="263">
        <v>2.3529411764705883</v>
      </c>
    </row>
    <row r="44" spans="1:11" ht="13.5" customHeight="1" x14ac:dyDescent="0.2">
      <c r="A44" s="256">
        <v>43</v>
      </c>
      <c r="B44" s="257" t="s">
        <v>257</v>
      </c>
      <c r="C44" s="258"/>
      <c r="D44" s="259">
        <v>4.875796955022123</v>
      </c>
      <c r="E44" s="260">
        <v>11196</v>
      </c>
      <c r="F44" s="261">
        <v>11154</v>
      </c>
      <c r="G44" s="261">
        <v>10958</v>
      </c>
      <c r="H44" s="261">
        <v>10924</v>
      </c>
      <c r="I44" s="262">
        <v>10958</v>
      </c>
      <c r="J44" s="260">
        <v>238</v>
      </c>
      <c r="K44" s="263">
        <v>2.1719291841576931</v>
      </c>
    </row>
    <row r="45" spans="1:11" ht="13.5" customHeight="1" x14ac:dyDescent="0.2">
      <c r="A45" s="256">
        <v>51</v>
      </c>
      <c r="B45" s="257" t="s">
        <v>258</v>
      </c>
      <c r="C45" s="258"/>
      <c r="D45" s="259">
        <v>4.8444413475943282</v>
      </c>
      <c r="E45" s="260">
        <v>11124</v>
      </c>
      <c r="F45" s="261">
        <v>11603</v>
      </c>
      <c r="G45" s="261">
        <v>11424</v>
      </c>
      <c r="H45" s="261">
        <v>11383</v>
      </c>
      <c r="I45" s="262">
        <v>11570</v>
      </c>
      <c r="J45" s="260">
        <v>-446</v>
      </c>
      <c r="K45" s="263">
        <v>-3.8547968885047537</v>
      </c>
    </row>
    <row r="46" spans="1:11" ht="13.5" customHeight="1" x14ac:dyDescent="0.2">
      <c r="A46" s="256" t="s">
        <v>259</v>
      </c>
      <c r="B46" s="257" t="s">
        <v>260</v>
      </c>
      <c r="C46" s="258"/>
      <c r="D46" s="259">
        <v>4.1977319443960566</v>
      </c>
      <c r="E46" s="260">
        <v>9639</v>
      </c>
      <c r="F46" s="261">
        <v>10108</v>
      </c>
      <c r="G46" s="261">
        <v>9902</v>
      </c>
      <c r="H46" s="261">
        <v>9864</v>
      </c>
      <c r="I46" s="262">
        <v>10044</v>
      </c>
      <c r="J46" s="260">
        <v>-405</v>
      </c>
      <c r="K46" s="263">
        <v>-4.032258064516129</v>
      </c>
    </row>
    <row r="47" spans="1:11" ht="13.5" customHeight="1" x14ac:dyDescent="0.2">
      <c r="A47" s="256"/>
      <c r="B47" s="257" t="s">
        <v>261</v>
      </c>
      <c r="C47" s="258"/>
      <c r="D47" s="259">
        <v>3.3554854893216737</v>
      </c>
      <c r="E47" s="260">
        <v>7705</v>
      </c>
      <c r="F47" s="261">
        <v>8294</v>
      </c>
      <c r="G47" s="261">
        <v>8122</v>
      </c>
      <c r="H47" s="261">
        <v>8040</v>
      </c>
      <c r="I47" s="262">
        <v>8114</v>
      </c>
      <c r="J47" s="260">
        <v>-409</v>
      </c>
      <c r="K47" s="263">
        <v>-5.0406704461424701</v>
      </c>
    </row>
    <row r="48" spans="1:11" ht="13.5" customHeight="1" x14ac:dyDescent="0.2">
      <c r="A48" s="256">
        <v>52</v>
      </c>
      <c r="B48" s="257" t="s">
        <v>262</v>
      </c>
      <c r="C48" s="258"/>
      <c r="D48" s="259">
        <v>2.5611434344842001</v>
      </c>
      <c r="E48" s="260">
        <v>5881</v>
      </c>
      <c r="F48" s="261">
        <v>5918</v>
      </c>
      <c r="G48" s="261">
        <v>5951</v>
      </c>
      <c r="H48" s="261">
        <v>6014</v>
      </c>
      <c r="I48" s="262">
        <v>5996</v>
      </c>
      <c r="J48" s="260">
        <v>-115</v>
      </c>
      <c r="K48" s="263">
        <v>-1.9179452968645765</v>
      </c>
    </row>
    <row r="49" spans="1:11" ht="13.5" customHeight="1" x14ac:dyDescent="0.2">
      <c r="A49" s="256" t="s">
        <v>263</v>
      </c>
      <c r="B49" s="257" t="s">
        <v>264</v>
      </c>
      <c r="C49" s="258"/>
      <c r="D49" s="259">
        <v>2.2266836219210537</v>
      </c>
      <c r="E49" s="260">
        <v>5113</v>
      </c>
      <c r="F49" s="261">
        <v>5105</v>
      </c>
      <c r="G49" s="261">
        <v>5163</v>
      </c>
      <c r="H49" s="261">
        <v>5236</v>
      </c>
      <c r="I49" s="262">
        <v>5227</v>
      </c>
      <c r="J49" s="260">
        <v>-114</v>
      </c>
      <c r="K49" s="263">
        <v>-2.1809833556533382</v>
      </c>
    </row>
    <row r="50" spans="1:11" ht="13.5" customHeight="1" x14ac:dyDescent="0.2">
      <c r="A50" s="256">
        <v>53</v>
      </c>
      <c r="B50" s="257" t="s">
        <v>265</v>
      </c>
      <c r="C50" s="258"/>
      <c r="D50" s="259">
        <v>1.140124725638435</v>
      </c>
      <c r="E50" s="260">
        <v>2618</v>
      </c>
      <c r="F50" s="261">
        <v>2601</v>
      </c>
      <c r="G50" s="261">
        <v>2577</v>
      </c>
      <c r="H50" s="261">
        <v>2552</v>
      </c>
      <c r="I50" s="262">
        <v>2548</v>
      </c>
      <c r="J50" s="260">
        <v>70</v>
      </c>
      <c r="K50" s="263">
        <v>2.7472527472527473</v>
      </c>
    </row>
    <row r="51" spans="1:11" ht="13.5" customHeight="1" x14ac:dyDescent="0.2">
      <c r="A51" s="256" t="s">
        <v>266</v>
      </c>
      <c r="B51" s="257" t="s">
        <v>267</v>
      </c>
      <c r="C51" s="258"/>
      <c r="D51" s="259">
        <v>1.050848343378741</v>
      </c>
      <c r="E51" s="260">
        <v>2413</v>
      </c>
      <c r="F51" s="261">
        <v>2400</v>
      </c>
      <c r="G51" s="261">
        <v>2355</v>
      </c>
      <c r="H51" s="261">
        <v>2343</v>
      </c>
      <c r="I51" s="262">
        <v>2331</v>
      </c>
      <c r="J51" s="260">
        <v>82</v>
      </c>
      <c r="K51" s="263">
        <v>3.5178035178035176</v>
      </c>
    </row>
    <row r="52" spans="1:11" ht="13.5" customHeight="1" x14ac:dyDescent="0.2">
      <c r="A52" s="256">
        <v>54</v>
      </c>
      <c r="B52" s="257" t="s">
        <v>268</v>
      </c>
      <c r="C52" s="258"/>
      <c r="D52" s="259">
        <v>1.7511235759328294</v>
      </c>
      <c r="E52" s="260">
        <v>4021</v>
      </c>
      <c r="F52" s="261">
        <v>4063</v>
      </c>
      <c r="G52" s="261">
        <v>4056</v>
      </c>
      <c r="H52" s="261">
        <v>4026</v>
      </c>
      <c r="I52" s="262">
        <v>3980</v>
      </c>
      <c r="J52" s="260">
        <v>41</v>
      </c>
      <c r="K52" s="263">
        <v>1.0301507537688441</v>
      </c>
    </row>
    <row r="53" spans="1:11" ht="13.5" customHeight="1" x14ac:dyDescent="0.2">
      <c r="A53" s="256">
        <v>61</v>
      </c>
      <c r="B53" s="257" t="s">
        <v>269</v>
      </c>
      <c r="C53" s="258"/>
      <c r="D53" s="259">
        <v>2.714437515242309</v>
      </c>
      <c r="E53" s="260">
        <v>6233</v>
      </c>
      <c r="F53" s="261">
        <v>6243</v>
      </c>
      <c r="G53" s="261">
        <v>6168</v>
      </c>
      <c r="H53" s="261">
        <v>6180</v>
      </c>
      <c r="I53" s="262">
        <v>6318</v>
      </c>
      <c r="J53" s="260">
        <v>-85</v>
      </c>
      <c r="K53" s="263">
        <v>-1.3453624564735676</v>
      </c>
    </row>
    <row r="54" spans="1:11" ht="13.5" customHeight="1" x14ac:dyDescent="0.2">
      <c r="A54" s="256">
        <v>62</v>
      </c>
      <c r="B54" s="257" t="s">
        <v>270</v>
      </c>
      <c r="C54" s="258"/>
      <c r="D54" s="259">
        <v>6.3164129185102604</v>
      </c>
      <c r="E54" s="260">
        <v>14504</v>
      </c>
      <c r="F54" s="261">
        <v>14391</v>
      </c>
      <c r="G54" s="261">
        <v>14281</v>
      </c>
      <c r="H54" s="261">
        <v>14278</v>
      </c>
      <c r="I54" s="262">
        <v>14516</v>
      </c>
      <c r="J54" s="260">
        <v>-12</v>
      </c>
      <c r="K54" s="263">
        <v>-8.2667401488013229E-2</v>
      </c>
    </row>
    <row r="55" spans="1:11" ht="13.5" customHeight="1" x14ac:dyDescent="0.2">
      <c r="A55" s="256">
        <v>63</v>
      </c>
      <c r="B55" s="257" t="s">
        <v>271</v>
      </c>
      <c r="C55" s="258"/>
      <c r="D55" s="259">
        <v>2.0176462390690868</v>
      </c>
      <c r="E55" s="260">
        <v>4633</v>
      </c>
      <c r="F55" s="261">
        <v>4652</v>
      </c>
      <c r="G55" s="261">
        <v>4588</v>
      </c>
      <c r="H55" s="261">
        <v>4468</v>
      </c>
      <c r="I55" s="262">
        <v>4495</v>
      </c>
      <c r="J55" s="260">
        <v>138</v>
      </c>
      <c r="K55" s="263">
        <v>3.0700778642936597</v>
      </c>
    </row>
    <row r="56" spans="1:11" ht="13.5" customHeight="1" x14ac:dyDescent="0.2">
      <c r="A56" s="256" t="s">
        <v>272</v>
      </c>
      <c r="B56" s="257" t="s">
        <v>273</v>
      </c>
      <c r="C56" s="258"/>
      <c r="D56" s="259">
        <v>0.34273420896770374</v>
      </c>
      <c r="E56" s="260">
        <v>787</v>
      </c>
      <c r="F56" s="261">
        <v>798</v>
      </c>
      <c r="G56" s="261">
        <v>797</v>
      </c>
      <c r="H56" s="261">
        <v>778</v>
      </c>
      <c r="I56" s="262">
        <v>786</v>
      </c>
      <c r="J56" s="260">
        <v>1</v>
      </c>
      <c r="K56" s="263">
        <v>0.1272264631043257</v>
      </c>
    </row>
    <row r="57" spans="1:11" ht="13.5" customHeight="1" x14ac:dyDescent="0.2">
      <c r="A57" s="256" t="s">
        <v>274</v>
      </c>
      <c r="B57" s="257" t="s">
        <v>275</v>
      </c>
      <c r="C57" s="258"/>
      <c r="D57" s="259">
        <v>1.3979374978225272</v>
      </c>
      <c r="E57" s="260">
        <v>3210</v>
      </c>
      <c r="F57" s="261">
        <v>3241</v>
      </c>
      <c r="G57" s="261">
        <v>3211</v>
      </c>
      <c r="H57" s="261">
        <v>3113</v>
      </c>
      <c r="I57" s="262">
        <v>3137</v>
      </c>
      <c r="J57" s="260">
        <v>73</v>
      </c>
      <c r="K57" s="263">
        <v>2.3270640739560089</v>
      </c>
    </row>
    <row r="58" spans="1:11" ht="13.5" customHeight="1" x14ac:dyDescent="0.2">
      <c r="A58" s="256">
        <v>71</v>
      </c>
      <c r="B58" s="257" t="s">
        <v>276</v>
      </c>
      <c r="C58" s="258"/>
      <c r="D58" s="259">
        <v>11.663414974044525</v>
      </c>
      <c r="E58" s="260">
        <v>26782</v>
      </c>
      <c r="F58" s="261">
        <v>26983</v>
      </c>
      <c r="G58" s="261">
        <v>26811</v>
      </c>
      <c r="H58" s="261">
        <v>26975</v>
      </c>
      <c r="I58" s="262">
        <v>27144</v>
      </c>
      <c r="J58" s="260">
        <v>-362</v>
      </c>
      <c r="K58" s="263">
        <v>-1.3336280577659887</v>
      </c>
    </row>
    <row r="59" spans="1:11" ht="13.5" customHeight="1" x14ac:dyDescent="0.2">
      <c r="A59" s="256" t="s">
        <v>277</v>
      </c>
      <c r="B59" s="257" t="s">
        <v>278</v>
      </c>
      <c r="C59" s="258"/>
      <c r="D59" s="259">
        <v>3.8946277392607045</v>
      </c>
      <c r="E59" s="260">
        <v>8943</v>
      </c>
      <c r="F59" s="261">
        <v>9012</v>
      </c>
      <c r="G59" s="261">
        <v>9000</v>
      </c>
      <c r="H59" s="261">
        <v>9121</v>
      </c>
      <c r="I59" s="262">
        <v>9257</v>
      </c>
      <c r="J59" s="260">
        <v>-314</v>
      </c>
      <c r="K59" s="263">
        <v>-3.3920276547477584</v>
      </c>
    </row>
    <row r="60" spans="1:11" ht="13.5" customHeight="1" x14ac:dyDescent="0.2">
      <c r="A60" s="256" t="s">
        <v>279</v>
      </c>
      <c r="B60" s="257" t="s">
        <v>280</v>
      </c>
      <c r="C60" s="258"/>
      <c r="D60" s="259">
        <v>6.3464620422952303</v>
      </c>
      <c r="E60" s="260">
        <v>14573</v>
      </c>
      <c r="F60" s="261">
        <v>14715</v>
      </c>
      <c r="G60" s="261">
        <v>14571</v>
      </c>
      <c r="H60" s="261">
        <v>14638</v>
      </c>
      <c r="I60" s="262">
        <v>14665</v>
      </c>
      <c r="J60" s="260">
        <v>-92</v>
      </c>
      <c r="K60" s="263">
        <v>-0.62734401636549608</v>
      </c>
    </row>
    <row r="61" spans="1:11" ht="13.5" customHeight="1" x14ac:dyDescent="0.2">
      <c r="A61" s="256">
        <v>72</v>
      </c>
      <c r="B61" s="257" t="s">
        <v>281</v>
      </c>
      <c r="C61" s="258"/>
      <c r="D61" s="259">
        <v>3.3006131763230324</v>
      </c>
      <c r="E61" s="260">
        <v>7579</v>
      </c>
      <c r="F61" s="261">
        <v>7612</v>
      </c>
      <c r="G61" s="261">
        <v>7498</v>
      </c>
      <c r="H61" s="261">
        <v>7502</v>
      </c>
      <c r="I61" s="262">
        <v>7554</v>
      </c>
      <c r="J61" s="260">
        <v>25</v>
      </c>
      <c r="K61" s="263">
        <v>0.33095048980672492</v>
      </c>
    </row>
    <row r="62" spans="1:11" ht="13.5" customHeight="1" x14ac:dyDescent="0.2">
      <c r="A62" s="256" t="s">
        <v>282</v>
      </c>
      <c r="B62" s="257" t="s">
        <v>283</v>
      </c>
      <c r="C62" s="258"/>
      <c r="D62" s="259">
        <v>1.5477476221997701</v>
      </c>
      <c r="E62" s="260">
        <v>3554</v>
      </c>
      <c r="F62" s="261">
        <v>3573</v>
      </c>
      <c r="G62" s="261">
        <v>3509</v>
      </c>
      <c r="H62" s="261">
        <v>3511</v>
      </c>
      <c r="I62" s="262">
        <v>3560</v>
      </c>
      <c r="J62" s="260">
        <v>-6</v>
      </c>
      <c r="K62" s="263">
        <v>-0.16853932584269662</v>
      </c>
    </row>
    <row r="63" spans="1:11" ht="13.5" customHeight="1" x14ac:dyDescent="0.2">
      <c r="A63" s="256" t="s">
        <v>284</v>
      </c>
      <c r="B63" s="257" t="s">
        <v>285</v>
      </c>
      <c r="C63" s="258"/>
      <c r="D63" s="259">
        <v>1.1675608821377557</v>
      </c>
      <c r="E63" s="260">
        <v>2681</v>
      </c>
      <c r="F63" s="261">
        <v>2689</v>
      </c>
      <c r="G63" s="261">
        <v>2673</v>
      </c>
      <c r="H63" s="261">
        <v>2664</v>
      </c>
      <c r="I63" s="262">
        <v>2655</v>
      </c>
      <c r="J63" s="260">
        <v>26</v>
      </c>
      <c r="K63" s="263">
        <v>0.9792843691148776</v>
      </c>
    </row>
    <row r="64" spans="1:11" ht="13.5" customHeight="1" x14ac:dyDescent="0.2">
      <c r="A64" s="256">
        <v>73</v>
      </c>
      <c r="B64" s="257" t="s">
        <v>286</v>
      </c>
      <c r="C64" s="258"/>
      <c r="D64" s="259">
        <v>3.5266348465317212</v>
      </c>
      <c r="E64" s="260">
        <v>8098</v>
      </c>
      <c r="F64" s="261">
        <v>8080</v>
      </c>
      <c r="G64" s="261">
        <v>7887</v>
      </c>
      <c r="H64" s="261">
        <v>7869</v>
      </c>
      <c r="I64" s="262">
        <v>7818</v>
      </c>
      <c r="J64" s="260">
        <v>280</v>
      </c>
      <c r="K64" s="263">
        <v>3.5814786390381173</v>
      </c>
    </row>
    <row r="65" spans="1:11" ht="13.5" customHeight="1" x14ac:dyDescent="0.2">
      <c r="A65" s="256" t="s">
        <v>287</v>
      </c>
      <c r="B65" s="257" t="s">
        <v>288</v>
      </c>
      <c r="C65" s="258"/>
      <c r="D65" s="259">
        <v>2.8407309340487057</v>
      </c>
      <c r="E65" s="260">
        <v>6523</v>
      </c>
      <c r="F65" s="261">
        <v>6496</v>
      </c>
      <c r="G65" s="261">
        <v>6321</v>
      </c>
      <c r="H65" s="261">
        <v>6296</v>
      </c>
      <c r="I65" s="262">
        <v>6257</v>
      </c>
      <c r="J65" s="260">
        <v>266</v>
      </c>
      <c r="K65" s="263">
        <v>4.2512386127537161</v>
      </c>
    </row>
    <row r="66" spans="1:11" ht="13.5" customHeight="1" x14ac:dyDescent="0.2">
      <c r="A66" s="256">
        <v>81</v>
      </c>
      <c r="B66" s="257" t="s">
        <v>289</v>
      </c>
      <c r="C66" s="258"/>
      <c r="D66" s="259">
        <v>10.582082012333206</v>
      </c>
      <c r="E66" s="260">
        <v>24299</v>
      </c>
      <c r="F66" s="261">
        <v>24020</v>
      </c>
      <c r="G66" s="261">
        <v>23584</v>
      </c>
      <c r="H66" s="261">
        <v>23492</v>
      </c>
      <c r="I66" s="262">
        <v>23567</v>
      </c>
      <c r="J66" s="260">
        <v>732</v>
      </c>
      <c r="K66" s="263">
        <v>3.1060381041286544</v>
      </c>
    </row>
    <row r="67" spans="1:11" ht="13.5" customHeight="1" x14ac:dyDescent="0.2">
      <c r="A67" s="256" t="s">
        <v>290</v>
      </c>
      <c r="B67" s="257" t="s">
        <v>291</v>
      </c>
      <c r="C67" s="258"/>
      <c r="D67" s="259">
        <v>2.4448663902727938</v>
      </c>
      <c r="E67" s="260">
        <v>5614</v>
      </c>
      <c r="F67" s="261">
        <v>5689</v>
      </c>
      <c r="G67" s="261">
        <v>5491</v>
      </c>
      <c r="H67" s="261">
        <v>5514</v>
      </c>
      <c r="I67" s="262">
        <v>5522</v>
      </c>
      <c r="J67" s="260">
        <v>92</v>
      </c>
      <c r="K67" s="263">
        <v>1.666063020644694</v>
      </c>
    </row>
    <row r="68" spans="1:11" ht="13.5" customHeight="1" x14ac:dyDescent="0.2">
      <c r="A68" s="256" t="s">
        <v>292</v>
      </c>
      <c r="B68" s="257" t="s">
        <v>293</v>
      </c>
      <c r="C68" s="268"/>
      <c r="D68" s="259">
        <v>4.5169494477929133</v>
      </c>
      <c r="E68" s="260">
        <v>10372</v>
      </c>
      <c r="F68" s="261">
        <v>10177</v>
      </c>
      <c r="G68" s="261">
        <v>9975</v>
      </c>
      <c r="H68" s="261">
        <v>9922</v>
      </c>
      <c r="I68" s="262">
        <v>9988</v>
      </c>
      <c r="J68" s="260">
        <v>384</v>
      </c>
      <c r="K68" s="263">
        <v>3.8446135362434921</v>
      </c>
    </row>
    <row r="69" spans="1:11" ht="13.5" customHeight="1" x14ac:dyDescent="0.2">
      <c r="A69" s="256" t="s">
        <v>294</v>
      </c>
      <c r="B69" s="257" t="s">
        <v>295</v>
      </c>
      <c r="C69" s="258"/>
      <c r="D69" s="259">
        <v>1.404034421489043</v>
      </c>
      <c r="E69" s="260">
        <v>3224</v>
      </c>
      <c r="F69" s="261">
        <v>3216</v>
      </c>
      <c r="G69" s="261">
        <v>3187</v>
      </c>
      <c r="H69" s="261">
        <v>3164</v>
      </c>
      <c r="I69" s="262">
        <v>3128</v>
      </c>
      <c r="J69" s="260">
        <v>96</v>
      </c>
      <c r="K69" s="263">
        <v>3.0690537084398977</v>
      </c>
    </row>
    <row r="70" spans="1:11" ht="13.5" customHeight="1" x14ac:dyDescent="0.2">
      <c r="A70" s="256" t="s">
        <v>296</v>
      </c>
      <c r="B70" s="257" t="s">
        <v>297</v>
      </c>
      <c r="C70" s="258"/>
      <c r="D70" s="259">
        <v>1.0909138417587012</v>
      </c>
      <c r="E70" s="260">
        <v>2505</v>
      </c>
      <c r="F70" s="261">
        <v>2366</v>
      </c>
      <c r="G70" s="261">
        <v>2368</v>
      </c>
      <c r="H70" s="261">
        <v>2373</v>
      </c>
      <c r="I70" s="262">
        <v>2379</v>
      </c>
      <c r="J70" s="260">
        <v>126</v>
      </c>
      <c r="K70" s="263">
        <v>5.2963430012610342</v>
      </c>
    </row>
    <row r="71" spans="1:11" ht="13.5" customHeight="1" x14ac:dyDescent="0.2">
      <c r="A71" s="256">
        <v>82</v>
      </c>
      <c r="B71" s="257" t="s">
        <v>298</v>
      </c>
      <c r="C71" s="258"/>
      <c r="D71" s="259">
        <v>3.0711075497334774</v>
      </c>
      <c r="E71" s="260">
        <v>7052</v>
      </c>
      <c r="F71" s="261">
        <v>7036</v>
      </c>
      <c r="G71" s="261">
        <v>7006</v>
      </c>
      <c r="H71" s="261">
        <v>6992</v>
      </c>
      <c r="I71" s="262">
        <v>7057</v>
      </c>
      <c r="J71" s="260">
        <v>-5</v>
      </c>
      <c r="K71" s="263">
        <v>-7.0851636672807139E-2</v>
      </c>
    </row>
    <row r="72" spans="1:11" ht="13.5" customHeight="1" x14ac:dyDescent="0.2">
      <c r="A72" s="256" t="s">
        <v>299</v>
      </c>
      <c r="B72" s="269" t="s">
        <v>547</v>
      </c>
      <c r="C72" s="258"/>
      <c r="D72" s="259">
        <v>1.9479671114517647</v>
      </c>
      <c r="E72" s="260">
        <v>4473</v>
      </c>
      <c r="F72" s="261">
        <v>4450</v>
      </c>
      <c r="G72" s="261">
        <v>4482</v>
      </c>
      <c r="H72" s="261">
        <v>4458</v>
      </c>
      <c r="I72" s="262">
        <v>4474</v>
      </c>
      <c r="J72" s="260">
        <v>-1</v>
      </c>
      <c r="K72" s="263">
        <v>-2.2351363433169423E-2</v>
      </c>
    </row>
    <row r="73" spans="1:11" ht="13.5" customHeight="1" x14ac:dyDescent="0.2">
      <c r="A73" s="256" t="s">
        <v>300</v>
      </c>
      <c r="B73" s="257" t="s">
        <v>301</v>
      </c>
      <c r="C73" s="258"/>
      <c r="D73" s="259">
        <v>0.42025223844197468</v>
      </c>
      <c r="E73" s="260">
        <v>965</v>
      </c>
      <c r="F73" s="261">
        <v>970</v>
      </c>
      <c r="G73" s="261">
        <v>941</v>
      </c>
      <c r="H73" s="261">
        <v>962</v>
      </c>
      <c r="I73" s="262">
        <v>1010</v>
      </c>
      <c r="J73" s="260">
        <v>-45</v>
      </c>
      <c r="K73" s="263">
        <v>-4.4554455445544559</v>
      </c>
    </row>
    <row r="74" spans="1:11" ht="13.5" customHeight="1" x14ac:dyDescent="0.2">
      <c r="A74" s="256">
        <v>83</v>
      </c>
      <c r="B74" s="257" t="s">
        <v>302</v>
      </c>
      <c r="C74" s="258"/>
      <c r="D74" s="259">
        <v>6.693986691286625</v>
      </c>
      <c r="E74" s="260">
        <v>15371</v>
      </c>
      <c r="F74" s="261">
        <v>15125</v>
      </c>
      <c r="G74" s="261">
        <v>14906</v>
      </c>
      <c r="H74" s="261">
        <v>14876</v>
      </c>
      <c r="I74" s="262">
        <v>14809</v>
      </c>
      <c r="J74" s="260">
        <v>562</v>
      </c>
      <c r="K74" s="263">
        <v>3.7949895333918562</v>
      </c>
    </row>
    <row r="75" spans="1:11" ht="13.5" customHeight="1" x14ac:dyDescent="0.2">
      <c r="A75" s="256" t="s">
        <v>303</v>
      </c>
      <c r="B75" s="257" t="s">
        <v>304</v>
      </c>
      <c r="C75" s="258"/>
      <c r="D75" s="259">
        <v>5.7807546249520954</v>
      </c>
      <c r="E75" s="260">
        <v>13274</v>
      </c>
      <c r="F75" s="261">
        <v>13065</v>
      </c>
      <c r="G75" s="261">
        <v>12828</v>
      </c>
      <c r="H75" s="261">
        <v>12807</v>
      </c>
      <c r="I75" s="262">
        <v>12766</v>
      </c>
      <c r="J75" s="260">
        <v>508</v>
      </c>
      <c r="K75" s="263">
        <v>3.9793200689331036</v>
      </c>
    </row>
    <row r="76" spans="1:11" ht="13.5" customHeight="1" x14ac:dyDescent="0.2">
      <c r="A76" s="256"/>
      <c r="B76" s="257" t="s">
        <v>305</v>
      </c>
      <c r="C76" s="258"/>
      <c r="D76" s="259">
        <v>2.9108455562136362</v>
      </c>
      <c r="E76" s="260">
        <v>6684</v>
      </c>
      <c r="F76" s="261">
        <v>6663</v>
      </c>
      <c r="G76" s="261">
        <v>6466</v>
      </c>
      <c r="H76" s="261">
        <v>6539</v>
      </c>
      <c r="I76" s="262">
        <v>6551</v>
      </c>
      <c r="J76" s="260">
        <v>133</v>
      </c>
      <c r="K76" s="263">
        <v>2.0302243932224089</v>
      </c>
    </row>
    <row r="77" spans="1:11" ht="13.5" customHeight="1" x14ac:dyDescent="0.2">
      <c r="A77" s="256">
        <v>84</v>
      </c>
      <c r="B77" s="257" t="s">
        <v>306</v>
      </c>
      <c r="C77" s="258"/>
      <c r="D77" s="259">
        <v>4.0927777584224643</v>
      </c>
      <c r="E77" s="260">
        <v>9398</v>
      </c>
      <c r="F77" s="261">
        <v>9165</v>
      </c>
      <c r="G77" s="261">
        <v>9447</v>
      </c>
      <c r="H77" s="261">
        <v>8520</v>
      </c>
      <c r="I77" s="262">
        <v>8503</v>
      </c>
      <c r="J77" s="260">
        <v>895</v>
      </c>
      <c r="K77" s="263">
        <v>10.525696812889569</v>
      </c>
    </row>
    <row r="78" spans="1:11" ht="13.5" customHeight="1" x14ac:dyDescent="0.2">
      <c r="A78" s="256" t="s">
        <v>307</v>
      </c>
      <c r="B78" s="257" t="s">
        <v>308</v>
      </c>
      <c r="C78" s="258"/>
      <c r="D78" s="259">
        <v>0.68633940703062402</v>
      </c>
      <c r="E78" s="260">
        <v>1576</v>
      </c>
      <c r="F78" s="261">
        <v>1526</v>
      </c>
      <c r="G78" s="261">
        <v>1628</v>
      </c>
      <c r="H78" s="261">
        <v>1557</v>
      </c>
      <c r="I78" s="262">
        <v>1515</v>
      </c>
      <c r="J78" s="260">
        <v>61</v>
      </c>
      <c r="K78" s="263">
        <v>4.0264026402640267</v>
      </c>
    </row>
    <row r="79" spans="1:11" ht="13.5" customHeight="1" x14ac:dyDescent="0.2">
      <c r="A79" s="256" t="s">
        <v>309</v>
      </c>
      <c r="B79" s="257" t="s">
        <v>310</v>
      </c>
      <c r="C79" s="258"/>
      <c r="D79" s="259">
        <v>0.22994112113716336</v>
      </c>
      <c r="E79" s="260">
        <v>528</v>
      </c>
      <c r="F79" s="261">
        <v>521</v>
      </c>
      <c r="G79" s="261">
        <v>527</v>
      </c>
      <c r="H79" s="261">
        <v>528</v>
      </c>
      <c r="I79" s="262">
        <v>537</v>
      </c>
      <c r="J79" s="260">
        <v>-9</v>
      </c>
      <c r="K79" s="263">
        <v>-1.6759776536312849</v>
      </c>
    </row>
    <row r="80" spans="1:11" s="113" customFormat="1" ht="13.5" customHeight="1" x14ac:dyDescent="0.15">
      <c r="A80" s="256" t="s">
        <v>311</v>
      </c>
      <c r="B80" s="257" t="s">
        <v>312</v>
      </c>
      <c r="C80" s="258"/>
      <c r="D80" s="259">
        <v>2.7510190572414035</v>
      </c>
      <c r="E80" s="260">
        <v>6317</v>
      </c>
      <c r="F80" s="261">
        <v>6145</v>
      </c>
      <c r="G80" s="261">
        <v>6324</v>
      </c>
      <c r="H80" s="261">
        <v>5482</v>
      </c>
      <c r="I80" s="262">
        <v>5514</v>
      </c>
      <c r="J80" s="260">
        <v>803</v>
      </c>
      <c r="K80" s="263">
        <v>14.562930721799058</v>
      </c>
    </row>
    <row r="81" spans="1:11" s="113" customFormat="1" ht="13.5" customHeight="1" x14ac:dyDescent="0.15">
      <c r="A81" s="256">
        <v>91</v>
      </c>
      <c r="B81" s="257" t="s">
        <v>313</v>
      </c>
      <c r="C81" s="258"/>
      <c r="D81" s="259">
        <v>0.3549280563007351</v>
      </c>
      <c r="E81" s="260">
        <v>815</v>
      </c>
      <c r="F81" s="261">
        <v>812</v>
      </c>
      <c r="G81" s="261">
        <v>826</v>
      </c>
      <c r="H81" s="261">
        <v>830</v>
      </c>
      <c r="I81" s="262">
        <v>837</v>
      </c>
      <c r="J81" s="260">
        <v>-22</v>
      </c>
      <c r="K81" s="263">
        <v>-2.6284348864994027</v>
      </c>
    </row>
    <row r="82" spans="1:11" s="86" customFormat="1" ht="13.5" customHeight="1" x14ac:dyDescent="0.2">
      <c r="A82" s="256">
        <v>92</v>
      </c>
      <c r="B82" s="257" t="s">
        <v>314</v>
      </c>
      <c r="C82" s="258"/>
      <c r="D82" s="259">
        <v>1.5521025676758526</v>
      </c>
      <c r="E82" s="260">
        <v>3564</v>
      </c>
      <c r="F82" s="261">
        <v>3684</v>
      </c>
      <c r="G82" s="261">
        <v>3688</v>
      </c>
      <c r="H82" s="261">
        <v>3713</v>
      </c>
      <c r="I82" s="262">
        <v>3690</v>
      </c>
      <c r="J82" s="260">
        <v>-126</v>
      </c>
      <c r="K82" s="263">
        <v>-3.4146341463414633</v>
      </c>
    </row>
    <row r="83" spans="1:11" s="113" customFormat="1" ht="13.5" customHeight="1" x14ac:dyDescent="0.15">
      <c r="A83" s="256">
        <v>93</v>
      </c>
      <c r="B83" s="257" t="s">
        <v>315</v>
      </c>
      <c r="C83" s="258"/>
      <c r="D83" s="259">
        <v>0.18464968818590391</v>
      </c>
      <c r="E83" s="260">
        <v>424</v>
      </c>
      <c r="F83" s="261">
        <v>431</v>
      </c>
      <c r="G83" s="261">
        <v>429</v>
      </c>
      <c r="H83" s="261">
        <v>441</v>
      </c>
      <c r="I83" s="262">
        <v>443</v>
      </c>
      <c r="J83" s="260">
        <v>-19</v>
      </c>
      <c r="K83" s="263">
        <v>-4.288939051918736</v>
      </c>
    </row>
    <row r="84" spans="1:11" s="86" customFormat="1" ht="13.5" customHeight="1" x14ac:dyDescent="0.2">
      <c r="A84" s="256">
        <v>94</v>
      </c>
      <c r="B84" s="257" t="s">
        <v>316</v>
      </c>
      <c r="C84" s="258"/>
      <c r="D84" s="259">
        <v>0.33533080165836326</v>
      </c>
      <c r="E84" s="260">
        <v>770</v>
      </c>
      <c r="F84" s="261">
        <v>758</v>
      </c>
      <c r="G84" s="261">
        <v>760</v>
      </c>
      <c r="H84" s="261">
        <v>746</v>
      </c>
      <c r="I84" s="262">
        <v>777</v>
      </c>
      <c r="J84" s="260">
        <v>-7</v>
      </c>
      <c r="K84" s="263">
        <v>-0.90090090090090091</v>
      </c>
    </row>
    <row r="85" spans="1:11" s="86" customFormat="1" ht="13.5" customHeight="1" x14ac:dyDescent="0.2">
      <c r="A85" s="270" t="s">
        <v>317</v>
      </c>
      <c r="B85" s="271" t="s">
        <v>318</v>
      </c>
      <c r="C85" s="272"/>
      <c r="D85" s="273">
        <v>0.95895899383339722</v>
      </c>
      <c r="E85" s="274">
        <v>2202</v>
      </c>
      <c r="F85" s="275">
        <v>2227</v>
      </c>
      <c r="G85" s="275">
        <v>2150</v>
      </c>
      <c r="H85" s="275">
        <v>2169</v>
      </c>
      <c r="I85" s="276">
        <v>2188</v>
      </c>
      <c r="J85" s="274">
        <v>14</v>
      </c>
      <c r="K85" s="551">
        <v>0.63985374771480807</v>
      </c>
    </row>
    <row r="86" spans="1:11" ht="12.75" customHeight="1" x14ac:dyDescent="0.2">
      <c r="A86" s="113"/>
      <c r="B86" s="113"/>
      <c r="C86" s="113"/>
      <c r="D86" s="113"/>
      <c r="E86" s="113"/>
      <c r="F86" s="113"/>
      <c r="G86" s="113"/>
      <c r="H86" s="113"/>
      <c r="I86" s="113"/>
      <c r="J86" s="113"/>
      <c r="K86" s="114" t="s">
        <v>35</v>
      </c>
    </row>
    <row r="87" spans="1:11" ht="15.75" customHeight="1" x14ac:dyDescent="0.2">
      <c r="A87" s="113" t="s">
        <v>114</v>
      </c>
      <c r="B87" s="113"/>
      <c r="C87" s="113"/>
      <c r="D87" s="113"/>
      <c r="E87" s="113"/>
      <c r="F87" s="113"/>
      <c r="G87" s="113"/>
      <c r="H87" s="113"/>
      <c r="I87" s="113"/>
      <c r="J87" s="113"/>
      <c r="K87" s="113"/>
    </row>
    <row r="88" spans="1:11" ht="15.75" customHeight="1" x14ac:dyDescent="0.2">
      <c r="A88" s="277" t="s">
        <v>319</v>
      </c>
      <c r="B88" s="278"/>
      <c r="C88" s="278"/>
      <c r="D88" s="278"/>
      <c r="E88" s="278"/>
      <c r="F88" s="113"/>
      <c r="G88" s="113"/>
      <c r="H88" s="113"/>
      <c r="I88" s="113"/>
      <c r="J88" s="113"/>
      <c r="K88" s="113"/>
    </row>
    <row r="89" spans="1:11" ht="57" customHeight="1" x14ac:dyDescent="0.2">
      <c r="A89" s="279" t="s">
        <v>320</v>
      </c>
      <c r="B89" s="279"/>
      <c r="C89" s="279"/>
      <c r="D89" s="279"/>
      <c r="E89" s="279"/>
      <c r="F89" s="279"/>
      <c r="G89" s="279"/>
      <c r="H89" s="279"/>
      <c r="I89" s="279"/>
      <c r="J89" s="279"/>
      <c r="K89" s="279"/>
    </row>
    <row r="90" spans="1:11" ht="21.75"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280"/>
      <c r="B92" s="280"/>
      <c r="C92" s="280"/>
      <c r="D92" s="280"/>
      <c r="E92" s="280"/>
      <c r="F92" s="280"/>
      <c r="G92" s="280"/>
      <c r="H92" s="280"/>
      <c r="I92" s="280"/>
      <c r="J92" s="280"/>
      <c r="K92" s="280"/>
    </row>
    <row r="93" spans="1:11" ht="15.75" customHeight="1" x14ac:dyDescent="0.2">
      <c r="D93" s="53"/>
      <c r="E93" s="53"/>
      <c r="F93" s="53"/>
      <c r="G93" s="53"/>
      <c r="H93" s="53"/>
      <c r="I93" s="53"/>
      <c r="J93" s="53"/>
      <c r="K93" s="53"/>
    </row>
    <row r="94" spans="1:11" ht="15.75" customHeight="1" x14ac:dyDescent="0.2">
      <c r="D94" s="53"/>
      <c r="E94" s="53"/>
      <c r="F94" s="53"/>
      <c r="G94" s="53"/>
      <c r="H94" s="53"/>
      <c r="I94" s="53"/>
      <c r="J94" s="53"/>
      <c r="K94" s="53"/>
    </row>
    <row r="95" spans="1:11" ht="15.75" customHeight="1" x14ac:dyDescent="0.2">
      <c r="D95" s="53"/>
      <c r="E95" s="53"/>
      <c r="F95" s="53"/>
      <c r="G95" s="53"/>
      <c r="H95" s="53"/>
      <c r="I95" s="53"/>
      <c r="J95" s="53"/>
      <c r="K95" s="53"/>
    </row>
    <row r="96" spans="1:11" ht="15.75" customHeight="1" x14ac:dyDescent="0.2">
      <c r="D96" s="53"/>
      <c r="E96" s="53"/>
      <c r="F96" s="53"/>
      <c r="G96" s="53"/>
      <c r="H96" s="53"/>
      <c r="I96" s="53"/>
      <c r="J96" s="53"/>
      <c r="K96" s="53"/>
    </row>
    <row r="97" spans="4:11" ht="15.75" customHeight="1" x14ac:dyDescent="0.2">
      <c r="D97" s="53"/>
      <c r="E97" s="53"/>
      <c r="F97" s="53"/>
      <c r="G97" s="53"/>
      <c r="H97" s="53"/>
      <c r="I97" s="53"/>
      <c r="J97" s="53"/>
      <c r="K97" s="53"/>
    </row>
    <row r="98" spans="4:11" ht="15.75" customHeight="1" x14ac:dyDescent="0.2">
      <c r="D98" s="53"/>
      <c r="E98" s="53"/>
      <c r="F98" s="53"/>
      <c r="G98" s="53"/>
      <c r="H98" s="53"/>
      <c r="I98" s="53"/>
      <c r="J98" s="53"/>
      <c r="K98" s="53"/>
    </row>
    <row r="99" spans="4:11" ht="15.75" customHeight="1" x14ac:dyDescent="0.2">
      <c r="D99" s="53"/>
      <c r="E99" s="53"/>
      <c r="F99" s="53"/>
      <c r="G99" s="53"/>
      <c r="H99" s="53"/>
      <c r="I99" s="53"/>
      <c r="J99" s="53"/>
      <c r="K99" s="53"/>
    </row>
    <row r="100" spans="4:11" ht="18" customHeight="1" x14ac:dyDescent="0.2">
      <c r="D100" s="53"/>
      <c r="E100" s="53"/>
      <c r="F100" s="53"/>
      <c r="G100" s="53"/>
      <c r="H100" s="53"/>
      <c r="I100" s="53"/>
      <c r="J100" s="53"/>
      <c r="K100" s="53"/>
    </row>
    <row r="101" spans="4:11" ht="18" customHeight="1" x14ac:dyDescent="0.2">
      <c r="D101" s="53"/>
      <c r="E101" s="53"/>
      <c r="F101" s="53"/>
      <c r="G101" s="53"/>
      <c r="H101" s="53"/>
      <c r="I101" s="53"/>
      <c r="J101" s="53"/>
      <c r="K101" s="53"/>
    </row>
    <row r="102" spans="4:11" ht="18" customHeight="1" x14ac:dyDescent="0.2">
      <c r="D102" s="53"/>
      <c r="E102" s="53"/>
      <c r="F102" s="53"/>
      <c r="G102" s="53"/>
      <c r="H102" s="53"/>
      <c r="I102" s="53"/>
      <c r="J102" s="53"/>
      <c r="K102" s="53"/>
    </row>
    <row r="103" spans="4:11" ht="18" customHeight="1" x14ac:dyDescent="0.2">
      <c r="D103" s="53"/>
      <c r="E103" s="53"/>
      <c r="F103" s="53"/>
      <c r="G103" s="53"/>
      <c r="H103" s="53"/>
      <c r="I103" s="53"/>
      <c r="J103" s="53"/>
      <c r="K103" s="53"/>
    </row>
    <row r="104" spans="4:11" ht="18" customHeight="1" x14ac:dyDescent="0.2">
      <c r="D104" s="53"/>
      <c r="E104" s="53"/>
      <c r="F104" s="53"/>
      <c r="G104" s="53"/>
      <c r="H104" s="53"/>
      <c r="I104" s="53"/>
      <c r="J104" s="53"/>
      <c r="K104" s="53"/>
    </row>
    <row r="105" spans="4:11" ht="18" customHeight="1" x14ac:dyDescent="0.2">
      <c r="D105" s="53"/>
      <c r="E105" s="53"/>
      <c r="F105" s="53"/>
      <c r="G105" s="53"/>
      <c r="H105" s="53"/>
      <c r="I105" s="53"/>
      <c r="J105" s="53"/>
      <c r="K105" s="53"/>
    </row>
    <row r="106" spans="4:11" ht="18" customHeight="1" x14ac:dyDescent="0.2">
      <c r="D106" s="53"/>
      <c r="E106" s="53"/>
      <c r="F106" s="53"/>
      <c r="G106" s="53"/>
      <c r="H106" s="53"/>
      <c r="I106" s="53"/>
      <c r="J106" s="53"/>
      <c r="K106" s="53"/>
    </row>
    <row r="107" spans="4:11" ht="18" customHeight="1" x14ac:dyDescent="0.2">
      <c r="D107" s="53"/>
      <c r="E107" s="53"/>
      <c r="F107" s="53"/>
      <c r="G107" s="53"/>
      <c r="H107" s="53"/>
      <c r="I107" s="53"/>
      <c r="J107" s="53"/>
      <c r="K107" s="53"/>
    </row>
    <row r="108" spans="4:11" ht="18" customHeight="1" x14ac:dyDescent="0.2">
      <c r="D108" s="53"/>
      <c r="E108" s="53"/>
      <c r="F108" s="53"/>
      <c r="G108" s="53"/>
      <c r="H108" s="53"/>
      <c r="I108" s="53"/>
      <c r="J108" s="53"/>
      <c r="K108" s="53"/>
    </row>
    <row r="109" spans="4:11" ht="18" customHeight="1" x14ac:dyDescent="0.2">
      <c r="D109" s="53"/>
      <c r="E109" s="53"/>
      <c r="F109" s="53"/>
      <c r="G109" s="53"/>
      <c r="H109" s="53"/>
      <c r="I109" s="53"/>
      <c r="J109" s="53"/>
      <c r="K109" s="53"/>
    </row>
    <row r="110" spans="4:11" ht="18" customHeight="1" x14ac:dyDescent="0.2">
      <c r="D110" s="53"/>
      <c r="E110" s="53"/>
      <c r="F110" s="53"/>
      <c r="G110" s="53"/>
      <c r="H110" s="53"/>
      <c r="I110" s="53"/>
      <c r="J110" s="53"/>
      <c r="K110" s="53"/>
    </row>
    <row r="111" spans="4:11" ht="18" customHeight="1" x14ac:dyDescent="0.2">
      <c r="D111" s="53"/>
      <c r="E111" s="53"/>
      <c r="F111" s="53"/>
      <c r="G111" s="53"/>
      <c r="H111" s="53"/>
      <c r="I111" s="53"/>
      <c r="J111" s="53"/>
      <c r="K111" s="53"/>
    </row>
    <row r="112" spans="4:11" ht="18" customHeight="1" x14ac:dyDescent="0.2">
      <c r="D112" s="53"/>
      <c r="E112" s="53"/>
      <c r="F112" s="53"/>
      <c r="G112" s="53"/>
      <c r="H112" s="53"/>
      <c r="I112" s="53"/>
      <c r="J112" s="53"/>
      <c r="K112" s="53"/>
    </row>
    <row r="113" spans="4:11" ht="18"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row r="198" spans="4:11" ht="15.95" customHeight="1" x14ac:dyDescent="0.2">
      <c r="D198" s="53"/>
      <c r="E198" s="53"/>
      <c r="F198" s="53"/>
      <c r="G198" s="53"/>
      <c r="H198" s="53"/>
      <c r="I198" s="53"/>
      <c r="J198" s="53"/>
      <c r="K198" s="53"/>
    </row>
    <row r="199" spans="4:11" ht="15.95" customHeight="1" x14ac:dyDescent="0.2">
      <c r="D199" s="53"/>
      <c r="E199" s="53"/>
      <c r="F199" s="53"/>
      <c r="G199" s="53"/>
      <c r="H199" s="53"/>
      <c r="I199" s="53"/>
      <c r="J199" s="53"/>
      <c r="K199" s="53"/>
    </row>
    <row r="200" spans="4:11" ht="15.95" customHeight="1" x14ac:dyDescent="0.2">
      <c r="D200" s="53"/>
      <c r="E200" s="53"/>
      <c r="F200" s="53"/>
      <c r="G200" s="53"/>
      <c r="H200" s="53"/>
      <c r="I200" s="53"/>
      <c r="J200" s="53"/>
      <c r="K200" s="53"/>
    </row>
    <row r="201" spans="4:11" ht="15.95" customHeight="1" x14ac:dyDescent="0.2">
      <c r="D201" s="53"/>
      <c r="E201" s="53"/>
      <c r="F201" s="53"/>
      <c r="G201" s="53"/>
      <c r="H201" s="53"/>
      <c r="I201" s="53"/>
      <c r="J201" s="53"/>
      <c r="K201" s="53"/>
    </row>
    <row r="202" spans="4:11" ht="15.95" customHeight="1" x14ac:dyDescent="0.2">
      <c r="D202" s="53"/>
      <c r="E202" s="53"/>
      <c r="F202" s="53"/>
      <c r="G202" s="53"/>
      <c r="H202" s="53"/>
      <c r="I202" s="53"/>
      <c r="J202" s="53"/>
      <c r="K202" s="53"/>
    </row>
    <row r="203" spans="4:11" ht="15.95" customHeight="1" x14ac:dyDescent="0.2">
      <c r="D203" s="53"/>
      <c r="E203" s="53"/>
      <c r="F203" s="53"/>
      <c r="G203" s="53"/>
      <c r="H203" s="53"/>
      <c r="I203" s="53"/>
      <c r="J203" s="53"/>
      <c r="K203" s="53"/>
    </row>
    <row r="204" spans="4:11" ht="15.95" customHeight="1" x14ac:dyDescent="0.2">
      <c r="D204" s="53"/>
      <c r="E204" s="53"/>
      <c r="F204" s="53"/>
      <c r="G204" s="53"/>
      <c r="H204" s="53"/>
      <c r="I204" s="53"/>
      <c r="J204" s="53"/>
      <c r="K204" s="53"/>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2026-06-18T10:06:25Z</dcterms:created>
  <dcterms:modified xsi:type="dcterms:W3CDTF">2026-06-18T10:08:05Z</dcterms:modified>
</cp:coreProperties>
</file>