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96D3536A-1DC7-4E3E-9B59-F3177B56339E}" xr6:coauthVersionLast="47" xr6:coauthVersionMax="47" xr10:uidLastSave="{00000000-0000-0000-0000-000000000000}"/>
  <bookViews>
    <workbookView xWindow="1410" yWindow="3225" windowWidth="21600" windowHeight="11385" xr2:uid="{6276A0E9-7208-4317-BF0B-2653EFC9DF00}"/>
  </bookViews>
  <sheets>
    <sheet name="Deckblatt" sheetId="1" r:id="rId1"/>
    <sheet name="Impressum" sheetId="2" r:id="rId2"/>
    <sheet name="Inhaltsverzeichnis" sheetId="3" r:id="rId3"/>
    <sheet name="Tabelle 1" sheetId="4" r:id="rId4"/>
    <sheet name="Diagramm" sheetId="5" r:id="rId5"/>
    <sheet name="Tabelle 2.1" sheetId="6" r:id="rId6"/>
    <sheet name="Tabelle 2.2" sheetId="7" r:id="rId7"/>
    <sheet name="Tabelle 2.3" sheetId="8" r:id="rId8"/>
    <sheet name="Tabelle 2.4" sheetId="9" r:id="rId9"/>
    <sheet name="Tabelle 3.1" sheetId="10" r:id="rId10"/>
    <sheet name="Tabelle 3.2" sheetId="11" r:id="rId11"/>
    <sheet name="Tabelle 3.3" sheetId="12" r:id="rId12"/>
    <sheet name="Tabelle 3.4" sheetId="13" r:id="rId13"/>
    <sheet name="Tabelle 4.1" sheetId="14" r:id="rId14"/>
    <sheet name="Tabelle 4.2" sheetId="15" r:id="rId15"/>
    <sheet name="Tabelle 4.3" sheetId="16" r:id="rId16"/>
    <sheet name="Tabelle 5.1" sheetId="17" r:id="rId17"/>
    <sheet name="Tabelle 5.2" sheetId="18" r:id="rId18"/>
    <sheet name="Tabelle 6" sheetId="19" r:id="rId19"/>
    <sheet name="Hinweis - Berufsaggregate" sheetId="20" r:id="rId20"/>
    <sheet name="Hinweis_Befristung" sheetId="21" r:id="rId21"/>
    <sheet name="Hinweis_beg_been_BV" sheetId="22" r:id="rId22"/>
    <sheet name="Hinweise_BST-Revisionen" sheetId="23" r:id="rId23"/>
    <sheet name="Hinweise_SvB_GB" sheetId="24" r:id="rId24"/>
    <sheet name="Daten_Diagramme" sheetId="25" state="hidden" r:id="rId25"/>
    <sheet name="Statistik-Infoseite" sheetId="26" r:id="rId26"/>
  </sheets>
  <definedNames>
    <definedName name="_xlnm.Print_Area" localSheetId="0">Deckblatt!$A$1:$H$59</definedName>
    <definedName name="_xlnm.Print_Area" localSheetId="4">Diagramm!$A$1:$I$46</definedName>
    <definedName name="_xlnm.Print_Area" localSheetId="19">'Hinweis - Berufsaggregate'!$A$1:$B$26</definedName>
    <definedName name="_xlnm.Print_Area" localSheetId="21">Hinweis_beg_been_BV!$A$1:$B$20</definedName>
    <definedName name="_xlnm.Print_Area" localSheetId="22">'Hinweise_BST-Revisionen'!$A$1:$B$10</definedName>
    <definedName name="_xlnm.Print_Area" localSheetId="23">Hinweise_SvB_GB!$A$1:$B$22</definedName>
    <definedName name="_xlnm.Print_Area" localSheetId="2">Inhaltsverzeichnis!$A$1:$G$50</definedName>
    <definedName name="_xlnm.Print_Area" localSheetId="3">'Tabelle 1'!$A$1:$J$62</definedName>
    <definedName name="_xlnm.Print_Area" localSheetId="5">'Tabelle 2.1'!$A$1:$J$80</definedName>
    <definedName name="_xlnm.Print_Area" localSheetId="6">'Tabelle 2.2'!$A$1:$L$87</definedName>
    <definedName name="_xlnm.Print_Area" localSheetId="7">'Tabelle 2.3'!$A$1:$J$41</definedName>
    <definedName name="_xlnm.Print_Area" localSheetId="8">'Tabelle 2.4'!$A$1:$K$91</definedName>
    <definedName name="_xlnm.Print_Area" localSheetId="9">'Tabelle 3.1'!$A$1:$J$69</definedName>
    <definedName name="_xlnm.Print_Area" localSheetId="10">'Tabelle 3.2'!$A$1:$L$54</definedName>
    <definedName name="_xlnm.Print_Area" localSheetId="11">'Tabelle 3.3'!$A$1:$J$42</definedName>
    <definedName name="_xlnm.Print_Area" localSheetId="12">'Tabelle 3.4'!$A$1:$K$91</definedName>
    <definedName name="_xlnm.Print_Area" localSheetId="13">'Tabelle 4.1'!$A$1:$L$62</definedName>
    <definedName name="_xlnm.Print_Area" localSheetId="14">'Tabelle 4.2'!$A$1:$J$42</definedName>
    <definedName name="_xlnm.Print_Area" localSheetId="15">'Tabelle 4.3'!$A$1:$K$89</definedName>
    <definedName name="_xlnm.Print_Area" localSheetId="16">'Tabelle 5.1'!$A$1:$J$42</definedName>
    <definedName name="_xlnm.Print_Area" localSheetId="17">'Tabelle 5.2'!$A$1:$K$89</definedName>
    <definedName name="_xlnm.Print_Area" localSheetId="18">'Tabelle 6'!$A$1:$M$75</definedName>
    <definedName name="_xlnm.Print_Titles" localSheetId="19">'Hinweis - Berufsaggregate'!$1:$7</definedName>
    <definedName name="_xlnm.Print_Titles" localSheetId="21">Hinweis_beg_been_BV!$1:$3</definedName>
    <definedName name="_xlnm.Print_Titles" localSheetId="23">Hinweise_SvB_GB!$1:$3</definedName>
    <definedName name="_xlnm.Print_Titles" localSheetId="6">'Tabelle 2.2'!$1:$11</definedName>
    <definedName name="_xlnm.Print_Titles" localSheetId="8">'Tabelle 2.4'!$1:$23</definedName>
    <definedName name="_xlnm.Print_Titles" localSheetId="12">'Tabelle 3.4'!$1:$23</definedName>
    <definedName name="_xlnm.Print_Titles" localSheetId="15">'Tabelle 4.3'!$1:$17</definedName>
    <definedName name="_xlnm.Print_Titles" localSheetId="17">'Tabelle 5.2'!$1:$17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76" i="25" l="1"/>
  <c r="H76" i="25"/>
  <c r="G76" i="25"/>
  <c r="F76" i="25"/>
  <c r="E76" i="25"/>
  <c r="L75" i="25"/>
  <c r="H75" i="25"/>
  <c r="G75" i="25"/>
  <c r="F75" i="25"/>
  <c r="E75" i="25"/>
  <c r="L74" i="25"/>
  <c r="H74" i="25"/>
  <c r="G74" i="25"/>
  <c r="F74" i="25"/>
  <c r="E74" i="25"/>
  <c r="L73" i="25"/>
  <c r="H73" i="25"/>
  <c r="G73" i="25"/>
  <c r="F73" i="25"/>
  <c r="E73" i="25"/>
  <c r="L72" i="25"/>
  <c r="H72" i="25"/>
  <c r="G72" i="25"/>
  <c r="F72" i="25"/>
  <c r="E72" i="25"/>
  <c r="L71" i="25"/>
  <c r="H71" i="25"/>
  <c r="G71" i="25"/>
  <c r="F71" i="25"/>
  <c r="E71" i="25"/>
  <c r="L70" i="25"/>
  <c r="H70" i="25"/>
  <c r="G70" i="25"/>
  <c r="F70" i="25"/>
  <c r="E70" i="25"/>
  <c r="L69" i="25"/>
  <c r="H69" i="25"/>
  <c r="G69" i="25"/>
  <c r="F69" i="25"/>
  <c r="E69" i="25"/>
  <c r="L68" i="25"/>
  <c r="H68" i="25"/>
  <c r="G68" i="25"/>
  <c r="F68" i="25"/>
  <c r="E68" i="25"/>
  <c r="L67" i="25"/>
  <c r="H67" i="25"/>
  <c r="G67" i="25"/>
  <c r="F67" i="25"/>
  <c r="E67" i="25"/>
  <c r="L66" i="25"/>
  <c r="H66" i="25"/>
  <c r="G66" i="25"/>
  <c r="F66" i="25"/>
  <c r="E66" i="25"/>
  <c r="L65" i="25"/>
  <c r="H65" i="25"/>
  <c r="G65" i="25"/>
  <c r="F65" i="25"/>
  <c r="E65" i="25"/>
  <c r="L64" i="25"/>
  <c r="H64" i="25"/>
  <c r="G64" i="25"/>
  <c r="F64" i="25"/>
  <c r="E64" i="25"/>
  <c r="L63" i="25"/>
  <c r="H63" i="25"/>
  <c r="G63" i="25"/>
  <c r="F63" i="25"/>
  <c r="E63" i="25"/>
  <c r="L62" i="25"/>
  <c r="H62" i="25"/>
  <c r="G62" i="25"/>
  <c r="F62" i="25"/>
  <c r="E62" i="25"/>
  <c r="L61" i="25"/>
  <c r="H61" i="25"/>
  <c r="G61" i="25"/>
  <c r="F61" i="25"/>
  <c r="E61" i="25"/>
  <c r="L60" i="25"/>
  <c r="H60" i="25"/>
  <c r="G60" i="25"/>
  <c r="F60" i="25"/>
  <c r="E60" i="25"/>
  <c r="L59" i="25"/>
  <c r="H59" i="25"/>
  <c r="G59" i="25"/>
  <c r="F59" i="25"/>
  <c r="E59" i="25"/>
  <c r="L58" i="25"/>
  <c r="H58" i="25"/>
  <c r="G58" i="25"/>
  <c r="F58" i="25"/>
  <c r="E58" i="25"/>
  <c r="L57" i="25"/>
  <c r="H57" i="25"/>
  <c r="G57" i="25"/>
  <c r="F57" i="25"/>
  <c r="E57" i="25"/>
  <c r="L56" i="25"/>
  <c r="H56" i="25"/>
  <c r="G56" i="25"/>
  <c r="F56" i="25"/>
  <c r="E56" i="25"/>
  <c r="L55" i="25"/>
  <c r="H55" i="25"/>
  <c r="G55" i="25"/>
  <c r="F55" i="25"/>
  <c r="E55" i="25"/>
  <c r="L54" i="25"/>
  <c r="H54" i="25"/>
  <c r="G54" i="25"/>
  <c r="F54" i="25"/>
  <c r="E54" i="25"/>
  <c r="L53" i="25"/>
  <c r="H53" i="25"/>
  <c r="G53" i="25"/>
  <c r="F53" i="25"/>
  <c r="E53" i="25"/>
  <c r="L52" i="25"/>
  <c r="H52" i="25"/>
  <c r="G52" i="25"/>
  <c r="F52" i="25"/>
  <c r="E52" i="25"/>
  <c r="C46" i="25"/>
  <c r="B46" i="25"/>
  <c r="C45" i="25"/>
  <c r="B45" i="25"/>
  <c r="C44" i="25"/>
  <c r="B44" i="25"/>
  <c r="C43" i="25"/>
  <c r="B43" i="25"/>
  <c r="C42" i="25"/>
  <c r="B42" i="25"/>
  <c r="C41" i="25"/>
  <c r="B41" i="25"/>
  <c r="C40" i="25"/>
  <c r="B40" i="25"/>
  <c r="C39" i="25"/>
  <c r="B39" i="25"/>
  <c r="C38" i="25"/>
  <c r="B38" i="25"/>
  <c r="E37" i="25"/>
  <c r="D37" i="25"/>
  <c r="C36" i="25"/>
  <c r="B36" i="25"/>
  <c r="C35" i="25"/>
  <c r="B35" i="25"/>
  <c r="C34" i="25"/>
  <c r="B34" i="25"/>
  <c r="C33" i="25"/>
  <c r="B33" i="25"/>
  <c r="C32" i="25"/>
  <c r="B32" i="25"/>
  <c r="C31" i="25"/>
  <c r="B31" i="25"/>
  <c r="C30" i="25"/>
  <c r="B30" i="25"/>
  <c r="C29" i="25"/>
  <c r="B29" i="25"/>
  <c r="C28" i="25"/>
  <c r="B28" i="25"/>
  <c r="C27" i="25"/>
  <c r="B27" i="25"/>
  <c r="C26" i="25"/>
  <c r="B26" i="25"/>
  <c r="C25" i="25"/>
  <c r="B25" i="25"/>
  <c r="C24" i="25"/>
  <c r="B24" i="25"/>
  <c r="C23" i="25"/>
  <c r="B23" i="25"/>
  <c r="C22" i="25"/>
  <c r="B22" i="25"/>
  <c r="C21" i="25"/>
  <c r="B21" i="25"/>
  <c r="C20" i="25"/>
  <c r="B20" i="25"/>
  <c r="C19" i="25"/>
  <c r="B19" i="25"/>
  <c r="C18" i="25"/>
  <c r="B18" i="25"/>
  <c r="C17" i="25"/>
  <c r="B17" i="25"/>
  <c r="C16" i="25"/>
  <c r="B16" i="25"/>
  <c r="C15" i="25"/>
  <c r="B15" i="25"/>
  <c r="C14" i="25"/>
  <c r="B14" i="25"/>
  <c r="C9" i="25"/>
  <c r="B9" i="25"/>
  <c r="C8" i="25"/>
  <c r="B8" i="25"/>
  <c r="C7" i="25"/>
  <c r="B7" i="25"/>
  <c r="C6" i="25"/>
  <c r="B6" i="25"/>
  <c r="K6" i="25" l="1"/>
  <c r="J6" i="25"/>
  <c r="H6" i="25"/>
  <c r="F6" i="25"/>
  <c r="D6" i="25"/>
  <c r="M6" i="25"/>
  <c r="L6" i="25"/>
  <c r="I6" i="25"/>
  <c r="G6" i="25"/>
  <c r="E6" i="25"/>
  <c r="K7" i="25"/>
  <c r="J7" i="25"/>
  <c r="H7" i="25"/>
  <c r="F7" i="25"/>
  <c r="D7" i="25"/>
  <c r="M7" i="25"/>
  <c r="L7" i="25"/>
  <c r="I7" i="25"/>
  <c r="G7" i="25"/>
  <c r="E7" i="25"/>
  <c r="K8" i="25"/>
  <c r="J8" i="25"/>
  <c r="H8" i="25"/>
  <c r="F8" i="25"/>
  <c r="D8" i="25"/>
  <c r="M8" i="25"/>
  <c r="L8" i="25"/>
  <c r="I8" i="25"/>
  <c r="G8" i="25"/>
  <c r="E8" i="25"/>
  <c r="K9" i="25"/>
  <c r="J9" i="25"/>
  <c r="H9" i="25"/>
  <c r="F9" i="25"/>
  <c r="D9" i="25"/>
  <c r="M9" i="25"/>
  <c r="L9" i="25"/>
  <c r="I9" i="25"/>
  <c r="G9" i="25"/>
  <c r="E9" i="25"/>
  <c r="K14" i="25"/>
  <c r="J14" i="25"/>
  <c r="H14" i="25"/>
  <c r="F14" i="25"/>
  <c r="D14" i="25"/>
  <c r="M14" i="25"/>
  <c r="L14" i="25"/>
  <c r="I14" i="25"/>
  <c r="G14" i="25"/>
  <c r="E14" i="25"/>
  <c r="K15" i="25"/>
  <c r="J15" i="25"/>
  <c r="H15" i="25"/>
  <c r="F15" i="25"/>
  <c r="D15" i="25"/>
  <c r="M15" i="25"/>
  <c r="L15" i="25"/>
  <c r="I15" i="25"/>
  <c r="G15" i="25"/>
  <c r="E15" i="25"/>
  <c r="K16" i="25"/>
  <c r="J16" i="25"/>
  <c r="H16" i="25"/>
  <c r="F16" i="25"/>
  <c r="D16" i="25"/>
  <c r="M16" i="25"/>
  <c r="L16" i="25"/>
  <c r="I16" i="25"/>
  <c r="G16" i="25"/>
  <c r="E16" i="25"/>
  <c r="K17" i="25"/>
  <c r="J17" i="25"/>
  <c r="H17" i="25"/>
  <c r="F17" i="25"/>
  <c r="D17" i="25"/>
  <c r="M17" i="25"/>
  <c r="L17" i="25"/>
  <c r="I17" i="25"/>
  <c r="G17" i="25"/>
  <c r="E17" i="25"/>
  <c r="K18" i="25"/>
  <c r="J18" i="25"/>
  <c r="H18" i="25"/>
  <c r="F18" i="25"/>
  <c r="D18" i="25"/>
  <c r="M18" i="25"/>
  <c r="L18" i="25"/>
  <c r="I18" i="25"/>
  <c r="G18" i="25"/>
  <c r="E18" i="25"/>
  <c r="K19" i="25"/>
  <c r="J19" i="25"/>
  <c r="H19" i="25"/>
  <c r="F19" i="25"/>
  <c r="D19" i="25"/>
  <c r="M19" i="25"/>
  <c r="L19" i="25"/>
  <c r="I19" i="25"/>
  <c r="G19" i="25"/>
  <c r="E19" i="25"/>
  <c r="K20" i="25"/>
  <c r="J20" i="25"/>
  <c r="H20" i="25"/>
  <c r="F20" i="25"/>
  <c r="D20" i="25"/>
  <c r="M20" i="25"/>
  <c r="L20" i="25"/>
  <c r="I20" i="25"/>
  <c r="G20" i="25"/>
  <c r="E20" i="25"/>
  <c r="K21" i="25"/>
  <c r="J21" i="25"/>
  <c r="H21" i="25"/>
  <c r="F21" i="25"/>
  <c r="D21" i="25"/>
  <c r="M21" i="25"/>
  <c r="L21" i="25"/>
  <c r="I21" i="25"/>
  <c r="G21" i="25"/>
  <c r="E21" i="25"/>
  <c r="K22" i="25"/>
  <c r="J22" i="25"/>
  <c r="H22" i="25"/>
  <c r="F22" i="25"/>
  <c r="D22" i="25"/>
  <c r="M22" i="25"/>
  <c r="L22" i="25"/>
  <c r="I22" i="25"/>
  <c r="G22" i="25"/>
  <c r="E22" i="25"/>
  <c r="K23" i="25"/>
  <c r="J23" i="25"/>
  <c r="H23" i="25"/>
  <c r="F23" i="25"/>
  <c r="D23" i="25"/>
  <c r="M23" i="25"/>
  <c r="L23" i="25"/>
  <c r="I23" i="25"/>
  <c r="G23" i="25"/>
  <c r="E23" i="25"/>
  <c r="K24" i="25"/>
  <c r="J24" i="25"/>
  <c r="H24" i="25"/>
  <c r="F24" i="25"/>
  <c r="D24" i="25"/>
  <c r="M24" i="25"/>
  <c r="L24" i="25"/>
  <c r="I24" i="25"/>
  <c r="G24" i="25"/>
  <c r="E24" i="25"/>
  <c r="K25" i="25"/>
  <c r="J25" i="25"/>
  <c r="H25" i="25"/>
  <c r="F25" i="25"/>
  <c r="D25" i="25"/>
  <c r="M25" i="25"/>
  <c r="L25" i="25"/>
  <c r="I25" i="25"/>
  <c r="G25" i="25"/>
  <c r="E25" i="25"/>
  <c r="K26" i="25"/>
  <c r="J26" i="25"/>
  <c r="H26" i="25"/>
  <c r="F26" i="25"/>
  <c r="D26" i="25"/>
  <c r="M26" i="25"/>
  <c r="L26" i="25"/>
  <c r="I26" i="25"/>
  <c r="G26" i="25"/>
  <c r="E26" i="25"/>
  <c r="K27" i="25"/>
  <c r="J27" i="25"/>
  <c r="H27" i="25"/>
  <c r="F27" i="25"/>
  <c r="D27" i="25"/>
  <c r="M27" i="25"/>
  <c r="L27" i="25"/>
  <c r="I27" i="25"/>
  <c r="G27" i="25"/>
  <c r="E27" i="25"/>
  <c r="K28" i="25"/>
  <c r="J28" i="25"/>
  <c r="H28" i="25"/>
  <c r="F28" i="25"/>
  <c r="D28" i="25"/>
  <c r="M28" i="25"/>
  <c r="L28" i="25"/>
  <c r="I28" i="25"/>
  <c r="G28" i="25"/>
  <c r="E28" i="25"/>
  <c r="K29" i="25"/>
  <c r="J29" i="25"/>
  <c r="H29" i="25"/>
  <c r="F29" i="25"/>
  <c r="D29" i="25"/>
  <c r="M29" i="25"/>
  <c r="L29" i="25"/>
  <c r="I29" i="25"/>
  <c r="G29" i="25"/>
  <c r="E29" i="25"/>
  <c r="K30" i="25"/>
  <c r="J30" i="25"/>
  <c r="H30" i="25"/>
  <c r="F30" i="25"/>
  <c r="D30" i="25"/>
  <c r="M30" i="25"/>
  <c r="L30" i="25"/>
  <c r="I30" i="25"/>
  <c r="G30" i="25"/>
  <c r="E30" i="25"/>
  <c r="K31" i="25"/>
  <c r="J31" i="25"/>
  <c r="H31" i="25"/>
  <c r="F31" i="25"/>
  <c r="D31" i="25"/>
  <c r="M31" i="25"/>
  <c r="L31" i="25"/>
  <c r="I31" i="25"/>
  <c r="G31" i="25"/>
  <c r="E31" i="25"/>
  <c r="K32" i="25"/>
  <c r="J32" i="25"/>
  <c r="H32" i="25"/>
  <c r="F32" i="25"/>
  <c r="D32" i="25"/>
  <c r="M32" i="25"/>
  <c r="L32" i="25"/>
  <c r="I32" i="25"/>
  <c r="G32" i="25"/>
  <c r="E32" i="25"/>
  <c r="K33" i="25"/>
  <c r="J33" i="25"/>
  <c r="H33" i="25"/>
  <c r="F33" i="25"/>
  <c r="D33" i="25"/>
  <c r="M33" i="25"/>
  <c r="L33" i="25"/>
  <c r="I33" i="25"/>
  <c r="G33" i="25"/>
  <c r="E33" i="25"/>
  <c r="K34" i="25"/>
  <c r="J34" i="25"/>
  <c r="H34" i="25"/>
  <c r="F34" i="25"/>
  <c r="D34" i="25"/>
  <c r="M34" i="25"/>
  <c r="L34" i="25"/>
  <c r="I34" i="25"/>
  <c r="G34" i="25"/>
  <c r="E34" i="25"/>
  <c r="K35" i="25"/>
  <c r="J35" i="25"/>
  <c r="H35" i="25"/>
  <c r="F35" i="25"/>
  <c r="D35" i="25"/>
  <c r="M35" i="25"/>
  <c r="L35" i="25"/>
  <c r="I35" i="25"/>
  <c r="G35" i="25"/>
  <c r="E35" i="25"/>
  <c r="K36" i="25"/>
  <c r="J36" i="25"/>
  <c r="H36" i="25"/>
  <c r="F36" i="25"/>
  <c r="D36" i="25"/>
  <c r="M36" i="25"/>
  <c r="L36" i="25"/>
  <c r="I36" i="25"/>
  <c r="G36" i="25"/>
  <c r="E36" i="25"/>
  <c r="K38" i="25"/>
  <c r="J38" i="25"/>
  <c r="H38" i="25"/>
  <c r="F38" i="25"/>
  <c r="D38" i="25"/>
  <c r="M38" i="25"/>
  <c r="L38" i="25"/>
  <c r="I38" i="25"/>
  <c r="G38" i="25"/>
  <c r="E38" i="25"/>
  <c r="K39" i="25"/>
  <c r="J39" i="25"/>
  <c r="H39" i="25"/>
  <c r="F39" i="25"/>
  <c r="D39" i="25"/>
  <c r="M39" i="25"/>
  <c r="L39" i="25"/>
  <c r="I39" i="25"/>
  <c r="G39" i="25"/>
  <c r="E39" i="25"/>
  <c r="K40" i="25"/>
  <c r="J40" i="25"/>
  <c r="H40" i="25"/>
  <c r="F40" i="25"/>
  <c r="D40" i="25"/>
  <c r="M40" i="25"/>
  <c r="L40" i="25"/>
  <c r="I40" i="25"/>
  <c r="G40" i="25"/>
  <c r="E40" i="25"/>
  <c r="K41" i="25"/>
  <c r="J41" i="25"/>
  <c r="H41" i="25"/>
  <c r="F41" i="25"/>
  <c r="D41" i="25"/>
  <c r="M41" i="25"/>
  <c r="L41" i="25"/>
  <c r="I41" i="25"/>
  <c r="G41" i="25"/>
  <c r="E41" i="25"/>
  <c r="K42" i="25"/>
  <c r="J42" i="25"/>
  <c r="H42" i="25"/>
  <c r="F42" i="25"/>
  <c r="D42" i="25"/>
  <c r="M42" i="25"/>
  <c r="L42" i="25"/>
  <c r="I42" i="25"/>
  <c r="G42" i="25"/>
  <c r="E42" i="25"/>
  <c r="K43" i="25"/>
  <c r="J43" i="25"/>
  <c r="H43" i="25"/>
  <c r="F43" i="25"/>
  <c r="D43" i="25"/>
  <c r="M43" i="25"/>
  <c r="L43" i="25"/>
  <c r="I43" i="25"/>
  <c r="G43" i="25"/>
  <c r="E43" i="25"/>
  <c r="K44" i="25"/>
  <c r="J44" i="25"/>
  <c r="H44" i="25"/>
  <c r="F44" i="25"/>
  <c r="D44" i="25"/>
  <c r="M44" i="25"/>
  <c r="L44" i="25"/>
  <c r="I44" i="25"/>
  <c r="G44" i="25"/>
  <c r="E44" i="25"/>
  <c r="K45" i="25"/>
  <c r="J45" i="25"/>
  <c r="H45" i="25"/>
  <c r="F45" i="25"/>
  <c r="D45" i="25"/>
  <c r="M45" i="25"/>
  <c r="L45" i="25"/>
  <c r="I45" i="25"/>
  <c r="G45" i="25"/>
  <c r="E45" i="25"/>
  <c r="K46" i="25"/>
  <c r="J46" i="25"/>
  <c r="H46" i="25"/>
  <c r="F46" i="25"/>
  <c r="D46" i="25"/>
  <c r="M46" i="25"/>
  <c r="L46" i="25"/>
  <c r="I46" i="25"/>
  <c r="G46" i="25"/>
  <c r="E46" i="25"/>
  <c r="K52" i="25"/>
  <c r="J52" i="25"/>
  <c r="I52" i="25"/>
  <c r="K53" i="25"/>
  <c r="J53" i="25"/>
  <c r="I53" i="25"/>
  <c r="K54" i="25"/>
  <c r="J54" i="25"/>
  <c r="I54" i="25"/>
  <c r="K55" i="25"/>
  <c r="J55" i="25"/>
  <c r="I55" i="25"/>
  <c r="K56" i="25"/>
  <c r="J56" i="25"/>
  <c r="I56" i="25"/>
  <c r="K57" i="25"/>
  <c r="J57" i="25"/>
  <c r="I57" i="25"/>
  <c r="K58" i="25"/>
  <c r="J58" i="25"/>
  <c r="I58" i="25"/>
  <c r="K59" i="25"/>
  <c r="J59" i="25"/>
  <c r="I59" i="25"/>
  <c r="K60" i="25"/>
  <c r="J60" i="25"/>
  <c r="I60" i="25"/>
  <c r="K61" i="25"/>
  <c r="J61" i="25"/>
  <c r="I61" i="25"/>
  <c r="K62" i="25"/>
  <c r="J62" i="25"/>
  <c r="I62" i="25"/>
  <c r="K63" i="25"/>
  <c r="J63" i="25"/>
  <c r="I63" i="25"/>
  <c r="K64" i="25"/>
  <c r="J64" i="25"/>
  <c r="I64" i="25"/>
  <c r="K65" i="25"/>
  <c r="J65" i="25"/>
  <c r="I65" i="25"/>
  <c r="K66" i="25"/>
  <c r="J66" i="25"/>
  <c r="I66" i="25"/>
  <c r="K67" i="25"/>
  <c r="J67" i="25"/>
  <c r="I67" i="25"/>
  <c r="K68" i="25"/>
  <c r="J68" i="25"/>
  <c r="I68" i="25"/>
  <c r="K69" i="25"/>
  <c r="J69" i="25"/>
  <c r="I69" i="25"/>
  <c r="K70" i="25"/>
  <c r="J70" i="25"/>
  <c r="I70" i="25"/>
  <c r="K71" i="25"/>
  <c r="J71" i="25"/>
  <c r="I71" i="25"/>
  <c r="K72" i="25"/>
  <c r="J72" i="25"/>
  <c r="I72" i="25"/>
  <c r="K73" i="25"/>
  <c r="J73" i="25"/>
  <c r="I73" i="25"/>
  <c r="K74" i="25"/>
  <c r="J74" i="25"/>
  <c r="I74" i="25"/>
  <c r="K75" i="25"/>
  <c r="J75" i="25"/>
  <c r="I75" i="25"/>
  <c r="K76" i="25"/>
  <c r="K78" i="25" s="1"/>
  <c r="J76" i="25"/>
  <c r="J78" i="25" s="1"/>
  <c r="I76" i="25"/>
  <c r="I78" i="25" s="1"/>
  <c r="I80" i="25" l="1"/>
  <c r="I79" i="25"/>
  <c r="J80" i="25"/>
  <c r="J79" i="25"/>
  <c r="K80" i="25"/>
  <c r="K79" i="25"/>
  <c r="I84" i="25" l="1"/>
  <c r="I83" i="25"/>
  <c r="I82" i="25"/>
</calcChain>
</file>

<file path=xl/sharedStrings.xml><?xml version="1.0" encoding="utf-8"?>
<sst xmlns="http://schemas.openxmlformats.org/spreadsheetml/2006/main" count="1746" uniqueCount="553">
  <si>
    <t>Impressum</t>
  </si>
  <si>
    <t>Produktlinie/Reihe:</t>
  </si>
  <si>
    <t>Tabellen</t>
  </si>
  <si>
    <t>Produkt-ID:</t>
  </si>
  <si>
    <t>Titel:</t>
  </si>
  <si>
    <t>Regionalreport über Beschäftigte (Quartalszahlen)</t>
  </si>
  <si>
    <t>Region:</t>
  </si>
  <si>
    <t>Ammerland (03451)</t>
  </si>
  <si>
    <t>Berichtsmonat:</t>
  </si>
  <si>
    <t>31. Dezember 2025</t>
  </si>
  <si>
    <t>Erstellungsdatum:</t>
  </si>
  <si>
    <t>10.07.2026</t>
  </si>
  <si>
    <t>Periodizität:</t>
  </si>
  <si>
    <t>vierteljährlich</t>
  </si>
  <si>
    <t>Nächster Veröffentlichungstermin:</t>
  </si>
  <si>
    <t>10.10.2026</t>
  </si>
  <si>
    <t>Hinweise:</t>
  </si>
  <si>
    <t xml:space="preserve">In dieser Publikation wird über die sozialversicherungspflichtig und geringfügig entlohnten Beschäftigten berichtet. Eine weitere Unterteilung der geringfügig entlohnten Beschäftigten in ausschließlich geringfügig entlohnte und im Nebenjob tätige Beschäftigte ist bei ausgewählten Merkmalen, wie dem Beruf, aus Geheimhaltungsgründen nicht möglich. Weitergehende Informationen erhalten Sie über Ihren regionalen Statistik-Service. Soweit nicht anders angegeben, beziehen sich alle Zahlen auf den Arbeitsort. </t>
  </si>
  <si>
    <t>Herausgeberin:</t>
  </si>
  <si>
    <t>Bundesagentur für Arbeit</t>
  </si>
  <si>
    <t>Statistik</t>
  </si>
  <si>
    <t>Rückfragen an:</t>
  </si>
  <si>
    <t>Statistik-Service Nordost</t>
  </si>
  <si>
    <t>Spichernstr. 1</t>
  </si>
  <si>
    <t>30161 Hannover</t>
  </si>
  <si>
    <t>E-Mail:</t>
  </si>
  <si>
    <t>Statistik-Service-Nordost@arbeitsagentur.de</t>
  </si>
  <si>
    <t>Hotline:</t>
  </si>
  <si>
    <t>0511/919-3455</t>
  </si>
  <si>
    <t>Internet:</t>
  </si>
  <si>
    <t>https://statistik.arbeitsagentur.de</t>
  </si>
  <si>
    <t>Zitierhinweis:</t>
  </si>
  <si>
    <t>Statistik der Bundesagentur für Arbeit,</t>
  </si>
  <si>
    <t>Tabellen, Regionalreport über Beschäftigte (Quartalszahlen), Hannover,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</si>
  <si>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</si>
  <si>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</si>
  <si>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</si>
  <si>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</si>
  <si>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</si>
  <si>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</si>
  <si>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Stichtag: 31. Dezember 2025</t>
  </si>
  <si>
    <t>Quartalszahlen im Überblick</t>
  </si>
  <si>
    <t>Sozialversicherungspflichtig und geringfügig entlohnte Beschäftigte</t>
  </si>
  <si>
    <t>nach ausgewählten Merkmalen</t>
  </si>
  <si>
    <t>Tabelle 1</t>
  </si>
  <si>
    <t>Diagramm: Entwicklung sozialversicherungspflichtig Beschäftigter</t>
  </si>
  <si>
    <t>und geringfügig entlohnter Beschäftigter nach Regionen und nach</t>
  </si>
  <si>
    <t>der Klassifikation der Wirtschaftszweige (WZ 2008)</t>
  </si>
  <si>
    <t>Diagramm</t>
  </si>
  <si>
    <t>Sozialversicherungspflichtig Beschäftigte</t>
  </si>
  <si>
    <t>nach Regionen und ausgewählten Merkmalen</t>
  </si>
  <si>
    <t>Tabelle 2.1</t>
  </si>
  <si>
    <t>Tabelle 2.2</t>
  </si>
  <si>
    <t>nach der Klassifikation der Wirtschaftszweige 2008 (WZ 2008)</t>
  </si>
  <si>
    <t>Tabelle 2.3</t>
  </si>
  <si>
    <t>nach der Klassifikation der Berufe (KldB 2010)</t>
  </si>
  <si>
    <t>Tabelle 2.4</t>
  </si>
  <si>
    <t>Geringfügig entlohnte Beschäftigte</t>
  </si>
  <si>
    <t>Tabelle 3.1</t>
  </si>
  <si>
    <t>Tabelle 3.2</t>
  </si>
  <si>
    <t>Tabelle 3.3</t>
  </si>
  <si>
    <t xml:space="preserve"> </t>
  </si>
  <si>
    <t>Tabelle 3.4</t>
  </si>
  <si>
    <t>Begonnene sozialversicherungspflichtige Beschäftigungsverhältnisse</t>
  </si>
  <si>
    <t xml:space="preserve">Insgesamt / darunter befristet nach ausgewählten Merkmalen </t>
  </si>
  <si>
    <t>Tabelle 4.1</t>
  </si>
  <si>
    <t>Tabelle 4.2</t>
  </si>
  <si>
    <t>Tabelle 4.3</t>
  </si>
  <si>
    <t xml:space="preserve">Beendete sozialversicherungspflichtige Beschäftigungsverhältnisse </t>
  </si>
  <si>
    <t>Tabelle 5.1</t>
  </si>
  <si>
    <t>Tabelle 5.2</t>
  </si>
  <si>
    <t>Zeitreihe</t>
  </si>
  <si>
    <t>Sozialversicherungspflichtig und geringfügig entlohnte Beschäftigte sowie begonnene und beendete Beschäftigungsverhältnisse</t>
  </si>
  <si>
    <t>Tabelle 6</t>
  </si>
  <si>
    <t>Hinweisblätter</t>
  </si>
  <si>
    <t>Methodische Hinweise Berufsaggregate</t>
  </si>
  <si>
    <t>Hinw Berufsagg</t>
  </si>
  <si>
    <t>Methodische Hinweise Befristung</t>
  </si>
  <si>
    <t>Hinw Befristung</t>
  </si>
  <si>
    <t xml:space="preserve">Methodische Hinweise zu begonnenen und beendeten Beschäftigungsverhältnissen </t>
  </si>
  <si>
    <t>Hinw beg_been_BV</t>
  </si>
  <si>
    <t>Methodische Hinweise zu sozialversicherungspflichtig und geringfügig Beschäftigten</t>
  </si>
  <si>
    <t>Hinw SvB GB</t>
  </si>
  <si>
    <t>1. Sozialversicherungspflichtig und geringfügig entlohnte Beschäftigte nach
ausgewählten Merkmalen</t>
  </si>
  <si>
    <t>Ammerland (03451); Gebietsstand des jeweiligen Stichtags</t>
  </si>
  <si>
    <t>Merkmale</t>
  </si>
  <si>
    <r>
      <t xml:space="preserve">Anteile
in % </t>
    </r>
    <r>
      <rPr>
        <vertAlign val="superscript"/>
        <sz val="8"/>
        <rFont val="Arial"/>
        <family val="2"/>
      </rPr>
      <t>1)</t>
    </r>
  </si>
  <si>
    <r>
      <t xml:space="preserve">Beschäftigte am Stichtag </t>
    </r>
    <r>
      <rPr>
        <sz val="8"/>
        <rFont val="Arial"/>
        <family val="2"/>
      </rPr>
      <t xml:space="preserve">Ende ... </t>
    </r>
  </si>
  <si>
    <t>Veränderung 
gegenüber dem 
Vorjahresstichtag 
(Sp. 1 zu Sp. 5)</t>
  </si>
  <si>
    <t>Dez. 25</t>
  </si>
  <si>
    <t>Sep. 25</t>
  </si>
  <si>
    <t>Jun. 25</t>
  </si>
  <si>
    <t>Mrz. 25</t>
  </si>
  <si>
    <t>Dez. 24</t>
  </si>
  <si>
    <t>absolut</t>
  </si>
  <si>
    <t>in %</t>
  </si>
  <si>
    <t>Insgesamt</t>
  </si>
  <si>
    <t>dav.</t>
  </si>
  <si>
    <t>Männer</t>
  </si>
  <si>
    <t>Frauen</t>
  </si>
  <si>
    <t>unter 25 Jahre</t>
  </si>
  <si>
    <t>25 bis unter 55 Jahre</t>
  </si>
  <si>
    <t>55 bis unter 65 Jahre</t>
  </si>
  <si>
    <t>65 Jahre und älter</t>
  </si>
  <si>
    <t>dar.: bis zur Altersgrenze</t>
  </si>
  <si>
    <t>dar.</t>
  </si>
  <si>
    <t>Vollzeitbeschäftigte</t>
  </si>
  <si>
    <t>Teilzeitbeschäftigte</t>
  </si>
  <si>
    <t>Deutsche</t>
  </si>
  <si>
    <t>Ausländer</t>
  </si>
  <si>
    <t>Geringfügig entlohnte Beschäftigte (GeB)</t>
  </si>
  <si>
    <t>GeB - Insgesamt</t>
  </si>
  <si>
    <t>GeB - ausschließlich</t>
  </si>
  <si>
    <t>GeB - im Nebenjob</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</si>
  <si>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</si>
  <si>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</si>
  <si>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Entwicklung sozialversicherungspflichtig Beschäftigter und geringfügig entlohnter Beschäftigter nach Regionen</t>
  </si>
  <si>
    <t xml:space="preserve">und nach der Klassifikation der Wirtschaftszweige 2008 (WZ 2008) </t>
  </si>
  <si>
    <t>ausgewählte Regionen; Gebietsstand des jeweiligen Stichtags</t>
  </si>
  <si>
    <t>Veränderung gegenüber dem Vorjahresstichtag in %</t>
  </si>
  <si>
    <t>Geringfügig entlohnte Beschäftigte (insgesamt)</t>
  </si>
  <si>
    <t>Bundesland Niedersachsen</t>
  </si>
  <si>
    <t>Westdeutschland</t>
  </si>
  <si>
    <t>Deutschland</t>
  </si>
  <si>
    <t>A</t>
  </si>
  <si>
    <t>Land-, Forstwirtschaft und Fischerei</t>
  </si>
  <si>
    <t>B,D,E</t>
  </si>
  <si>
    <t>Bergbau, Energie- und Wasserversorgung, Energiewirtschaft</t>
  </si>
  <si>
    <t>C
dav.</t>
  </si>
  <si>
    <t>Verarbeitendes Gewerbe</t>
  </si>
  <si>
    <t>10-15, 18, 21, 31</t>
  </si>
  <si>
    <t>Herstellung von überwiegend häuslich konsumierten Gütern (ohne Güter der Metall-, Elektro- und Chemieindustrie)</t>
  </si>
  <si>
    <t>24-30,32,33</t>
  </si>
  <si>
    <t>Metall- und Elektroindustrie sowie Stahlindustrie</t>
  </si>
  <si>
    <t>16, 17, 19, 
20, ,22, 23</t>
  </si>
  <si>
    <t>Hrst. v. Vorleistungsgütern, insb. v. chem. Erzeugnissen u. Kunsstoffwaren (ohne Güter der Metall- u. Elektroindustrie)</t>
  </si>
  <si>
    <t>F</t>
  </si>
  <si>
    <t>Baugewerbe</t>
  </si>
  <si>
    <t>G</t>
  </si>
  <si>
    <t>Handel, Instandhaltung, Reparatur von Kfz</t>
  </si>
  <si>
    <t>H</t>
  </si>
  <si>
    <t>Verkehr und Lagerei</t>
  </si>
  <si>
    <t>I</t>
  </si>
  <si>
    <t>Gastgewerbe</t>
  </si>
  <si>
    <t>J</t>
  </si>
  <si>
    <t>Information und Kommunikation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</si>
  <si>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</si>
  <si>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</si>
  <si>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</si>
  <si>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</si>
  <si>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</si>
  <si>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</si>
  <si>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</si>
  <si>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</si>
  <si>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</si>
  <si>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</si>
  <si>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</si>
  <si>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</si>
  <si>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</si>
  <si>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</si>
  <si>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</si>
  <si>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</si>
  <si>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</si>
  <si>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keine Zuordnung möglich</t>
  </si>
  <si>
    <t>davon nach Sektoren:</t>
  </si>
  <si>
    <t>B - F</t>
  </si>
  <si>
    <t>Produzierendes Gewerbe</t>
  </si>
  <si>
    <t>G - U</t>
  </si>
  <si>
    <t>Dienstleistungsbereich</t>
  </si>
  <si>
    <t>*) 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</si>
  <si>
    <t>2.1 Sozialversicherungspflichtig Beschäftigte nach Regionen und ausgewählten
Merkmalen</t>
  </si>
  <si>
    <t xml:space="preserve">Regionen / Merkmale </t>
  </si>
  <si>
    <r>
      <t xml:space="preserve">Anteile in % </t>
    </r>
    <r>
      <rPr>
        <vertAlign val="superscript"/>
        <sz val="8"/>
        <rFont val="Arial"/>
        <family val="2"/>
      </rPr>
      <t>1)</t>
    </r>
  </si>
  <si>
    <t xml:space="preserve">sozialversicherungspflichtig Beschäftigte am Stichtag Ende ... </t>
  </si>
  <si>
    <t>Veränderung gegenüber
dem Vorjahresstichtag (Spalte 1 zu Spalte 5)</t>
  </si>
  <si>
    <t>in Vollzeit</t>
  </si>
  <si>
    <t>in Teilzeit</t>
  </si>
  <si>
    <t>Ammerland (03451) am Wohnort</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</si>
  <si>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</si>
  <si>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2.2 Sozialversicherungspflichtig Beschäftigte nach ausgewählten Merkmalen</t>
  </si>
  <si>
    <r>
      <t xml:space="preserve">nach dem Geschlecht
</t>
    </r>
    <r>
      <rPr>
        <sz val="8"/>
        <rFont val="Arial"/>
        <family val="2"/>
      </rPr>
      <t>dav.  Männer</t>
    </r>
  </si>
  <si>
    <r>
      <t xml:space="preserve">nach Altersgruppen und Geschlecht
</t>
    </r>
    <r>
      <rPr>
        <sz val="8"/>
        <rFont val="Arial"/>
        <family val="2"/>
      </rPr>
      <t>dav.  unter 25 Jahre</t>
    </r>
  </si>
  <si>
    <t xml:space="preserve">dar. </t>
  </si>
  <si>
    <t>bis zur Altersgrenze</t>
  </si>
  <si>
    <r>
      <t xml:space="preserve">nach Nationalität und Geschlecht
</t>
    </r>
    <r>
      <rPr>
        <sz val="8"/>
        <rFont val="Arial"/>
        <family val="2"/>
      </rPr>
      <t>dar.  Deutsche</t>
    </r>
  </si>
  <si>
    <r>
      <t>nach der Arbeitszeit und Geschlecht</t>
    </r>
    <r>
      <rPr>
        <sz val="8"/>
        <rFont val="Arial"/>
        <family val="2"/>
      </rPr>
      <t xml:space="preserve">
dar.  in Vollzeit</t>
    </r>
  </si>
  <si>
    <r>
      <t xml:space="preserve">Sozialversicherungspflichtig Beschäftigte in 
Werkstätten oder gleichartigen Einrichtungen für Menschen mit Behinderung </t>
    </r>
    <r>
      <rPr>
        <b/>
        <vertAlign val="superscript"/>
        <sz val="8"/>
        <rFont val="Arial"/>
        <family val="2"/>
      </rPr>
      <t>2)</t>
    </r>
    <r>
      <rPr>
        <sz val="8"/>
        <rFont val="Arial"/>
        <family val="2"/>
      </rPr>
      <t xml:space="preserve">
         Insgesamt                  </t>
    </r>
  </si>
  <si>
    <r>
      <t>nach dem Berufsabschluss und Geschlecht</t>
    </r>
    <r>
      <rPr>
        <sz val="8"/>
        <rFont val="Arial"/>
        <family val="2"/>
      </rPr>
      <t xml:space="preserve">
dav.  ohne beruflichen Ausbildungsabschluss</t>
    </r>
  </si>
  <si>
    <t>Auszubildende</t>
  </si>
  <si>
    <t xml:space="preserve">   Männer</t>
  </si>
  <si>
    <t xml:space="preserve">   Frauen</t>
  </si>
  <si>
    <r>
      <t xml:space="preserve">mit anerkanntem Berufsabschluss </t>
    </r>
    <r>
      <rPr>
        <vertAlign val="superscript"/>
        <sz val="8"/>
        <rFont val="Arial"/>
        <family val="2"/>
      </rPr>
      <t>3)</t>
    </r>
  </si>
  <si>
    <t>Abschluss anerkannte Berufsausbildung</t>
  </si>
  <si>
    <t xml:space="preserve">    Männer</t>
  </si>
  <si>
    <t xml:space="preserve">    Frauen</t>
  </si>
  <si>
    <t>Meister- / Techn . / gleichw. Fachschulabschl.</t>
  </si>
  <si>
    <r>
      <t xml:space="preserve">mit akademischem Abschluss </t>
    </r>
    <r>
      <rPr>
        <vertAlign val="superscript"/>
        <sz val="8"/>
        <rFont val="Arial"/>
        <family val="2"/>
      </rPr>
      <t>4)</t>
    </r>
  </si>
  <si>
    <t>Bachelor</t>
  </si>
  <si>
    <t>Diplom/Magister/Master/Staatsexamen</t>
  </si>
  <si>
    <t>Promotion</t>
  </si>
  <si>
    <t>Ausbildung unbekannt</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</si>
  <si>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</si>
  <si>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</si>
  <si>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r>
      <rPr>
        <vertAlign val="superscript"/>
        <sz val="7"/>
        <rFont val="Arial"/>
        <family val="2"/>
      </rPr>
      <t xml:space="preserve">3) </t>
    </r>
    <r>
      <rPr>
        <sz val="7"/>
        <rFont val="Arial"/>
        <family val="2"/>
      </rPr>
      <t>"mit anerkanntem Berufsabschluss" ist die Summe aus "mit anerkannter Berufsausbildung" und "Meister-/Techniker-/gleichw. Fachschulabschluss"</t>
    </r>
  </si>
  <si>
    <r>
      <rPr>
        <vertAlign val="superscript"/>
        <sz val="7"/>
        <rFont val="Arial"/>
        <family val="2"/>
      </rPr>
      <t>4)</t>
    </r>
    <r>
      <rPr>
        <sz val="7"/>
        <rFont val="Arial"/>
        <family val="2"/>
      </rPr>
      <t xml:space="preserve"> "mit akademischem Abschluss" ist die Summe aus "Bachelor", "Diplom/Magister/Master/Staatsexamen" und "Promotion"</t>
    </r>
  </si>
  <si>
    <r>
      <rPr>
        <vertAlign val="superscript"/>
        <sz val="7"/>
        <rFont val="Arial"/>
        <family val="2"/>
      </rPr>
      <t>.X)</t>
    </r>
    <r>
      <rPr>
        <sz val="7"/>
        <rFont val="Arial"/>
        <family val="2"/>
      </rPr>
      <t xml:space="preserve"> Nachweis von Veränderungswerten &lt; -250% bzw. &gt; 250% nicht sinnvoll</t>
    </r>
  </si>
  <si>
    <t>2.3 Sozialversicherungspflichtig Beschäftigte nach der Klassifikation der Wirtschaftszweige 2008 (WZ 2008)</t>
  </si>
  <si>
    <t>Wirtschaftsabschnitte / Wirtschaftsabteilungen / Wirtschaftsgruppen WZ 2008</t>
  </si>
  <si>
    <t>Bergbau, Energie- und Wasserversorgung, Entsorgungswirtschaft</t>
  </si>
  <si>
    <t>C</t>
  </si>
  <si>
    <t>dav. 10-15,
18, 21, 31</t>
  </si>
  <si>
    <t>Herstellung von überwiegend häuslich konsumierten Gütern 
(ohne Güter der Metall-, Elektro- und Chemieindustrie)</t>
  </si>
  <si>
    <t>24-30,
32, 33</t>
  </si>
  <si>
    <t>16, 17, 19, 
20, 22, 23</t>
  </si>
  <si>
    <t>Hrst. v. Vorleistungsgütern, insb. v. chem. Erzeugnissen u. Kunststoffwaren (ohne Güter der Metall- u. Elektroindustrie)</t>
  </si>
  <si>
    <t>Immobilien, freiberufliche wissenschaftliche und technische Dienstleistungen</t>
  </si>
  <si>
    <t xml:space="preserve">sonstige wirtschaftliche Dienstleistungen </t>
  </si>
  <si>
    <t>dav. N 
(ohne ANÜ)</t>
  </si>
  <si>
    <t>Öffentliche Verwaltung, Verteidigung, Sozialversicherung, 
Ext. Organisationen</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</si>
  <si>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r>
  </si>
  <si>
    <t>2.4 Sozialversicherungspflichtig Beschäftigte nach der Klassifikation der Berufe (KldB 2010)</t>
  </si>
  <si>
    <t>Anforderungsniveau/
Berufshauptgruppen/-gruppen (KldB2010)</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</si>
  <si>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</si>
  <si>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</si>
  <si>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</si>
  <si>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</si>
  <si>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</si>
  <si>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</si>
  <si>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</si>
  <si>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</si>
  <si>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</si>
  <si>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</si>
  <si>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r>
      <t>Pflegeberufe</t>
    </r>
    <r>
      <rPr>
        <vertAlign val="superscript"/>
        <sz val="8"/>
        <rFont val="Arial"/>
        <family val="2"/>
      </rPr>
      <t>3)</t>
    </r>
  </si>
  <si>
    <t>davon nach Berufsfachlichkeit der ausgeübten Tätigkeit (KldB 2010)</t>
  </si>
  <si>
    <t>Land-, Tier-, Forstwirtschaftsberufe</t>
  </si>
  <si>
    <t>dar. 111</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</si>
  <si>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</si>
  <si>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</si>
  <si>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</si>
  <si>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</si>
  <si>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</si>
  <si>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</si>
  <si>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</si>
  <si>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</si>
  <si>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</si>
  <si>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</si>
  <si>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</si>
  <si>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dar. 292</t>
  </si>
  <si>
    <t>Lebensmittel- u. Genussmittelherstellung</t>
  </si>
  <si>
    <t>dar. 293</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</si>
  <si>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</si>
  <si>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</si>
  <si>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</si>
  <si>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</si>
  <si>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</si>
  <si>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</si>
  <si>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</si>
  <si>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</si>
  <si>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</si>
  <si>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dar. 513</t>
  </si>
  <si>
    <t>Lagerwirt.,Post,Zustellung,Güterumschlag</t>
  </si>
  <si>
    <t>dar. Berufe in der Lagerwirtschaft (5131)</t>
  </si>
  <si>
    <t>Führer von Fahrzeug- u. Transportgeräten</t>
  </si>
  <si>
    <t>dar. 521</t>
  </si>
  <si>
    <t>Fahrzeugführung im Straßenverkehr</t>
  </si>
  <si>
    <t>Schutz-,Sicherheits-, Überwachungsberufe</t>
  </si>
  <si>
    <t>dar. 531</t>
  </si>
  <si>
    <t>Obj.-,Pers.-,Brandschutz,Arbeitssicherh.</t>
  </si>
  <si>
    <t>Reinigungsberufe</t>
  </si>
  <si>
    <t>Einkaufs-, Vertriebs- und Handelsberufe</t>
  </si>
  <si>
    <t>Verkaufsberufe</t>
  </si>
  <si>
    <t>Tourismus-, Hotel- und Gaststättenberufe</t>
  </si>
  <si>
    <t>dar. 632</t>
  </si>
  <si>
    <t>Hotellerie</t>
  </si>
  <si>
    <t>dar. 633</t>
  </si>
  <si>
    <t>Gastronomie</t>
  </si>
  <si>
    <t>Berufe Unternehmensführung,-organisation</t>
  </si>
  <si>
    <t>dar. 713</t>
  </si>
  <si>
    <t>Unternehmensorganisation und -strategie</t>
  </si>
  <si>
    <t>dar. 714</t>
  </si>
  <si>
    <t>Büro und Sekretariat</t>
  </si>
  <si>
    <t>Finanzdienstl.Rechnungsw.,Steuerberatung</t>
  </si>
  <si>
    <t>dar. 721</t>
  </si>
  <si>
    <t>Versicherungs- u. Finanzdienstleistungen</t>
  </si>
  <si>
    <t>dar. 722</t>
  </si>
  <si>
    <t>Rechnungswesen, Controlling und Revision</t>
  </si>
  <si>
    <t>Berufe in Recht und Verwaltung</t>
  </si>
  <si>
    <t>dar. 732</t>
  </si>
  <si>
    <t>Verwaltung</t>
  </si>
  <si>
    <t>Medizinische Gesundheitsberufe</t>
  </si>
  <si>
    <t>dar. 811</t>
  </si>
  <si>
    <t>Arzt- und Praxishilfe</t>
  </si>
  <si>
    <t>dar. 813</t>
  </si>
  <si>
    <r>
      <t xml:space="preserve">Gesundh.,Krankenpfl.,Rettungsd.Geburtsh. </t>
    </r>
    <r>
      <rPr>
        <vertAlign val="superscript"/>
        <sz val="8"/>
        <rFont val="Arial"/>
        <family val="2"/>
      </rPr>
      <t>3)</t>
    </r>
  </si>
  <si>
    <t>dar. 814</t>
  </si>
  <si>
    <t>Human- und Zahnmedizin</t>
  </si>
  <si>
    <t>dar. 817</t>
  </si>
  <si>
    <t>Nicht ärztliche Therapie und Heilkunde</t>
  </si>
  <si>
    <t>Nichtmed.Gesundheit,Körperpfl.,Medizint.</t>
  </si>
  <si>
    <t>dar. 821</t>
  </si>
  <si>
    <t>dar. 823</t>
  </si>
  <si>
    <t>Körperpflege</t>
  </si>
  <si>
    <t>Erziehung,soz.,hauswirt.Berufe,Theologie</t>
  </si>
  <si>
    <t>dar. 831</t>
  </si>
  <si>
    <t>Erziehung,Sozialarb.,Heilerziehungspfl.</t>
  </si>
  <si>
    <t>dar. Berufe i.d. Kinderbetr., -erziehung (8311)</t>
  </si>
  <si>
    <t>Lehrende und ausbildende Berufe</t>
  </si>
  <si>
    <t>dar. 841</t>
  </si>
  <si>
    <t>Lehrtätigkeit an allgemeinbild. Schulen</t>
  </si>
  <si>
    <t>dar. 842</t>
  </si>
  <si>
    <t>Lehrt.berufsb.Fächer,betr.Ausb.,Betr.päd</t>
  </si>
  <si>
    <t>dar. 843</t>
  </si>
  <si>
    <t>Lehr-, Forschungstätigkeit an Hochschulen</t>
  </si>
  <si>
    <t>Geistes-Gesellschafts-Wirtschaftswissen.</t>
  </si>
  <si>
    <t>Werbung,Marketing,kaufm,red.Medienberufe</t>
  </si>
  <si>
    <t>Produktdesign, Kunsthandwerk</t>
  </si>
  <si>
    <t>Darstellende, unterhaltende Berufe</t>
  </si>
  <si>
    <t>XX</t>
  </si>
  <si>
    <t>Sonstige / Keine Angabe</t>
  </si>
  <si>
    <r>
      <t>2)</t>
    </r>
    <r>
      <rPr>
        <sz val="7"/>
        <rFont val="Arial"/>
        <family val="2"/>
      </rPr>
      <t xml:space="preserve"> Beschreibung der Berufsaggregate siehe beigefügtes Hinweisblatt "Berufsaggregate"</t>
    </r>
  </si>
  <si>
    <r>
      <rPr>
        <vertAlign val="superscript"/>
        <sz val="7"/>
        <rFont val="Arial"/>
        <family val="2"/>
      </rPr>
      <t>3)</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8130 Gesundheits-, Krankenpflege (o.S.), 8131 Fachkrankenpflege, 8132 Fachkinderkrankenpflege, 8138 Gesundheits-, Krankenpflege (ssT), 8139 Aufsicht, Führung – Pflege, Rettungsdienst, 821 Altenpflege (einschließlich Führung) der Klassifikation der Berufe 20210 (KldB 2010) verwendet, Fach- und Assistenzkräfte in der operationstechnischen Assistenz, im Rettungsdienst sowie in der Geburtshilfe sind nicht enthalten. Für weitere Informationen siehe auch Hintergrundinfo "Pflegeberufe in den Arbeitsmarktstatistiken 07/2021“.</t>
    </r>
  </si>
  <si>
    <r>
      <rPr>
        <vertAlign val="superscript"/>
        <sz val="7"/>
        <rFont val="Arial"/>
        <family val="2"/>
      </rPr>
      <t xml:space="preserve">*) </t>
    </r>
    <r>
      <rPr>
        <sz val="7"/>
        <rFont val="Arial"/>
        <family val="2"/>
      </rPr>
      <t xml:space="preserve">Aus Datenschutzgründen und Gründen der statistischen Geheimhaltung werden Zahlenwerte von 1 oder 2 und Daten, aus denen rechnerisch auf einen solchen Zahlenwert geschlossen werden kann, anonymisiert. </t>
    </r>
  </si>
  <si>
    <r>
      <rPr>
        <vertAlign val="superscript"/>
        <sz val="7"/>
        <rFont val="Arial"/>
        <family val="2"/>
      </rPr>
      <t xml:space="preserve">() </t>
    </r>
    <r>
      <rPr>
        <sz val="7"/>
        <rFont val="Arial"/>
        <family val="2"/>
      </rPr>
      <t>Eingeschränkte Aussagekraft der beruflichen Tätigkeit nach KldB 2010 bei niedriger Fallzahl.</t>
    </r>
  </si>
  <si>
    <t>3.1 Geringfügig entlohnte Beschäftigte nach Regionen und ausgewählten Merkmalen</t>
  </si>
  <si>
    <t>Regionen / Merkmale</t>
  </si>
  <si>
    <t xml:space="preserve">geringfügig entlohnte Beschäftigte am Stichtag Ende ... </t>
  </si>
  <si>
    <t>3.2 Geringfügig entlohnte Beschäftigte nach ausgewählten Merkmalen</t>
  </si>
  <si>
    <r>
      <t xml:space="preserve">mit anerkanntem Berufsabschluss </t>
    </r>
    <r>
      <rPr>
        <vertAlign val="superscript"/>
        <sz val="8"/>
        <rFont val="Arial"/>
        <family val="2"/>
      </rPr>
      <t>2)</t>
    </r>
  </si>
  <si>
    <r>
      <rPr>
        <vertAlign val="superscript"/>
        <sz val="7"/>
        <rFont val="Arial"/>
        <family val="2"/>
      </rPr>
      <t xml:space="preserve">2) </t>
    </r>
    <r>
      <rPr>
        <sz val="7"/>
        <rFont val="Arial"/>
        <family val="2"/>
      </rPr>
      <t>"mit anerkanntem Berufsabschluss" ist die Summe aus "mit anerkannter Berufsausbildung" und "Meister-/Techniker-/gleichw. Fachschulabschluss"</t>
    </r>
  </si>
  <si>
    <r>
      <rPr>
        <vertAlign val="superscript"/>
        <sz val="7"/>
        <rFont val="Arial"/>
        <family val="2"/>
      </rPr>
      <t>3)</t>
    </r>
    <r>
      <rPr>
        <sz val="7"/>
        <rFont val="Arial"/>
        <family val="2"/>
      </rPr>
      <t xml:space="preserve"> "mit akademischem Abschluss" ist die Summe aus "Bachelor", "Diplom/Magister/Master/Staatsexamen" und "Promotion"</t>
    </r>
  </si>
  <si>
    <t>3.3 Geringfügig entlohnte Beschäftigte nach der Klassifikation der Wirtschaftszweige 2008 (WZ 2008)</t>
  </si>
  <si>
    <t>3.4 Geringfügig entlohnte Beschäftigte nach der Klassifikation der Berufe (KldB 2010)</t>
  </si>
  <si>
    <t>Anforderungsniveau/
Berufshauptgruppen/-gruppen
(KldB2010)</t>
  </si>
  <si>
    <t xml:space="preserve">4.1 Begonnene sozialversicherungspflichtige Beschäftigungsverhältnisse und darunter 
befristete Beschäftigungsverhältnisse sowie Befristungsanteile nach ausgewählten Merkmalen </t>
  </si>
  <si>
    <t>4. Quartal 2025</t>
  </si>
  <si>
    <t xml:space="preserve">Merkmale           </t>
  </si>
  <si>
    <t>3. Quartal 2025</t>
  </si>
  <si>
    <t>2. Quartal 2025</t>
  </si>
  <si>
    <t>1. Quartal 2025</t>
  </si>
  <si>
    <t>4. Quartal 2024</t>
  </si>
  <si>
    <t>Veränderung gegenüber
dem Vorjahresquartal 
(Spalte 1 zu Spalte 5)</t>
  </si>
  <si>
    <t>in %(-Pkt.)</t>
  </si>
  <si>
    <t>begonnene sozialversicherungspflichtige 
Beschäftigungsverhältnisse (begBV)</t>
  </si>
  <si>
    <t>dav.:</t>
  </si>
  <si>
    <t xml:space="preserve"> Männer                      </t>
  </si>
  <si>
    <t xml:space="preserve"> Frauen                        </t>
  </si>
  <si>
    <t>dar.:</t>
  </si>
  <si>
    <r>
      <t xml:space="preserve">Befristungsanteil </t>
    </r>
    <r>
      <rPr>
        <b/>
        <vertAlign val="superscript"/>
        <sz val="8"/>
        <rFont val="Arial"/>
        <family val="2"/>
      </rPr>
      <t>2)</t>
    </r>
  </si>
  <si>
    <t>x</t>
  </si>
  <si>
    <r>
      <t xml:space="preserve">dar.: beg. svpfl. BV in der SvB-Kerngruppe </t>
    </r>
    <r>
      <rPr>
        <b/>
        <vertAlign val="superscript"/>
        <sz val="8"/>
        <rFont val="Arial"/>
        <family val="2"/>
      </rPr>
      <t>3)</t>
    </r>
  </si>
  <si>
    <t>befristet</t>
  </si>
  <si>
    <t>dar. befristet</t>
  </si>
  <si>
    <t>unter 25 Jahren</t>
  </si>
  <si>
    <r>
      <t>1)</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</si>
  <si>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r>
      <t>2)</t>
    </r>
    <r>
      <rPr>
        <sz val="7"/>
        <rFont val="Arial"/>
        <family val="2"/>
      </rPr>
      <t xml:space="preserve"> bezogen auf SvB-Kerngruppe-Befristung</t>
    </r>
  </si>
  <si>
    <r>
      <t>3)</t>
    </r>
    <r>
      <rPr>
        <sz val="7"/>
        <color indexed="8"/>
        <rFont val="Arial"/>
        <family val="2"/>
      </rPr>
      <t xml:space="preserve"> SvB-Kerngruppe Befristung - siehe methodische Hinweise</t>
    </r>
  </si>
  <si>
    <t>4.2 Begonnene sozialversicherungspflichtige Beschäftigungsverhältnisse nach der Klassifikation der 
Wirtschaftszweige 2008 (WZ 2008)</t>
  </si>
  <si>
    <r>
      <t>begonnene sozialversicherungspflichtige Beschäftigungsverhältnisse</t>
    </r>
    <r>
      <rPr>
        <vertAlign val="superscript"/>
        <sz val="8"/>
        <rFont val="Arial"/>
        <family val="2"/>
      </rPr>
      <t>2)</t>
    </r>
    <r>
      <rPr>
        <sz val="8"/>
        <rFont val="Arial"/>
        <family val="2"/>
      </rPr>
      <t xml:space="preserve"> im…</t>
    </r>
  </si>
  <si>
    <t>Veränderung gegenüber
dem Vorjahresquartal (Spalte 1 zu Spalte 5)</t>
  </si>
  <si>
    <r>
      <t>2)</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</si>
  <si>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</si>
  <si>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4.3 Begonnene sozialversicherungspflichtige Beschäftigungsverhältnisse nach der Klassifikation der 
Berufe (KldB 2010)</t>
  </si>
  <si>
    <r>
      <t>begonnene sozialversicherungspflichtige
Beschäftigungsverhältnisse</t>
    </r>
    <r>
      <rPr>
        <vertAlign val="superscript"/>
        <sz val="8"/>
        <rFont val="Arial"/>
        <family val="2"/>
      </rPr>
      <t>3)</t>
    </r>
    <r>
      <rPr>
        <sz val="8"/>
        <rFont val="Arial"/>
        <family val="2"/>
      </rPr>
      <t xml:space="preserve"> im…</t>
    </r>
  </si>
  <si>
    <r>
      <t xml:space="preserve">Gesundh.,Krankenpfl.,Rettungsd.Geburtsh. </t>
    </r>
    <r>
      <rPr>
        <vertAlign val="superscript"/>
        <sz val="8"/>
        <rFont val="Arial"/>
        <family val="2"/>
      </rPr>
      <t>2)</t>
    </r>
  </si>
  <si>
    <r>
      <rPr>
        <vertAlign val="superscript"/>
        <sz val="7"/>
        <rFont val="Arial"/>
        <family val="2"/>
      </rPr>
      <t xml:space="preserve">2) </t>
    </r>
    <r>
      <rPr>
        <sz val="7"/>
        <rFont val="Arial"/>
        <family val="2"/>
      </rPr>
      <t>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t>
    </r>
  </si>
  <si>
    <r>
      <t>3)</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</si>
  <si>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.X Veränderungswert &gt;250%. In begründeten Ausnahmefällen kann von der Regel abgewichen werden.</t>
  </si>
  <si>
    <t>5.1 Beendete sozialversicherungspflichtige Beschäftigungsverhältnisse nach der Klassifikation der 
Wirtschaftszweige 2008 (WZ 2008)</t>
  </si>
  <si>
    <r>
      <t>beendete sozialversicherungspflichtige 
Beschäftigungsverhältnisse</t>
    </r>
    <r>
      <rPr>
        <vertAlign val="superscript"/>
        <sz val="8"/>
        <rFont val="Arial"/>
        <family val="2"/>
      </rPr>
      <t>2)</t>
    </r>
    <r>
      <rPr>
        <sz val="8"/>
        <rFont val="Arial"/>
        <family val="2"/>
      </rPr>
      <t xml:space="preserve"> im…</t>
    </r>
  </si>
  <si>
    <r>
      <t>2)</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</si>
  <si>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5.2 Beendete sozialversicherungspflichtige Beschäftigungsverhältnisse nach der Klassifikation der
Berufe (KldB 2010)</t>
  </si>
  <si>
    <r>
      <t>beendete sozialversicherungspflichtige 
Beschäftigungsverhältnisse</t>
    </r>
    <r>
      <rPr>
        <vertAlign val="superscript"/>
        <sz val="8"/>
        <rFont val="Arial"/>
        <family val="2"/>
      </rPr>
      <t>3)</t>
    </r>
    <r>
      <rPr>
        <sz val="8"/>
        <rFont val="Arial"/>
        <family val="2"/>
      </rPr>
      <t xml:space="preserve"> im…</t>
    </r>
  </si>
  <si>
    <r>
      <t>3)</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</si>
  <si>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 xml:space="preserve">6. Sozialversicherungspflichtig und geringfügig entlohnte Beschäftigte sowie begonnene und beendete sv-pflichtige
Beschäftigungsverhältnisse </t>
  </si>
  <si>
    <t>Ammerland (03451); (Gebietsstand Juni 2026)</t>
  </si>
  <si>
    <r>
      <t>Zeitreihe mit fiktivem Gebietsstand</t>
    </r>
    <r>
      <rPr>
        <vertAlign val="superscript"/>
        <sz val="8"/>
        <rFont val="Arial"/>
        <family val="2"/>
      </rPr>
      <t xml:space="preserve"> 1) 2)</t>
    </r>
  </si>
  <si>
    <t>Aufgrund einer rückwirkenden Korrektur der Beschäftigungsstatistik können diese Daten von zuvor veröffentlichten Ergebnissen geringfügig abweichen.</t>
  </si>
  <si>
    <t>Stichtag Ende ... /
Quartal</t>
  </si>
  <si>
    <t>sozialversicherungspflichtig Beschäftigte
(Stichtag)</t>
  </si>
  <si>
    <t>geringfügig entlohnte Beschäftigte 
(Stichtag)</t>
  </si>
  <si>
    <t>Beschäftigungs-
verhältnisse
(Quartal)</t>
  </si>
  <si>
    <t>Vollzeit</t>
  </si>
  <si>
    <t>Teilzeit</t>
  </si>
  <si>
    <t>50 bis unter 65 Jahre</t>
  </si>
  <si>
    <t xml:space="preserve">aus-
schließlich </t>
  </si>
  <si>
    <t>im Nebenjob</t>
  </si>
  <si>
    <t xml:space="preserve">begonnene </t>
  </si>
  <si>
    <t>beendete</t>
  </si>
  <si>
    <t xml:space="preserve">2015 Dez. / 4 . Quartal </t>
  </si>
  <si>
    <t xml:space="preserve">2016 Mrz. / 1 . Quartal </t>
  </si>
  <si>
    <t xml:space="preserve">         Jun. / 2 . Quartal </t>
  </si>
  <si>
    <t xml:space="preserve">         Sep. / 3 . Quartal </t>
  </si>
  <si>
    <t xml:space="preserve">         Dez. / 4 . Quartal </t>
  </si>
  <si>
    <t xml:space="preserve">2017 Mrz. / 1 . Quartal </t>
  </si>
  <si>
    <t xml:space="preserve">2018 Mrz. / 1 . Quartal </t>
  </si>
  <si>
    <t xml:space="preserve">2019 Mrz. / 1 . Quartal </t>
  </si>
  <si>
    <t xml:space="preserve">2020 Mrz. / 1 . Quartal </t>
  </si>
  <si>
    <t xml:space="preserve">2021 Mrz. / 1 . Quartal </t>
  </si>
  <si>
    <t xml:space="preserve">2022 Mrz. / 1 . Quartal </t>
  </si>
  <si>
    <t xml:space="preserve">2023 Mrz. / 1 . Quartal </t>
  </si>
  <si>
    <t xml:space="preserve">2024 Mrz. / 1 . Quartal </t>
  </si>
  <si>
    <t xml:space="preserve">2025 Mrz. / 1 . Quartal </t>
  </si>
  <si>
    <r>
      <rPr>
        <vertAlign val="superscript"/>
        <sz val="7"/>
        <rFont val="Arial"/>
        <family val="2"/>
      </rPr>
      <t xml:space="preserve">1) </t>
    </r>
    <r>
      <rPr>
        <sz val="7"/>
        <rFont val="Arial"/>
        <family val="2"/>
      </rPr>
      <t>Die Zeitreihe bildet abweichend von den anderen Tabellen dieses Produkts nicht den Gebietsstand zum jeweiligen Stichtag sondern zum o. g. festen Zeitpunkt ab und ermöglicht somit einen Vergleich unabhängig von in der Vergangenheit erfolgten Gebietsstandsänderungen.</t>
    </r>
  </si>
  <si>
    <r>
      <t xml:space="preserve">2) </t>
    </r>
    <r>
      <rPr>
        <sz val="7"/>
        <color rgb="FF000000"/>
        <rFont val="Arial"/>
        <family val="2"/>
      </rPr>
      <t>Im Dezember 2023 erfolgte eine partielle Revision der Wohn- und Arbeitsortangaben in der Beschäftigungsstatistik, siehe methodischer Hinweis.</t>
    </r>
  </si>
  <si>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</si>
  <si>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</si>
  <si>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</si>
  <si>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</si>
  <si>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</si>
  <si>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</si>
  <si>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</si>
  <si>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</si>
  <si>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</si>
  <si>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</si>
  <si>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</si>
  <si>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</si>
  <si>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</si>
  <si>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</si>
  <si>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</si>
  <si>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15.07.2025</t>
  </si>
  <si>
    <t xml:space="preserve">Die Information über die Befristung wurde erstmals im Zuge der Umstellung des Tätigkeitsschlüssels (TS 2010) aufgenommen. Auswertungen sind rückwirkend ab Oktober 2012 möglich. 
</t>
  </si>
  <si>
    <r>
      <t xml:space="preserve">Eine Beschäftigung kann befristet oder unbefristet sein. Die genauen Definitionen lauten: 
• </t>
    </r>
    <r>
      <rPr>
        <b/>
        <sz val="9"/>
        <color indexed="8"/>
        <rFont val="Arial"/>
        <family val="2"/>
      </rPr>
      <t>Unbefristete Beschäftigung</t>
    </r>
    <r>
      <rPr>
        <sz val="9"/>
        <color indexed="8"/>
        <rFont val="Arial"/>
        <family val="2"/>
      </rPr>
      <t xml:space="preserve"> 
  Der Arbeitsvertrag wurde auf unbestimmte Zeit abgeschlossen. 
• </t>
    </r>
    <r>
      <rPr>
        <b/>
        <sz val="9"/>
        <color indexed="8"/>
        <rFont val="Arial"/>
        <family val="2"/>
      </rPr>
      <t>Befristete Beschäftigung</t>
    </r>
    <r>
      <rPr>
        <sz val="9"/>
        <color indexed="8"/>
        <rFont val="Arial"/>
        <family val="2"/>
      </rPr>
      <t xml:space="preserve"> 
  Der Arbeitsvertrag wurde auf bestimmte Zeit abgeschlossen (kalendermäßig befristete Arbeitsverträge oder 
  zweckbefristete Arbeitsverträge). 
</t>
    </r>
  </si>
  <si>
    <r>
      <rPr>
        <b/>
        <sz val="9"/>
        <color indexed="8"/>
        <rFont val="Arial"/>
        <family val="2"/>
      </rPr>
      <t xml:space="preserve">Befristung der begonnenen Beschäftigungsverhältnisse </t>
    </r>
    <r>
      <rPr>
        <sz val="9"/>
        <color indexed="8"/>
        <rFont val="Arial"/>
        <family val="2"/>
      </rPr>
      <t xml:space="preserve">
Die Befristung ist für begonnene Beschäftigungsverhältnisse auswertbar. Für Auswertungen empfiehlt sich ein eingeschränkter Personenkreis der sozialversicherungspflichtig Beschäftigten mit dem Ausschluss von Personengruppen, die eine an sich befristete Beschäftigung haben. Diese wären: 
</t>
    </r>
  </si>
  <si>
    <t xml:space="preserve">• sozialversicherungspflichtig Beschäftigte in Ausbildung 
• Praktikanten 
• Personen, die ein freiwilliges soziales, ein freiwilliges ökologisches Jahr oder einen Bundesfreiwilligendienst
  leisten 
• Teilnehmende an zeitlich befristeten arbeitsmarktpolitischen Maßnahmen bei einem Rehabilitationsträger 
  (Personengruppenschlüssel 204) 
</t>
  </si>
  <si>
    <r>
      <rPr>
        <b/>
        <sz val="9"/>
        <color indexed="8"/>
        <rFont val="Arial"/>
        <family val="2"/>
      </rPr>
      <t>Befristung der Beschäftigungsverhältnisse und Beschäftigten im Bestand</t>
    </r>
    <r>
      <rPr>
        <sz val="9"/>
        <color indexed="8"/>
        <rFont val="Arial"/>
        <family val="2"/>
      </rPr>
      <t xml:space="preserve"> 
Für den Bestand in Beschäftigung ergeben sich überhöhte Werte bei der Befristung. Dies hängt mit den Meldungen der Arbeitgeber zur Sozialversicherung zusammen. 
Zeitpunkt der Gültigkeit für die Angabe zur Befristung: 
</t>
    </r>
  </si>
  <si>
    <t xml:space="preserve">• Beginnzeitpunkt der Meldung bei Anmeldungen zur Sozialversicherung
• Endezeitpunkt der Meldung bei allen übrigen Meldungen 
</t>
  </si>
  <si>
    <t xml:space="preserve">Bei Anmeldungen einer sozialversicherungspflichtigen Beschäftigung ist die Angabe zur Befristung zum Beginnzeitpunkt der Meldung zu melden. Damit ist für begonnene Beschäftigungen eine gesicherte Aussage möglich. Im Jahresverlauf nimmt die Qualität der Angabe allerdings für laufende Beschäftigungen ab. Zudem ist es notwendig, dass die Arbeitgeber die Angabe zur Befristung bei jeder Meldung überprüfen und entsprechend aktualisieren, ansonsten werden die Befristungen bei länger bestehenden Beschäftigungen überzeichnet. In den Daten ist eine solche Überzeichnung festzustellen. Es gibt einen Teil an Arbeitgebern, die die Angabe nicht regelmäßig aktualisieren und damit steigt der Anteil der befristeten Beschäftigungen beim Bestand der Beschäftigten und der Beschäftigungsverhältnisse in der Statistik über die Zeit hinweg stetig leicht an. </t>
  </si>
  <si>
    <t>Weitere Informationen finden Sie im Methodenbericht „Befristete Beschäftigung“:</t>
  </si>
  <si>
    <t>https://statistik.arbeitsagentur.de/DE/Statischer-Content/Grundlagen/Methodik-Qualitaet/Methodenberichte/Beschaeftigungsstatistik/Generische-Publikationen/Methodenbericht-Befristete-Beschaeftigung.pdf?__blob=publicationFile</t>
  </si>
  <si>
    <t xml:space="preserve">Im Gegensatz zu den Bestandsdaten der Beschäftigungsstatistik werden begonnene und beendete Beschäftigungsverhältnisse zeitraumbezogen ausgewertet (Monat, Quartal oder Jahr). Während beim Bestand an Beschäftigten eine Person – unabhängig von der Anzahl der Beschäftigungsverhältnisse – zum Stichtag nur einmal gezählt wird (Personenkonzept), ist es bei den Bewegungsdaten durchaus möglich, dass eine Person mehrfach gezählt wird (Fallkonzept). Dies ist der Fall, wenn die Person im Betrachtungszeitraum mehr als ein Beschäftigungsverhältnis beginnt bzw. beendet.
Ergebnisse zu den begonnenen und beendeten Beschäftigungsverhältnissen liegen mit einer Wartezeit von sechs Monaten vor. Eine Betrachtung ist in der Regel nur nach dem Arbeitsort sinnvoll, weil die Beschäftigungsverhältnisse sich primär auf den Sitz des Betriebes beziehen. Für bestimmte Fragestellungen, beispielsweise wenn die begonnenen Beschäftigungen den Arbeitslosen gegenüber gestellt werden, kann dennoch der Wohnort der Beschäftigten betrachtet werden.
</t>
  </si>
  <si>
    <r>
      <t xml:space="preserve">Ein </t>
    </r>
    <r>
      <rPr>
        <b/>
        <sz val="9"/>
        <color indexed="8"/>
        <rFont val="Arial"/>
        <family val="2"/>
      </rPr>
      <t>begonnenes Beschäftigungsverhältnis</t>
    </r>
    <r>
      <rPr>
        <sz val="9"/>
        <color indexed="8"/>
        <rFont val="Arial"/>
        <family val="2"/>
      </rPr>
      <t xml:space="preserve"> wird gezählt, wenn eine Anmeldung mit Abgabegrund „Anmeldung wegen Beginn einer Beschäftigung“ im Rahmen des Meldeverfahrens zur Sozialversicherung durch den Arbeitgeber abgegeben wurde, deren Beginn-Datum der Beschäftigung innerhalb des Betrachtungszeitraums liegt. Entsprechend wird ein </t>
    </r>
    <r>
      <rPr>
        <b/>
        <sz val="9"/>
        <color indexed="8"/>
        <rFont val="Arial"/>
        <family val="2"/>
      </rPr>
      <t>beendetes Beschäftigungsverhältnis</t>
    </r>
    <r>
      <rPr>
        <sz val="9"/>
        <color indexed="8"/>
        <rFont val="Arial"/>
        <family val="2"/>
      </rPr>
      <t xml:space="preserve"> gezählt, wenn eine Abmeldung mit Abgabegrund „Abmeldung wegen Ende einer Beschäftigung“ abgegeben wurde, deren Ende der Beschäftigung innerhalb des Betrachtungszeitraums liegt. 
Ein beendetes und ein begonnenes Beschäftigungsverhältnis werden aber auch dann gezählt, wenn ein Wechsel zwischen folgenden Beschäftigungsarten stattfindet:
  - sozialversicherungspflichtiges Ausbildungsverhältnis
  - sozialversicherungspflichtiges Beschäftigungsverhältnis (keine Ausbildung)
  - geringfügig entlohntes Beschäftigungsverhältnis
  - kurzfristiges Beschäftigungsverhältnis
So werden zum Beispiel immer dann ein beendetes und ein begonnenes Beschäftigungsverhältnis gezählt, wenn ein Beschäftigter seine Ausbildung beendet und anschließend weiterbeschäftigt wird. Dabei ist gleichgültig, ob dies beim selben oder bei einem anderen Arbeitgeber geschieht.
Gleichzeitige An- und Abmeldungen, welche das Meldeverfahren für bestimmte, im Voraus befristete Beschäftigungsverhältnisse vorsieht, werden generell als Beginn und Ende eines Beschäftigungsverhältnisses gezählt.</t>
    </r>
  </si>
  <si>
    <t xml:space="preserve">Damit ist das neue Messkonzept wesentlich genauer und bildet sämtliche Übergänge konsequent und vollständig ab. Zu beachten ist in diesem Zusammenhang auch, dass ein beendetes Beschäftigungsverhältnis nicht (wie vor der Revision 2014) am letzten Arbeitstag in der Statistik gezählt wird, sondern erst am Tag danach. So werden z. B. alle Beschäftigungsverhältnisse, welche mit Ablauf des 31.12. enden, erst im Januar als Abgang gezählt.
</t>
  </si>
  <si>
    <t xml:space="preserve">Bei der Bewertung der Zahl der begonnenen und beendeten Beschäftigungsverhältnisse ist zu berücksichtigen, dass aufgrund des Verfahrens zur Betriebsnummernvergabe z. B.
   - bei der Aufsplittung von Betrieben bzw. Betriebsstätten oder
   - bei der Fusion von Betrieben bzw. Betriebsstätten
unter Umständen eine Abmeldung und nachfolgende (Neu-)Anmeldung von Beschäftigten unter einer neuen Betriebsnummer durch den Arbeitgeber erfolgt. Die Beschäftigten haben ihren Arbeitsplatz jedoch nicht gewechselt, und auch das Beschäftigungsverhältnis wurde nicht unterbrochen. Faktisch ist also weder ein Beschäftigungsverhältnis beendet noch eines begonnen worden, die Bewegungen werden aber statistisch gezählt. 
Auch An- und Abmeldungen in Verbindung mit der Eröffnung eines Insolvenzverfahrens führen zu einer Überzeichnung der begonnenen und beendeten Beschäftigungsverhältnisse, soweit eine neue Betriebsnummer vergeben wird. 
</t>
  </si>
  <si>
    <r>
      <t xml:space="preserve">Neben den begonnenen und beendeten Beschäftigungsverhältnissen kann auch der </t>
    </r>
    <r>
      <rPr>
        <b/>
        <sz val="9"/>
        <color indexed="8"/>
        <rFont val="Arial"/>
        <family val="2"/>
      </rPr>
      <t>Bestand an Beschäftigungsverhältnissen</t>
    </r>
    <r>
      <rPr>
        <sz val="9"/>
        <color indexed="8"/>
        <rFont val="Arial"/>
        <family val="2"/>
      </rPr>
      <t xml:space="preserve"> (nicht zu verwechseln mit dem Bestand an Beschäftigten) zum Stichtag ausgewertet werden. Es sei an dieser Stelle darauf hingewiesen, dass die Formel „Bestand (t)“ = „Bestand (t-1)“ - „Abgang (t) “ + „Zugang (t)“ (Stock-Flow-Modell) nur dann aufgeht, wenn alle Komponenten aus einem Datenstand ermittelt werden. Da in der Beschäftigungsstatistik grundsätzlich mit 6 Monaten Wartezeit ausgewertet wird, ist dies nicht der Fall und obige Formel geht nicht auf. Die rechnerischen Abweichungen sind dabei gering, variieren aber von Stichtag zu Stichtag.</t>
    </r>
  </si>
  <si>
    <r>
      <rPr>
        <b/>
        <sz val="10"/>
        <color indexed="8"/>
        <rFont val="Arial"/>
        <family val="2"/>
      </rPr>
      <t>Datenschutz</t>
    </r>
    <r>
      <rPr>
        <b/>
        <sz val="9"/>
        <color indexed="8"/>
        <rFont val="Arial"/>
        <family val="2"/>
      </rPr>
      <t xml:space="preserve">
</t>
    </r>
    <r>
      <rPr>
        <sz val="9"/>
        <color indexed="8"/>
        <rFont val="Arial"/>
        <family val="2"/>
      </rPr>
      <t xml:space="preserve">Die Bestandsdaten der Beschäftigungsstatistik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Grundsätzlich gelten auch bei den Bewegungsdaten die gleichen Regeln der statistischen Geheimhaltung wie bei den Bestandsdaten. Es ist daher eine Dominanzprüfung anzuwenden. Wenn im Bestand eine Geheimhaltung notwendig wird, so ist das in der Regel auch für die jeweiligen Bewegungsdaten anzunehmen. 
Für die Prüfung bei den begonnenen und beendeten Beschäftigungsverhältnissen wird der jeweilige Stichtag zum Quartalsende herangezogen. Bei Zeiträumen über mehrere Quartale hinweg wären alle Stichtage der Quartalsenden zu prüfen. Näherungsweise könnte auch die Prüfung eines repräsentativen Stichtages im Zeitraum herangezogen werden.  
</t>
    </r>
  </si>
  <si>
    <t xml:space="preserve">Weiterführende Informationen zur Statistik der sozialversicherungspflichtigen und geringfügigen Beschäftigung finden Sie unter:  </t>
  </si>
  <si>
    <t>https://statistik.arbeitsagentur.de/DE/Statischer-Content/Grundlagen/Methodik-Qualitaet/Qualitaetsberichte/Generische-Publikationen/Qualitaetsbericht-Statistik-Beschaeftigung.pdf?__blob=publicationFile</t>
  </si>
  <si>
    <t>Stand: 16.12.2024</t>
  </si>
  <si>
    <t>Methodische Hinweise zu Revisionen in der Beschäftigungsstatistik</t>
  </si>
  <si>
    <r>
      <t>Aufgrund</t>
    </r>
    <r>
      <rPr>
        <b/>
        <sz val="9"/>
        <rFont val="Arial"/>
        <family val="2"/>
      </rPr>
      <t xml:space="preserve"> </t>
    </r>
    <r>
      <rPr>
        <sz val="9"/>
        <rFont val="Arial"/>
        <family val="2"/>
      </rPr>
      <t xml:space="preserve">rückwirkender </t>
    </r>
    <r>
      <rPr>
        <b/>
        <sz val="9"/>
        <rFont val="Arial"/>
        <family val="2"/>
      </rPr>
      <t>Revisionen der Beschäftigungsstatistik</t>
    </r>
    <r>
      <rPr>
        <sz val="9"/>
        <rFont val="Arial"/>
        <family val="2"/>
      </rPr>
      <t xml:space="preserve"> können Daten von zuvor veröffentlichten Daten abweichen. Dies ist insbesondere beim Vergleich mit älteren Veröffentlichungen zu berücksichtigen.
Das </t>
    </r>
    <r>
      <rPr>
        <b/>
        <sz val="9"/>
        <rFont val="Arial"/>
        <family val="2"/>
      </rPr>
      <t>Revidieren von Daten</t>
    </r>
    <r>
      <rPr>
        <sz val="9"/>
        <rFont val="Arial"/>
        <family val="2"/>
      </rPr>
      <t xml:space="preserve">, d. h. die nachträgliche Änderung von bereits publizierten statistischen Daten, erfolgt anlassbezogen und unregelmäßig. Es behebt Fehler und verbessert die Genauigkeit. Dies kann erforderlich werden, weil sich rückwirkend eine wesentliche Änderung in der Datenquelle eines Statistikverfahrens ergeben hat oder weil ein Fehler in den statistischen Verarbeitungsregeln erkannt wurde. In beiden Fällen werden die statistischen Ergebnisse neu berechnet – auch für zurückliegende Berichtszeiträume. Ab dem Revisionszeitpunkt erstellte Publikationen enthalten – sofern möglich – auch rückwirkend neue Ergebnisse und einen entsprechenden Hinweis.
Davon abzugrenzen ist die </t>
    </r>
    <r>
      <rPr>
        <b/>
        <sz val="9"/>
        <rFont val="Arial"/>
        <family val="2"/>
      </rPr>
      <t>Festschreibung vorläufiger Ergebnisse</t>
    </r>
    <r>
      <rPr>
        <sz val="9"/>
        <rFont val="Arial"/>
        <family val="2"/>
      </rPr>
      <t xml:space="preserve"> in endgültige Ergebnisse nach Wartezeiten von üblicherweise sechs Monaten. Sie erfolgt regelmäßig und wird nicht gesondert kommuniziert.
Im folgenden sind die Revisionen der Beschäftigungsstatistik kurz erläutert. </t>
    </r>
  </si>
  <si>
    <r>
      <rPr>
        <b/>
        <sz val="10"/>
        <rFont val="Arial"/>
        <family val="2"/>
      </rPr>
      <t>Revision 2023</t>
    </r>
    <r>
      <rPr>
        <sz val="10"/>
        <rFont val="Arial"/>
        <family val="2"/>
      </rPr>
      <t xml:space="preserve"> </t>
    </r>
    <r>
      <rPr>
        <sz val="9"/>
        <rFont val="Arial"/>
        <family val="2"/>
      </rPr>
      <t xml:space="preserve">(Veröffentlichung ab Dezember 2023) </t>
    </r>
    <r>
      <rPr>
        <sz val="10"/>
        <rFont val="Arial"/>
        <family val="2"/>
      </rPr>
      <t xml:space="preserve">
</t>
    </r>
    <r>
      <rPr>
        <sz val="9"/>
        <rFont val="Arial"/>
        <family val="2"/>
      </rPr>
      <t xml:space="preserve">Im Fokus der Revision stand eine verbesserte regionale Abbildung von Beschäftigten nach dem </t>
    </r>
    <r>
      <rPr>
        <b/>
        <sz val="9"/>
        <rFont val="Arial"/>
        <family val="2"/>
      </rPr>
      <t>Arbeits- und Wohnort</t>
    </r>
    <r>
      <rPr>
        <sz val="9"/>
        <rFont val="Arial"/>
        <family val="2"/>
      </rPr>
      <t xml:space="preserve">. Die Ermittlung des Arbeitsortes wurde um die Verwendung von georeferenzierten Adressdaten des </t>
    </r>
    <r>
      <rPr>
        <b/>
        <sz val="9"/>
        <rFont val="Arial"/>
        <family val="2"/>
      </rPr>
      <t>Bundesamtes für Kartographie und Geodäsie</t>
    </r>
    <r>
      <rPr>
        <sz val="9"/>
        <rFont val="Arial"/>
        <family val="2"/>
      </rPr>
      <t xml:space="preserv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t>
    </r>
    <r>
      <rPr>
        <b/>
        <sz val="9"/>
        <rFont val="Arial"/>
        <family val="2"/>
      </rPr>
      <t>ohne Wohnortzuordnung</t>
    </r>
    <r>
      <rPr>
        <sz val="9"/>
        <rFont val="Arial"/>
        <family val="2"/>
      </rPr>
      <t xml:space="preserve">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t>
    </r>
  </si>
  <si>
    <t>Beschäftigungsstatistik – partielle Revision 2023</t>
  </si>
  <si>
    <r>
      <t>Revision 2017</t>
    </r>
    <r>
      <rPr>
        <sz val="9"/>
        <rFont val="Arial"/>
        <family val="2"/>
      </rPr>
      <t xml:space="preserve"> (Veröffentlichung ab Januar 2018)
Im Jahr 2016 sind aufgrund eines technischen Problems im Datenverarbeitungsprozess in größerem Umfang </t>
    </r>
    <r>
      <rPr>
        <b/>
        <sz val="9"/>
        <rFont val="Arial"/>
        <family val="2"/>
      </rPr>
      <t>Arbeitgebermeldungen zur Sozialversicherung</t>
    </r>
    <r>
      <rPr>
        <sz val="9"/>
        <rFont val="Arial"/>
        <family val="2"/>
      </rPr>
      <t xml:space="preserve"> nicht in die Statistik-Datenverarbeitung eingeflossen. Diese Meldungen wurden im Jahr 2017 nachträglich aufgenommen und die Ergebnisse der Beschäftigungsstatistik ab August  2015 neu ermittelt. Zuvor waren insbesondere die </t>
    </r>
    <r>
      <rPr>
        <b/>
        <sz val="9"/>
        <rFont val="Arial"/>
        <family val="2"/>
      </rPr>
      <t>begonnenen und beendeten</t>
    </r>
    <r>
      <rPr>
        <sz val="9"/>
        <rFont val="Arial"/>
        <family val="2"/>
      </rPr>
      <t xml:space="preserve"> sozialversicherungspflichtigen Beschäftigungsverhältnisse im 1. Quartal 2016 untererfasst, der Bestand der Berichtsmonate Juni und Juli 2016 sowie die beendeten Beschäftigungsverhältnisse im 2. und 3. Quartal 2016 überzeichnet. 
Im Zuge der Revision 2017 wurde zudem eine Lücke (von Januar 2011 bis September 2012) in der Berichterstattung der sozialversicherungspflichtig Beschäftigten zum</t>
    </r>
    <r>
      <rPr>
        <b/>
        <sz val="9"/>
        <rFont val="Arial"/>
        <family val="2"/>
      </rPr>
      <t xml:space="preserve"> Merkmal Arbeitszeit</t>
    </r>
    <r>
      <rPr>
        <sz val="9"/>
        <rFont val="Arial"/>
        <family val="2"/>
      </rPr>
      <t xml:space="preserve"> (Vollzeit/Teilzeit) durch ein Hochrechnungsverfahren  geschlossen. Angaben zu Vollzeit- und Teilzeitbeschäftigung stehen damit durchgängig für alle Berichtsmonate zur Verfügung. Ausführliche Informationen finden Sie im Methodenbericht:</t>
    </r>
  </si>
  <si>
    <t>Revision der Beschäftigungsstatistik 2017</t>
  </si>
  <si>
    <r>
      <rPr>
        <b/>
        <sz val="10"/>
        <rFont val="Arial"/>
        <family val="2"/>
      </rPr>
      <t>Revision 2014</t>
    </r>
    <r>
      <rPr>
        <b/>
        <sz val="9"/>
        <rFont val="Arial"/>
        <family val="2"/>
      </rPr>
      <t xml:space="preserve"> </t>
    </r>
    <r>
      <rPr>
        <sz val="9"/>
        <rFont val="Arial"/>
        <family val="2"/>
      </rPr>
      <t xml:space="preserve">(Veröffentlichung ab August 2014) 
Im Jahr 2014 hat die Statistik der Bundesagentur für Arbeit die Datenaufbereitung für die </t>
    </r>
    <r>
      <rPr>
        <b/>
        <sz val="9"/>
        <rFont val="Arial"/>
        <family val="2"/>
      </rPr>
      <t>Beschäftigungsstatistik modernisiert</t>
    </r>
    <r>
      <rPr>
        <sz val="9"/>
        <rFont val="Arial"/>
        <family val="2"/>
      </rPr>
      <t xml:space="preserve">, um genauere Ergebnisse zu erzielen und die Beschäftigungsstatistik weiter ausbauen zu können. Der Datenabgriff wurde präzisiert, die Abgrenzung der sozialversicherungspflichtigen Beschäftigung überprüft und um weitere Personengruppen ergänzt.
</t>
    </r>
  </si>
  <si>
    <r>
      <t xml:space="preserve">Die Beschäftigungsdaten wurden </t>
    </r>
    <r>
      <rPr>
        <b/>
        <sz val="9"/>
        <rFont val="Arial"/>
        <family val="2"/>
      </rPr>
      <t>rückwirkend ab 1999</t>
    </r>
    <r>
      <rPr>
        <sz val="9"/>
        <rFont val="Arial"/>
        <family val="2"/>
      </rPr>
      <t xml:space="preserve"> revidiert. Dadurch wird eine Vergleichbarkeit der Ergebnisse im Zeitverlauf ermöglicht. Auf den Bestand der Beschäftigten wirken sich vor allem die neu hinzugekommenen Personengruppen aus, während für die begonnenen und beendeten Beschäftigungsverhältnisse größtenteils der verfeinerte Datenabgriff den Unterschied zu den bisherigen Ergebnissen erklärt.</t>
    </r>
  </si>
  <si>
    <r>
      <t xml:space="preserve">Die Revision führte durch die </t>
    </r>
    <r>
      <rPr>
        <b/>
        <sz val="9"/>
        <rFont val="Arial"/>
        <family val="2"/>
      </rPr>
      <t>Einbeziehung weiterer Personengruppen</t>
    </r>
    <r>
      <rPr>
        <sz val="9"/>
        <rFont val="Arial"/>
        <family val="2"/>
      </rPr>
      <t xml:space="preserve"> zu einer Erhöhung des Bestands. Die neu hinzugekommenen Beschäftigten in Werkstätten für behinderte Menschen wirken sich vor allem auf den Wirtschaftsabschnitt „Q Gesundheits- und Sozialwesen“ aus. Für diese Personengruppe liegen ab dem Meldezeitraum Dezember 2014 Informationen zur ausgeübten Tätigkeit vor. In der Statistik nehmen daher bei den 6-Monatswerten ab Juli 2014 die fehlenden Angaben zur Tätigkeit sukzessive ab. Die Erweiterung um Personen, die ein freiwilliges soziales oder ökologisches Jahr oder einen Bundesfreiwilligendienst leisten, spiegelt sich vor allem im Berufsbereich „Gesundheit, Soziales, Lehre und Erziehung“ wider. Weiterführende Informationen siehe Methodenbericht:</t>
    </r>
  </si>
  <si>
    <t>Beschäftigungsstatistik Revision 2014</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</si>
  <si>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</si>
  <si>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</si>
  <si>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</si>
  <si>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</si>
  <si>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</si>
  <si>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</si>
  <si>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</si>
  <si>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</si>
  <si>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</si>
  <si>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</si>
  <si>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</si>
  <si>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</si>
  <si>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</si>
  <si>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</si>
  <si>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</si>
  <si>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</si>
  <si>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</si>
  <si>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</si>
  <si>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</si>
  <si>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Balken</t>
  </si>
  <si>
    <t>Beschriftung 1</t>
  </si>
  <si>
    <t>Beschriftung 2</t>
  </si>
  <si>
    <t>Werte 2</t>
  </si>
  <si>
    <t>Werte Trennlinie</t>
  </si>
  <si>
    <t>SvB</t>
  </si>
  <si>
    <t>GeB</t>
  </si>
  <si>
    <t>SvB y-Wert</t>
  </si>
  <si>
    <t>SvB x-Wert</t>
  </si>
  <si>
    <t>GeB y-Wert</t>
  </si>
  <si>
    <t>GeB x-Wert</t>
  </si>
  <si>
    <t>Position y-Wert</t>
  </si>
  <si>
    <t>Kreis</t>
  </si>
  <si>
    <t>BL</t>
  </si>
  <si>
    <t>W/O</t>
  </si>
  <si>
    <t>D</t>
  </si>
  <si>
    <t>WZ</t>
  </si>
  <si>
    <t>Tabelle 4</t>
  </si>
  <si>
    <t>Stichtag</t>
  </si>
  <si>
    <t>Index 2003 = 100 %</t>
  </si>
  <si>
    <t>Beschriftung x-Achse</t>
  </si>
  <si>
    <t>Beschriftung Reihen</t>
  </si>
  <si>
    <t>keine Daten</t>
  </si>
  <si>
    <t>Diagrammdarstellung wegen fehlender Daten nicht möglich.</t>
  </si>
  <si>
    <t>Dezember 2019</t>
  </si>
  <si>
    <t>März 2020</t>
  </si>
  <si>
    <t>Juni 2020</t>
  </si>
  <si>
    <t>Dezember 2020</t>
  </si>
  <si>
    <t>März 2021</t>
  </si>
  <si>
    <t>Juni 2021</t>
  </si>
  <si>
    <t>Dezember 2021</t>
  </si>
  <si>
    <t>März 2022</t>
  </si>
  <si>
    <t>Juni 2022</t>
  </si>
  <si>
    <t>Dezember 2022</t>
  </si>
  <si>
    <t>März 2023</t>
  </si>
  <si>
    <t>Juni 2023</t>
  </si>
  <si>
    <t>Dezember 2023</t>
  </si>
  <si>
    <t>März 2024</t>
  </si>
  <si>
    <t>Juni 2024</t>
  </si>
  <si>
    <t>Dezember 2024</t>
  </si>
  <si>
    <t>März 2025</t>
  </si>
  <si>
    <t>Juni 2025</t>
  </si>
  <si>
    <t>Dezember 2025</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</si>
  <si>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</si>
  <si>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</si>
  <si>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</si>
  <si>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</si>
  <si>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</si>
  <si>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</si>
  <si>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</si>
  <si>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</si>
  <si>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</si>
  <si>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</si>
  <si>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</si>
  <si>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</si>
  <si>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</si>
  <si>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</si>
  <si>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</si>
  <si>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</si>
  <si>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</si>
  <si>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</si>
  <si>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</si>
  <si>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</si>
  <si>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</si>
  <si>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</si>
  <si>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</si>
  <si>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</si>
  <si>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</si>
  <si>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</si>
  <si>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</si>
  <si>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</si>
  <si>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</si>
  <si>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</si>
  <si>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</si>
  <si>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</si>
  <si>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</si>
  <si>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</si>
  <si>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</si>
  <si>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</si>
  <si>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
  </si>
  <si>
    <r>
      <t xml:space="preserve">Altenpflege </t>
    </r>
    <r>
      <rPr>
        <vertAlign val="superscript"/>
        <sz val="8"/>
        <rFont val="Arial"/>
        <family val="2"/>
      </rPr>
      <t>3)</t>
    </r>
  </si>
  <si>
    <r>
      <t xml:space="preserve">mit akademischem Abschluss </t>
    </r>
    <r>
      <rPr>
        <vertAlign val="superscript"/>
        <sz val="8"/>
        <rFont val="Arial"/>
        <family val="2"/>
      </rPr>
      <t>3)</t>
    </r>
  </si>
  <si>
    <r>
      <t xml:space="preserve">Altenpflege </t>
    </r>
    <r>
      <rPr>
        <vertAlign val="superscript"/>
        <sz val="8"/>
        <rFont val="Arial"/>
        <family val="2"/>
      </rPr>
      <t>2)</t>
    </r>
  </si>
  <si>
    <t>Entwicklung der sozialversicherungspflichtigen und der geringfügig entlohnten Beschäftigten (Dez 19: 100%)</t>
  </si>
  <si>
    <r>
      <t>Auszubildende nach Geschlech</t>
    </r>
    <r>
      <rPr>
        <sz val="8"/>
        <rFont val="Arial"/>
        <family val="2"/>
      </rPr>
      <t xml:space="preserve">t
         Auszubildende                  </t>
    </r>
  </si>
  <si>
    <r>
      <t>Sozialversicherungspflichtig Beschäftigte
in Freiwilligendiensten</t>
    </r>
    <r>
      <rPr>
        <sz val="8"/>
        <rFont val="Arial"/>
        <family val="2"/>
      </rPr>
      <t xml:space="preserve">
         Insgesamt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</si>
</sst>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407]mmm/\ yy;@"/>
    <numFmt numFmtId="165" formatCode="0.0"/>
    <numFmt numFmtId="166" formatCode="* 0.0;* \-_ 0.0;\-"/>
    <numFmt numFmtId="167" formatCode="* #,##0;* \-_ #,##0;\-"/>
    <numFmt numFmtId="168" formatCode="* #,##0.0;* \-_ #,##0.0;\-"/>
    <numFmt numFmtId="169" formatCode="\ @"/>
    <numFmt numFmtId="170" formatCode="0.0%"/>
    <numFmt numFmtId="171" formatCode="#,##0\ "/>
    <numFmt numFmtId="172" formatCode="#,##0.0\ "/>
    <numFmt numFmtId="173" formatCode="#,##0\ \ "/>
    <numFmt numFmtId="174" formatCode="#\ ###\ ##0.0\ ;\-\ #\ ###\ ##0.0\ ;\-"/>
    <numFmt numFmtId="175" formatCode="#\ ###\ ##0.0\ ;\-\ #\ ###\ ##0.0\ ;\-\ "/>
    <numFmt numFmtId="176" formatCode="#,##0.0"/>
    <numFmt numFmtId="177" formatCode="[$-407]mmmm\ yyyy;@"/>
    <numFmt numFmtId="178" formatCode="mmmm\ yyyy"/>
    <numFmt numFmtId="179" formatCode="[=0]\ \-;[&lt;100]\ \(#,##0\);#,##0"/>
  </numFmts>
  <fonts count="55" x14ac:knownFonts="1">
    <font>
      <sz val="10"/>
      <name val="Arial"/>
      <family val="2"/>
    </font>
    <font>
      <sz val="11"/>
      <color theme="1"/>
      <name val="Arial"/>
      <family val="2"/>
    </font>
    <font>
      <b/>
      <sz val="11"/>
      <color theme="1"/>
      <name val="Arial"/>
      <family val="2"/>
    </font>
    <font>
      <sz val="1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sz val="10"/>
      <color theme="1"/>
      <name val="Arial"/>
      <family val="2"/>
    </font>
    <font>
      <sz val="9"/>
      <name val="Arial"/>
      <family val="2"/>
    </font>
    <font>
      <b/>
      <sz val="12"/>
      <name val="Arial"/>
      <family val="2"/>
    </font>
    <font>
      <b/>
      <sz val="10"/>
      <name val="Arial"/>
      <family val="2"/>
    </font>
    <font>
      <b/>
      <sz val="11"/>
      <name val="Arial"/>
      <family val="2"/>
    </font>
    <font>
      <i/>
      <sz val="10"/>
      <name val="Arial"/>
      <family val="2"/>
    </font>
    <font>
      <i/>
      <sz val="9"/>
      <name val="Arial"/>
      <family val="2"/>
    </font>
    <font>
      <u/>
      <sz val="9"/>
      <name val="Arial"/>
      <family val="2"/>
    </font>
    <font>
      <b/>
      <sz val="14"/>
      <name val="Arial"/>
      <family val="2"/>
    </font>
    <font>
      <sz val="12"/>
      <name val="Arial"/>
      <family val="2"/>
    </font>
    <font>
      <sz val="8"/>
      <name val="Arial"/>
      <family val="2"/>
    </font>
    <font>
      <sz val="12"/>
      <color indexed="9"/>
      <name val="Arial"/>
      <family val="2"/>
    </font>
    <font>
      <sz val="8"/>
      <color rgb="FF000000"/>
      <name val="Arial"/>
      <family val="2"/>
    </font>
    <font>
      <vertAlign val="superscript"/>
      <sz val="8"/>
      <name val="Arial"/>
      <family val="2"/>
    </font>
    <font>
      <sz val="6"/>
      <name val="Arial"/>
      <family val="2"/>
    </font>
    <font>
      <b/>
      <sz val="8"/>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u/>
      <sz val="7"/>
      <color indexed="12"/>
      <name val="Tahoma"/>
      <family val="2"/>
    </font>
    <font>
      <b/>
      <vertAlign val="superscript"/>
      <sz val="8"/>
      <name val="Arial"/>
      <family val="2"/>
    </font>
    <font>
      <u/>
      <sz val="7"/>
      <color indexed="12"/>
      <name val="Arial"/>
      <family val="2"/>
    </font>
    <font>
      <b/>
      <sz val="10"/>
      <color indexed="8"/>
      <name val="Arial"/>
      <family val="2"/>
    </font>
    <font>
      <sz val="10"/>
      <color indexed="8"/>
      <name val="Arial"/>
      <family val="2"/>
    </font>
    <font>
      <vertAlign val="superscript"/>
      <sz val="7"/>
      <color indexed="8"/>
      <name val="Arial"/>
      <family val="2"/>
    </font>
    <font>
      <sz val="7"/>
      <color indexed="8"/>
      <name val="Arial"/>
      <family val="2"/>
    </font>
    <font>
      <sz val="7"/>
      <color rgb="FF000000"/>
      <name val="Arial"/>
      <family val="2"/>
    </font>
    <font>
      <vertAlign val="superscript"/>
      <sz val="7"/>
      <color rgb="FF000000"/>
      <name val="Arial"/>
      <family val="2"/>
    </font>
    <font>
      <b/>
      <sz val="9"/>
      <name val="Arial"/>
      <family val="2"/>
    </font>
    <font>
      <b/>
      <sz val="9"/>
      <color theme="1"/>
      <name val="Arial"/>
      <family val="2"/>
    </font>
    <font>
      <sz val="9"/>
      <color indexed="8"/>
      <name val="Arial"/>
      <family val="2"/>
    </font>
    <font>
      <sz val="8"/>
      <name val="Tahoma"/>
      <family val="2"/>
    </font>
    <font>
      <sz val="9"/>
      <color theme="1"/>
      <name val="Arial"/>
      <family val="2"/>
    </font>
    <font>
      <sz val="9"/>
      <color rgb="FF000000"/>
      <name val="Arial"/>
      <family val="2"/>
    </font>
    <font>
      <b/>
      <sz val="9"/>
      <color indexed="8"/>
      <name val="Arial"/>
      <family val="2"/>
    </font>
    <font>
      <u/>
      <sz val="11"/>
      <color theme="10"/>
      <name val="Arial"/>
      <family val="2"/>
    </font>
    <font>
      <u/>
      <sz val="9"/>
      <color theme="10"/>
      <name val="Arial"/>
      <family val="2"/>
    </font>
    <font>
      <b/>
      <sz val="10"/>
      <color theme="1"/>
      <name val="Arial"/>
      <family val="2"/>
    </font>
    <font>
      <b/>
      <sz val="9"/>
      <color rgb="FF000000"/>
      <name val="Arial"/>
      <family val="2"/>
    </font>
    <font>
      <u/>
      <sz val="9"/>
      <color indexed="12"/>
      <name val="Arial"/>
      <family val="2"/>
    </font>
    <font>
      <u/>
      <sz val="10"/>
      <name val="Arial"/>
      <family val="2"/>
    </font>
    <font>
      <b/>
      <sz val="10"/>
      <color indexed="12"/>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s>
  <borders count="36">
    <border>
      <left/>
      <right/>
      <top/>
      <bottom/>
      <diagonal/>
    </border>
    <border>
      <left/>
      <right/>
      <top/>
      <bottom style="thin">
        <color rgb="FF404040"/>
      </bottom>
      <diagonal/>
    </border>
    <border>
      <left/>
      <right/>
      <top/>
      <bottom style="thin">
        <color indexed="63"/>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theme="0" tint="-0.24994659260841701"/>
      </left>
      <right/>
      <top/>
      <bottom/>
      <diagonal/>
    </border>
    <border>
      <left/>
      <right style="hair">
        <color theme="0" tint="-0.14996795556505021"/>
      </right>
      <top/>
      <bottom/>
      <diagonal/>
    </border>
    <border>
      <left style="hair">
        <color rgb="FFC0C0C0"/>
      </left>
      <right style="hair">
        <color indexed="22"/>
      </right>
      <top style="hair">
        <color rgb="FFC0C0C0"/>
      </top>
      <bottom/>
      <diagonal/>
    </border>
    <border>
      <left style="hair">
        <color indexed="22"/>
      </left>
      <right style="hair">
        <color indexed="22"/>
      </right>
      <top style="hair">
        <color rgb="FFC0C0C0"/>
      </top>
      <bottom/>
      <diagonal/>
    </border>
    <border>
      <left style="hair">
        <color rgb="FFC0C0C0"/>
      </left>
      <right/>
      <top style="hair">
        <color rgb="FFC0C0C0"/>
      </top>
      <bottom/>
      <diagonal/>
    </border>
    <border>
      <left/>
      <right/>
      <top style="hair">
        <color rgb="FFC0C0C0"/>
      </top>
      <bottom/>
      <diagonal/>
    </border>
    <border>
      <left/>
      <right style="hair">
        <color indexed="22"/>
      </right>
      <top style="hair">
        <color rgb="FFC0C0C0"/>
      </top>
      <bottom/>
      <diagonal/>
    </border>
    <border>
      <left/>
      <right style="hair">
        <color rgb="FFC0C0C0"/>
      </right>
      <top style="hair">
        <color rgb="FFC0C0C0"/>
      </top>
      <bottom/>
      <diagonal/>
    </border>
    <border>
      <left style="hair">
        <color rgb="FFC0C0C0"/>
      </left>
      <right/>
      <top/>
      <bottom/>
      <diagonal/>
    </border>
    <border>
      <left/>
      <right style="hair">
        <color rgb="FFC0C0C0"/>
      </right>
      <top/>
      <bottom/>
      <diagonal/>
    </border>
    <border>
      <left style="hair">
        <color rgb="FFC0C0C0"/>
      </left>
      <right/>
      <top/>
      <bottom style="hair">
        <color rgb="FFC0C0C0"/>
      </bottom>
      <diagonal/>
    </border>
    <border>
      <left/>
      <right style="hair">
        <color rgb="FFBFBFBF"/>
      </right>
      <top/>
      <bottom style="hair">
        <color rgb="FFC0C0C0"/>
      </bottom>
      <diagonal/>
    </border>
    <border>
      <left/>
      <right/>
      <top/>
      <bottom style="hair">
        <color rgb="FFC0C0C0"/>
      </bottom>
      <diagonal/>
    </border>
    <border>
      <left/>
      <right style="hair">
        <color indexed="22"/>
      </right>
      <top/>
      <bottom style="hair">
        <color rgb="FFC0C0C0"/>
      </bottom>
      <diagonal/>
    </border>
    <border>
      <left/>
      <right style="hair">
        <color rgb="FFC0C0C0"/>
      </right>
      <top/>
      <bottom style="hair">
        <color rgb="FFC0C0C0"/>
      </bottom>
      <diagonal/>
    </border>
    <border>
      <left style="hair">
        <color indexed="22"/>
      </left>
      <right/>
      <top/>
      <bottom style="hair">
        <color rgb="FFC0C0C0"/>
      </bottom>
      <diagonal/>
    </border>
    <border>
      <left style="hair">
        <color rgb="FFC0C0C0"/>
      </left>
      <right/>
      <top/>
      <bottom style="hair">
        <color indexed="22"/>
      </bottom>
      <diagonal/>
    </border>
    <border>
      <left/>
      <right/>
      <top/>
      <bottom style="thin">
        <color theme="1" tint="0.24994659260841701"/>
      </bottom>
      <diagonal/>
    </border>
  </borders>
  <cellStyleXfs count="13">
    <xf numFmtId="0" fontId="0" fillId="0" borderId="0"/>
    <xf numFmtId="0" fontId="4" fillId="0" borderId="0" applyNumberFormat="0" applyFill="0" applyBorder="0" applyAlignment="0" applyProtection="0"/>
    <xf numFmtId="0" fontId="3" fillId="0" borderId="0"/>
    <xf numFmtId="0" fontId="42" fillId="0" borderId="0"/>
    <xf numFmtId="0" fontId="1" fillId="0" borderId="0"/>
    <xf numFmtId="0" fontId="1" fillId="0" borderId="0"/>
    <xf numFmtId="0" fontId="46" fillId="0" borderId="0" applyNumberFormat="0" applyFill="0" applyBorder="0" applyAlignment="0" applyProtection="0"/>
    <xf numFmtId="0" fontId="3" fillId="0" borderId="0"/>
    <xf numFmtId="0" fontId="1" fillId="0" borderId="0"/>
    <xf numFmtId="0" fontId="46"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cellStyleXfs>
  <cellXfs count="555">
    <xf numFmtId="0" fontId="0" fillId="0" borderId="0" xfId="0"/>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3" fillId="0" borderId="0" xfId="0" applyFont="1" applyAlignment="1">
      <alignment horizontal="left" wrapText="1"/>
    </xf>
    <xf numFmtId="0" fontId="3" fillId="0" borderId="0" xfId="0" applyFont="1" applyAlignment="1">
      <alignment horizontal="left" wrapText="1"/>
    </xf>
    <xf numFmtId="0" fontId="4" fillId="2" borderId="0" xfId="1" applyNumberFormat="1" applyFill="1" applyAlignment="1" applyProtection="1">
      <alignment horizontal="left" vertical="top" wrapText="1"/>
    </xf>
    <xf numFmtId="0" fontId="8" fillId="2" borderId="0" xfId="0" applyFont="1" applyFill="1" applyAlignment="1">
      <alignment horizontal="left" vertical="top" wrapText="1"/>
    </xf>
    <xf numFmtId="0" fontId="3" fillId="0" borderId="2" xfId="0" applyFont="1" applyBorder="1" applyAlignment="1">
      <alignment horizontal="right" vertical="center"/>
    </xf>
    <xf numFmtId="0" fontId="10" fillId="0" borderId="2" xfId="0" applyFont="1" applyBorder="1"/>
    <xf numFmtId="0" fontId="3" fillId="0" borderId="1" xfId="0" applyFont="1" applyBorder="1" applyAlignment="1">
      <alignment horizontal="right" vertical="center"/>
    </xf>
    <xf numFmtId="0" fontId="10" fillId="0" borderId="0" xfId="0" applyFont="1"/>
    <xf numFmtId="0" fontId="10" fillId="0" borderId="0" xfId="0" applyFont="1" applyAlignment="1">
      <alignment horizontal="left"/>
    </xf>
    <xf numFmtId="0" fontId="3" fillId="0" borderId="0" xfId="0" applyFont="1" applyAlignment="1">
      <alignment horizontal="left"/>
    </xf>
    <xf numFmtId="0" fontId="11" fillId="0" borderId="0" xfId="0" applyFont="1"/>
    <xf numFmtId="0" fontId="12" fillId="0" borderId="0" xfId="0" applyFont="1" applyAlignment="1">
      <alignment horizontal="left"/>
    </xf>
    <xf numFmtId="0" fontId="13" fillId="0" borderId="0" xfId="0" applyFont="1" applyAlignment="1">
      <alignment horizontal="left"/>
    </xf>
    <xf numFmtId="0" fontId="3" fillId="0" borderId="0" xfId="0" applyFont="1"/>
    <xf numFmtId="0" fontId="8" fillId="0" borderId="0" xfId="0" applyFont="1" applyAlignment="1">
      <alignment horizontal="right"/>
    </xf>
    <xf numFmtId="0" fontId="8" fillId="0" borderId="0" xfId="0" applyFont="1" applyAlignment="1">
      <alignment horizontal="left"/>
    </xf>
    <xf numFmtId="0" fontId="3" fillId="0" borderId="0" xfId="0" applyFont="1" applyAlignment="1">
      <alignment horizontal="left" vertical="center" wrapText="1"/>
    </xf>
    <xf numFmtId="0" fontId="3" fillId="0" borderId="0" xfId="0" applyFont="1" applyAlignment="1">
      <alignment horizontal="right"/>
    </xf>
    <xf numFmtId="0" fontId="14" fillId="0" borderId="0" xfId="0" applyFont="1"/>
    <xf numFmtId="0" fontId="14" fillId="0" borderId="0" xfId="0" applyFont="1" applyAlignment="1">
      <alignment horizontal="left"/>
    </xf>
    <xf numFmtId="0" fontId="14" fillId="0" borderId="0" xfId="0" applyFont="1" applyAlignment="1">
      <alignment wrapText="1"/>
    </xf>
    <xf numFmtId="0" fontId="10" fillId="0" borderId="0" xfId="0" applyFont="1" applyAlignment="1">
      <alignment horizontal="left" wrapText="1"/>
    </xf>
    <xf numFmtId="0" fontId="15" fillId="0" borderId="0" xfId="0" applyFont="1" applyAlignment="1">
      <alignment horizontal="left" wrapText="1"/>
    </xf>
    <xf numFmtId="0" fontId="16" fillId="0" borderId="0" xfId="0" applyFont="1" applyAlignment="1">
      <alignment horizontal="left" indent="10"/>
    </xf>
    <xf numFmtId="0" fontId="16" fillId="0" borderId="0" xfId="0" applyFont="1" applyAlignment="1">
      <alignment horizontal="left"/>
    </xf>
    <xf numFmtId="0" fontId="10" fillId="0" borderId="0" xfId="0" applyFont="1" applyAlignment="1">
      <alignment horizontal="left" indent="10"/>
    </xf>
    <xf numFmtId="0" fontId="3" fillId="0" borderId="1" xfId="0" applyFont="1" applyBorder="1" applyAlignment="1">
      <alignment horizontal="left" vertical="center"/>
    </xf>
    <xf numFmtId="0" fontId="3" fillId="0" borderId="1" xfId="0" applyFont="1" applyBorder="1" applyAlignment="1">
      <alignment horizontal="centerContinuous" vertical="center" shrinkToFit="1"/>
    </xf>
    <xf numFmtId="0" fontId="0" fillId="0" borderId="1" xfId="0" applyBorder="1" applyAlignment="1">
      <alignment horizontal="right" vertical="center"/>
    </xf>
    <xf numFmtId="0" fontId="17" fillId="0" borderId="0" xfId="0" applyFont="1" applyAlignment="1">
      <alignment horizontal="centerContinuous" vertical="center"/>
    </xf>
    <xf numFmtId="0" fontId="0" fillId="0" borderId="0" xfId="0" applyAlignment="1">
      <alignment horizontal="centerContinuous"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8" fillId="0" borderId="0" xfId="0" applyFont="1"/>
    <xf numFmtId="0" fontId="19" fillId="0" borderId="0" xfId="0" applyFont="1" applyAlignment="1">
      <alignment horizontal="left" vertical="center"/>
    </xf>
    <xf numFmtId="0" fontId="19" fillId="0" borderId="0" xfId="0" applyFont="1" applyAlignment="1">
      <alignment horizontal="left" vertical="center" wrapText="1"/>
    </xf>
    <xf numFmtId="0" fontId="20" fillId="0" borderId="0" xfId="0" applyFont="1" applyAlignment="1">
      <alignment horizontal="left" vertical="center"/>
    </xf>
    <xf numFmtId="0" fontId="21" fillId="0" borderId="3" xfId="0" applyFont="1" applyBorder="1" applyAlignment="1">
      <alignment horizontal="left" wrapText="1"/>
    </xf>
    <xf numFmtId="0" fontId="21" fillId="0" borderId="3" xfId="0" applyFont="1" applyBorder="1" applyAlignment="1">
      <alignment horizontal="left"/>
    </xf>
    <xf numFmtId="1" fontId="19" fillId="0" borderId="4" xfId="0" applyNumberFormat="1" applyFont="1" applyBorder="1" applyAlignment="1">
      <alignment horizontal="center" vertical="center"/>
    </xf>
    <xf numFmtId="1" fontId="19" fillId="0" borderId="5" xfId="0" applyNumberFormat="1" applyFont="1" applyBorder="1" applyAlignment="1">
      <alignment horizontal="center" vertical="center"/>
    </xf>
    <xf numFmtId="1" fontId="19" fillId="0" borderId="6" xfId="0" applyNumberFormat="1" applyFont="1" applyBorder="1" applyAlignment="1">
      <alignment horizontal="center" vertical="center" wrapText="1"/>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1" fontId="19" fillId="0" borderId="4" xfId="0" applyNumberFormat="1" applyFont="1" applyBorder="1" applyAlignment="1">
      <alignment horizontal="center" vertical="center" wrapText="1"/>
    </xf>
    <xf numFmtId="1" fontId="19" fillId="0" borderId="10" xfId="0" applyNumberFormat="1" applyFont="1" applyBorder="1" applyAlignment="1">
      <alignment horizontal="center" vertical="center" wrapText="1"/>
    </xf>
    <xf numFmtId="0" fontId="19" fillId="0" borderId="0" xfId="0" applyFont="1"/>
    <xf numFmtId="1" fontId="19" fillId="0" borderId="11" xfId="0" applyNumberFormat="1" applyFont="1" applyBorder="1" applyAlignment="1">
      <alignment horizontal="center" vertical="center"/>
    </xf>
    <xf numFmtId="1" fontId="19" fillId="0" borderId="0" xfId="0" applyNumberFormat="1" applyFont="1" applyAlignment="1">
      <alignment horizontal="center" vertical="center"/>
    </xf>
    <xf numFmtId="1" fontId="19" fillId="0" borderId="12" xfId="0" applyNumberFormat="1" applyFont="1" applyBorder="1" applyAlignment="1">
      <alignment horizontal="center" vertical="center" wrapText="1"/>
    </xf>
    <xf numFmtId="164" fontId="19" fillId="0" borderId="6" xfId="0" applyNumberFormat="1" applyFont="1" applyBorder="1" applyAlignment="1">
      <alignment horizontal="center" vertical="center" wrapText="1"/>
    </xf>
    <xf numFmtId="1" fontId="19" fillId="0" borderId="13" xfId="0" applyNumberFormat="1" applyFont="1" applyBorder="1" applyAlignment="1">
      <alignment horizontal="center" vertical="center" wrapText="1"/>
    </xf>
    <xf numFmtId="1" fontId="19" fillId="0" borderId="14" xfId="0" applyNumberFormat="1" applyFont="1" applyBorder="1" applyAlignment="1">
      <alignment horizontal="center" vertical="center" wrapText="1"/>
    </xf>
    <xf numFmtId="164" fontId="19" fillId="0" borderId="15" xfId="0" applyNumberFormat="1" applyFont="1" applyBorder="1" applyAlignment="1">
      <alignment horizontal="center" vertical="center" wrapText="1"/>
    </xf>
    <xf numFmtId="3" fontId="19" fillId="0" borderId="16" xfId="0" applyNumberFormat="1" applyFont="1" applyBorder="1" applyAlignment="1">
      <alignment horizontal="center" vertical="center"/>
    </xf>
    <xf numFmtId="165" fontId="19" fillId="0" borderId="16" xfId="0" applyNumberFormat="1" applyFont="1" applyBorder="1" applyAlignment="1">
      <alignment horizontal="center" vertical="center"/>
    </xf>
    <xf numFmtId="1" fontId="19" fillId="0" borderId="13" xfId="0" applyNumberFormat="1" applyFont="1" applyBorder="1" applyAlignment="1">
      <alignment horizontal="center" vertical="center"/>
    </xf>
    <xf numFmtId="1" fontId="19" fillId="0" borderId="3" xfId="0" applyNumberFormat="1" applyFont="1" applyBorder="1" applyAlignment="1">
      <alignment horizontal="center" vertical="center"/>
    </xf>
    <xf numFmtId="1" fontId="19" fillId="0" borderId="15" xfId="0" applyNumberFormat="1" applyFont="1" applyBorder="1" applyAlignment="1">
      <alignment horizontal="center" vertical="center" wrapText="1"/>
    </xf>
    <xf numFmtId="1" fontId="23" fillId="0" borderId="16" xfId="0" applyNumberFormat="1" applyFont="1" applyBorder="1" applyAlignment="1">
      <alignment horizontal="center" vertical="center"/>
    </xf>
    <xf numFmtId="0" fontId="23" fillId="0" borderId="0" xfId="0" applyFont="1"/>
    <xf numFmtId="1" fontId="24" fillId="0" borderId="4" xfId="0" applyNumberFormat="1" applyFont="1" applyBorder="1" applyAlignment="1">
      <alignment horizontal="left"/>
    </xf>
    <xf numFmtId="1" fontId="24" fillId="0" borderId="0" xfId="0" applyNumberFormat="1" applyFont="1" applyAlignment="1">
      <alignment horizontal="center"/>
    </xf>
    <xf numFmtId="1" fontId="24" fillId="0" borderId="12" xfId="0" applyNumberFormat="1" applyFont="1" applyBorder="1" applyAlignment="1">
      <alignment horizontal="center"/>
    </xf>
    <xf numFmtId="3" fontId="19" fillId="0" borderId="4" xfId="0" applyNumberFormat="1" applyFont="1" applyBorder="1" applyAlignment="1">
      <alignment horizontal="center"/>
    </xf>
    <xf numFmtId="3" fontId="19" fillId="0" borderId="5" xfId="0" applyNumberFormat="1" applyFont="1" applyBorder="1" applyAlignment="1">
      <alignment horizontal="center"/>
    </xf>
    <xf numFmtId="3" fontId="19" fillId="0" borderId="10" xfId="0" applyNumberFormat="1" applyFont="1" applyBorder="1" applyAlignment="1">
      <alignment horizontal="center"/>
    </xf>
    <xf numFmtId="1" fontId="19" fillId="0" borderId="4" xfId="0" applyNumberFormat="1" applyFont="1" applyBorder="1" applyAlignment="1">
      <alignment horizontal="center"/>
    </xf>
    <xf numFmtId="1" fontId="19" fillId="0" borderId="10" xfId="0" applyNumberFormat="1" applyFont="1" applyBorder="1" applyAlignment="1">
      <alignment horizontal="center"/>
    </xf>
    <xf numFmtId="49" fontId="24" fillId="0" borderId="11" xfId="0" applyNumberFormat="1" applyFont="1" applyBorder="1"/>
    <xf numFmtId="0" fontId="24" fillId="0" borderId="0" xfId="0" applyFont="1"/>
    <xf numFmtId="166" fontId="19" fillId="0" borderId="12" xfId="0" applyNumberFormat="1" applyFont="1" applyBorder="1" applyAlignment="1">
      <alignment horizontal="right"/>
    </xf>
    <xf numFmtId="167" fontId="19" fillId="0" borderId="0" xfId="0" applyNumberFormat="1" applyFont="1" applyAlignment="1">
      <alignment horizontal="right"/>
    </xf>
    <xf numFmtId="167" fontId="19" fillId="0" borderId="11" xfId="0" applyNumberFormat="1" applyFont="1" applyBorder="1" applyAlignment="1">
      <alignment horizontal="right"/>
    </xf>
    <xf numFmtId="168" fontId="19" fillId="0" borderId="17" xfId="0" applyNumberFormat="1" applyFont="1" applyBorder="1" applyAlignment="1">
      <alignment horizontal="right"/>
    </xf>
    <xf numFmtId="0" fontId="19" fillId="0" borderId="0" xfId="0" applyFont="1" applyAlignment="1">
      <alignment wrapText="1"/>
    </xf>
    <xf numFmtId="49" fontId="19" fillId="0" borderId="11" xfId="0" applyNumberFormat="1" applyFont="1" applyBorder="1"/>
    <xf numFmtId="49" fontId="19" fillId="0" borderId="0" xfId="0" applyNumberFormat="1" applyFont="1"/>
    <xf numFmtId="169" fontId="19" fillId="0" borderId="11" xfId="0" applyNumberFormat="1" applyFont="1" applyBorder="1"/>
    <xf numFmtId="0" fontId="19" fillId="0" borderId="0" xfId="0" applyFont="1" applyAlignment="1">
      <alignment horizontal="left"/>
    </xf>
    <xf numFmtId="170" fontId="19" fillId="0" borderId="0" xfId="0" applyNumberFormat="1" applyFont="1"/>
    <xf numFmtId="169" fontId="19" fillId="0" borderId="13" xfId="0" applyNumberFormat="1" applyFont="1" applyBorder="1"/>
    <xf numFmtId="49" fontId="19" fillId="0" borderId="3" xfId="0" applyNumberFormat="1" applyFont="1" applyBorder="1"/>
    <xf numFmtId="166" fontId="19" fillId="0" borderId="15" xfId="0" applyNumberFormat="1" applyFont="1" applyBorder="1" applyAlignment="1">
      <alignment horizontal="right"/>
    </xf>
    <xf numFmtId="1" fontId="24" fillId="0" borderId="11" xfId="0" applyNumberFormat="1" applyFont="1" applyBorder="1" applyAlignment="1">
      <alignment horizontal="left"/>
    </xf>
    <xf numFmtId="1" fontId="24" fillId="0" borderId="12" xfId="0" applyNumberFormat="1" applyFont="1" applyBorder="1" applyAlignment="1">
      <alignment horizontal="right"/>
    </xf>
    <xf numFmtId="3" fontId="19" fillId="0" borderId="4" xfId="0" applyNumberFormat="1" applyFont="1" applyBorder="1" applyAlignment="1">
      <alignment horizontal="right"/>
    </xf>
    <xf numFmtId="3" fontId="19" fillId="0" borderId="5" xfId="0" applyNumberFormat="1" applyFont="1" applyBorder="1" applyAlignment="1">
      <alignment horizontal="right"/>
    </xf>
    <xf numFmtId="3" fontId="19" fillId="0" borderId="10" xfId="0" applyNumberFormat="1" applyFont="1" applyBorder="1" applyAlignment="1">
      <alignment horizontal="right"/>
    </xf>
    <xf numFmtId="1" fontId="19" fillId="0" borderId="4" xfId="0" applyNumberFormat="1" applyFont="1" applyBorder="1" applyAlignment="1">
      <alignment horizontal="right"/>
    </xf>
    <xf numFmtId="1" fontId="19" fillId="0" borderId="10" xfId="0" applyNumberFormat="1" applyFont="1" applyBorder="1" applyAlignment="1">
      <alignment horizontal="right"/>
    </xf>
    <xf numFmtId="1" fontId="19" fillId="0" borderId="12" xfId="0" applyNumberFormat="1" applyFont="1" applyBorder="1" applyAlignment="1">
      <alignment horizontal="right"/>
    </xf>
    <xf numFmtId="3" fontId="19" fillId="0" borderId="11" xfId="0" applyNumberFormat="1" applyFont="1" applyBorder="1" applyAlignment="1">
      <alignment horizontal="right"/>
    </xf>
    <xf numFmtId="3" fontId="19" fillId="0" borderId="0" xfId="0" applyNumberFormat="1" applyFont="1" applyAlignment="1">
      <alignment horizontal="right"/>
    </xf>
    <xf numFmtId="3" fontId="19" fillId="0" borderId="17" xfId="0" applyNumberFormat="1" applyFont="1" applyBorder="1" applyAlignment="1">
      <alignment horizontal="right"/>
    </xf>
    <xf numFmtId="171" fontId="19" fillId="0" borderId="11" xfId="0" applyNumberFormat="1" applyFont="1" applyBorder="1" applyAlignment="1">
      <alignment horizontal="right"/>
    </xf>
    <xf numFmtId="172" fontId="19" fillId="0" borderId="17" xfId="0" applyNumberFormat="1" applyFont="1" applyBorder="1" applyAlignment="1">
      <alignment horizontal="right"/>
    </xf>
    <xf numFmtId="167" fontId="19" fillId="0" borderId="11" xfId="0" applyNumberFormat="1" applyFont="1" applyBorder="1" applyAlignment="1">
      <alignment horizontal="right" wrapText="1"/>
    </xf>
    <xf numFmtId="167" fontId="19" fillId="0" borderId="17" xfId="0" applyNumberFormat="1" applyFont="1" applyBorder="1" applyAlignment="1">
      <alignment horizontal="right"/>
    </xf>
    <xf numFmtId="165" fontId="24" fillId="0" borderId="12" xfId="0" applyNumberFormat="1" applyFont="1" applyBorder="1" applyAlignment="1">
      <alignment horizontal="right"/>
    </xf>
    <xf numFmtId="49" fontId="19" fillId="0" borderId="13" xfId="0" applyNumberFormat="1" applyFont="1" applyBorder="1"/>
    <xf numFmtId="167" fontId="19" fillId="0" borderId="13" xfId="0" applyNumberFormat="1" applyFont="1" applyBorder="1" applyAlignment="1">
      <alignment horizontal="right"/>
    </xf>
    <xf numFmtId="167" fontId="19" fillId="0" borderId="3" xfId="0" applyNumberFormat="1" applyFont="1" applyBorder="1" applyAlignment="1">
      <alignment horizontal="right"/>
    </xf>
    <xf numFmtId="167" fontId="19" fillId="0" borderId="14" xfId="0" applyNumberFormat="1" applyFont="1" applyBorder="1" applyAlignment="1">
      <alignment horizontal="right"/>
    </xf>
    <xf numFmtId="168" fontId="19" fillId="0" borderId="14" xfId="0" applyNumberFormat="1" applyFont="1" applyBorder="1" applyAlignment="1">
      <alignment horizontal="right"/>
    </xf>
    <xf numFmtId="0" fontId="23" fillId="0" borderId="0" xfId="0" applyFont="1" applyAlignment="1">
      <alignment horizontal="left"/>
    </xf>
    <xf numFmtId="0" fontId="25" fillId="0" borderId="0" xfId="0" applyFont="1" applyAlignment="1">
      <alignment horizontal="left"/>
    </xf>
    <xf numFmtId="0" fontId="25" fillId="0" borderId="0" xfId="0" applyFont="1" applyAlignment="1">
      <alignment horizontal="right" vertical="top"/>
    </xf>
    <xf numFmtId="0" fontId="23" fillId="0" borderId="0" xfId="0" applyFont="1" applyAlignment="1">
      <alignment horizontal="left" wrapText="1"/>
    </xf>
    <xf numFmtId="0" fontId="25" fillId="0" borderId="0" xfId="0" applyFont="1" applyAlignment="1">
      <alignment horizontal="left" wrapText="1"/>
    </xf>
    <xf numFmtId="0" fontId="25" fillId="0" borderId="0" xfId="0" applyFont="1" applyAlignment="1">
      <alignment horizontal="left"/>
    </xf>
    <xf numFmtId="0" fontId="25" fillId="0" borderId="0" xfId="0" applyFont="1" applyAlignment="1">
      <alignment horizontal="left" vertical="center" wrapText="1"/>
    </xf>
    <xf numFmtId="0" fontId="25" fillId="0" borderId="0" xfId="0" applyFont="1" applyAlignment="1">
      <alignment horizontal="left" vertical="center"/>
    </xf>
    <xf numFmtId="3" fontId="19" fillId="0" borderId="0" xfId="0" applyNumberFormat="1" applyFont="1"/>
    <xf numFmtId="165" fontId="19" fillId="0" borderId="0" xfId="0" applyNumberFormat="1" applyFont="1"/>
    <xf numFmtId="0" fontId="27" fillId="3" borderId="0" xfId="0" applyFont="1" applyFill="1"/>
    <xf numFmtId="0" fontId="27" fillId="0" borderId="0" xfId="0" applyFont="1"/>
    <xf numFmtId="0" fontId="20" fillId="3" borderId="0" xfId="0" applyFont="1" applyFill="1"/>
    <xf numFmtId="0" fontId="20" fillId="0" borderId="0" xfId="0" applyFont="1"/>
    <xf numFmtId="0" fontId="20" fillId="0" borderId="0" xfId="0" applyFont="1" applyAlignment="1">
      <alignment horizontal="centerContinuous"/>
    </xf>
    <xf numFmtId="0" fontId="19" fillId="0" borderId="0" xfId="0" applyFont="1" applyAlignment="1">
      <alignment horizontal="left" wrapText="1"/>
    </xf>
    <xf numFmtId="0" fontId="19" fillId="0" borderId="0" xfId="0" applyFont="1" applyAlignment="1">
      <alignment horizontal="left" wrapText="1"/>
    </xf>
    <xf numFmtId="0" fontId="19" fillId="0" borderId="0" xfId="0" applyFont="1" applyAlignment="1">
      <alignment horizontal="center"/>
    </xf>
    <xf numFmtId="0" fontId="18" fillId="0" borderId="3" xfId="0" applyFont="1" applyBorder="1"/>
    <xf numFmtId="0" fontId="19" fillId="0" borderId="3" xfId="0" applyFont="1" applyBorder="1"/>
    <xf numFmtId="0" fontId="19" fillId="0" borderId="3" xfId="0" applyFont="1" applyBorder="1" applyAlignment="1">
      <alignment vertical="center"/>
    </xf>
    <xf numFmtId="0" fontId="19" fillId="0" borderId="3" xfId="0" applyFont="1" applyBorder="1" applyAlignment="1">
      <alignment horizontal="center" vertical="top"/>
    </xf>
    <xf numFmtId="173" fontId="12" fillId="0" borderId="4" xfId="0" applyNumberFormat="1" applyFont="1" applyBorder="1" applyAlignment="1">
      <alignment horizontal="left" vertical="center"/>
    </xf>
    <xf numFmtId="173" fontId="12" fillId="0" borderId="5" xfId="0" applyNumberFormat="1" applyFont="1" applyBorder="1" applyAlignment="1">
      <alignment horizontal="left" vertical="center"/>
    </xf>
    <xf numFmtId="173" fontId="12" fillId="0" borderId="10" xfId="0" applyNumberFormat="1" applyFont="1" applyBorder="1" applyAlignment="1">
      <alignment horizontal="left" vertical="center"/>
    </xf>
    <xf numFmtId="173" fontId="19" fillId="0" borderId="11" xfId="0" applyNumberFormat="1" applyFont="1" applyBorder="1" applyAlignment="1">
      <alignment vertical="center"/>
    </xf>
    <xf numFmtId="173" fontId="19" fillId="0" borderId="0" xfId="0" applyNumberFormat="1" applyFont="1" applyAlignment="1">
      <alignment vertical="center"/>
    </xf>
    <xf numFmtId="173" fontId="19" fillId="0" borderId="17" xfId="0" applyNumberFormat="1" applyFont="1" applyBorder="1" applyAlignment="1">
      <alignment vertical="center"/>
    </xf>
    <xf numFmtId="0" fontId="18" fillId="0" borderId="0" xfId="0" applyFont="1" applyAlignment="1">
      <alignment vertical="center"/>
    </xf>
    <xf numFmtId="165" fontId="19" fillId="0" borderId="3" xfId="0" applyNumberFormat="1" applyFont="1" applyBorder="1"/>
    <xf numFmtId="171" fontId="19" fillId="0" borderId="3" xfId="0" applyNumberFormat="1" applyFont="1" applyBorder="1"/>
    <xf numFmtId="171" fontId="19" fillId="0" borderId="14" xfId="0" applyNumberFormat="1" applyFont="1" applyBorder="1"/>
    <xf numFmtId="172" fontId="19" fillId="0" borderId="0" xfId="0" applyNumberFormat="1" applyFont="1"/>
    <xf numFmtId="171" fontId="19" fillId="0" borderId="0" xfId="0" applyNumberFormat="1" applyFont="1"/>
    <xf numFmtId="171" fontId="19" fillId="0" borderId="17" xfId="0" applyNumberFormat="1" applyFont="1" applyBorder="1"/>
    <xf numFmtId="172" fontId="28" fillId="3" borderId="0" xfId="0" applyNumberFormat="1" applyFont="1" applyFill="1"/>
    <xf numFmtId="0" fontId="28" fillId="0" borderId="0" xfId="0" applyFont="1"/>
    <xf numFmtId="173" fontId="19" fillId="0" borderId="11" xfId="0" applyNumberFormat="1" applyFont="1" applyBorder="1" applyAlignment="1">
      <alignment horizontal="left" vertical="center"/>
    </xf>
    <xf numFmtId="173" fontId="19" fillId="0" borderId="0" xfId="0" applyNumberFormat="1" applyFont="1" applyAlignment="1">
      <alignment horizontal="left" vertical="center"/>
    </xf>
    <xf numFmtId="173" fontId="19" fillId="0" borderId="17" xfId="0" applyNumberFormat="1" applyFont="1" applyBorder="1" applyAlignment="1">
      <alignment horizontal="left" vertical="center"/>
    </xf>
    <xf numFmtId="0" fontId="24" fillId="0" borderId="11" xfId="0" applyFont="1" applyBorder="1" applyAlignment="1">
      <alignment horizontal="left" vertical="center" wrapText="1"/>
    </xf>
    <xf numFmtId="0" fontId="24" fillId="0" borderId="0" xfId="0" applyFont="1" applyAlignment="1">
      <alignment horizontal="left" vertical="center" wrapText="1"/>
    </xf>
    <xf numFmtId="1" fontId="19" fillId="0" borderId="0" xfId="0" applyNumberFormat="1" applyFont="1" applyAlignment="1">
      <alignment horizontal="right" vertical="center"/>
    </xf>
    <xf numFmtId="171" fontId="19" fillId="0" borderId="0" xfId="0" applyNumberFormat="1" applyFont="1" applyAlignment="1">
      <alignment vertical="center"/>
    </xf>
    <xf numFmtId="171" fontId="19" fillId="0" borderId="17" xfId="0" applyNumberFormat="1" applyFont="1" applyBorder="1" applyAlignment="1">
      <alignment vertical="center"/>
    </xf>
    <xf numFmtId="0" fontId="19" fillId="0" borderId="0" xfId="0" applyFont="1" applyAlignment="1">
      <alignment vertical="center"/>
    </xf>
    <xf numFmtId="0" fontId="19" fillId="0" borderId="11" xfId="0" applyFont="1" applyBorder="1" applyAlignment="1">
      <alignment horizontal="left" vertical="center" wrapText="1"/>
    </xf>
    <xf numFmtId="49" fontId="19" fillId="0" borderId="0" xfId="0" applyNumberFormat="1" applyFont="1" applyAlignment="1">
      <alignment horizontal="left" vertical="center" wrapText="1"/>
    </xf>
    <xf numFmtId="174" fontId="19" fillId="0" borderId="0" xfId="0" applyNumberFormat="1" applyFont="1" applyAlignment="1">
      <alignment horizontal="right" vertical="center" wrapText="1"/>
    </xf>
    <xf numFmtId="171" fontId="19" fillId="0" borderId="0" xfId="0" applyNumberFormat="1" applyFont="1" applyAlignment="1">
      <alignment vertical="center" wrapText="1"/>
    </xf>
    <xf numFmtId="171" fontId="19" fillId="0" borderId="17" xfId="0" applyNumberFormat="1" applyFont="1" applyBorder="1" applyAlignment="1">
      <alignment vertical="center" wrapText="1"/>
    </xf>
    <xf numFmtId="0" fontId="19" fillId="0" borderId="0" xfId="0" applyFont="1" applyAlignment="1">
      <alignment vertical="center" wrapText="1"/>
    </xf>
    <xf numFmtId="170" fontId="19" fillId="0" borderId="0" xfId="0" applyNumberFormat="1" applyFont="1" applyAlignment="1">
      <alignment horizontal="left" vertical="center" wrapText="1"/>
    </xf>
    <xf numFmtId="0" fontId="25" fillId="0" borderId="0" xfId="0" applyFont="1" applyAlignment="1">
      <alignment vertical="center" wrapText="1"/>
    </xf>
    <xf numFmtId="170" fontId="19" fillId="0" borderId="0" xfId="0" applyNumberFormat="1" applyFont="1" applyAlignment="1">
      <alignment horizontal="left" vertical="center" wrapText="1"/>
    </xf>
    <xf numFmtId="0" fontId="19" fillId="0" borderId="11" xfId="0" applyFont="1" applyBorder="1" applyAlignment="1">
      <alignment horizontal="left" vertical="center"/>
    </xf>
    <xf numFmtId="170" fontId="19" fillId="0" borderId="0" xfId="0" applyNumberFormat="1" applyFont="1" applyAlignment="1">
      <alignment horizontal="left" vertical="center"/>
    </xf>
    <xf numFmtId="167" fontId="19" fillId="0" borderId="0" xfId="0" applyNumberFormat="1" applyFont="1" applyAlignment="1">
      <alignment horizontal="left" vertical="center" wrapText="1"/>
    </xf>
    <xf numFmtId="167" fontId="19" fillId="0" borderId="0" xfId="0" applyNumberFormat="1" applyFont="1" applyAlignment="1">
      <alignment horizontal="left" vertical="center"/>
    </xf>
    <xf numFmtId="167" fontId="19" fillId="0" borderId="0" xfId="0" applyNumberFormat="1" applyFont="1" applyAlignment="1">
      <alignment horizontal="left" vertical="center" wrapText="1"/>
    </xf>
    <xf numFmtId="0" fontId="24" fillId="0" borderId="11" xfId="0" applyFont="1" applyBorder="1" applyAlignment="1">
      <alignment vertical="center"/>
    </xf>
    <xf numFmtId="49" fontId="19" fillId="0" borderId="0" xfId="0" applyNumberFormat="1" applyFont="1" applyAlignment="1">
      <alignment vertical="center"/>
    </xf>
    <xf numFmtId="170" fontId="19" fillId="0" borderId="11" xfId="0" applyNumberFormat="1" applyFont="1" applyBorder="1" applyAlignment="1">
      <alignment vertical="center" wrapText="1"/>
    </xf>
    <xf numFmtId="170" fontId="19" fillId="0" borderId="0" xfId="0" applyNumberFormat="1" applyFont="1" applyAlignment="1">
      <alignment vertical="center" wrapText="1"/>
    </xf>
    <xf numFmtId="0" fontId="19" fillId="0" borderId="13" xfId="0" applyFont="1" applyBorder="1"/>
    <xf numFmtId="170" fontId="19" fillId="0" borderId="3" xfId="0" applyNumberFormat="1" applyFont="1" applyBorder="1"/>
    <xf numFmtId="3" fontId="19" fillId="0" borderId="3" xfId="0" applyNumberFormat="1" applyFont="1" applyBorder="1"/>
    <xf numFmtId="3" fontId="19" fillId="0" borderId="14" xfId="0" applyNumberFormat="1" applyFont="1" applyBorder="1"/>
    <xf numFmtId="0" fontId="25" fillId="0" borderId="0" xfId="0" applyFont="1"/>
    <xf numFmtId="0" fontId="25" fillId="0" borderId="0" xfId="0" applyFont="1" applyAlignment="1">
      <alignment horizontal="right"/>
    </xf>
    <xf numFmtId="0" fontId="29" fillId="3" borderId="0" xfId="0" applyFont="1" applyFill="1"/>
    <xf numFmtId="0" fontId="29" fillId="0" borderId="0" xfId="0" applyFont="1"/>
    <xf numFmtId="0" fontId="25" fillId="0" borderId="0" xfId="0" applyFont="1" applyAlignment="1">
      <alignment horizontal="left" vertical="top" wrapText="1"/>
    </xf>
    <xf numFmtId="0" fontId="28" fillId="3" borderId="0" xfId="0" applyFont="1" applyFill="1"/>
    <xf numFmtId="0" fontId="21" fillId="0" borderId="3" xfId="0" applyFont="1" applyBorder="1" applyAlignment="1">
      <alignment wrapText="1"/>
    </xf>
    <xf numFmtId="0" fontId="21" fillId="0" borderId="3" xfId="0" applyFont="1" applyBorder="1"/>
    <xf numFmtId="1" fontId="24" fillId="0" borderId="5" xfId="0" applyNumberFormat="1" applyFont="1" applyBorder="1" applyAlignment="1">
      <alignment horizontal="center"/>
    </xf>
    <xf numFmtId="1" fontId="24" fillId="0" borderId="6" xfId="0" applyNumberFormat="1" applyFont="1" applyBorder="1" applyAlignment="1">
      <alignment horizontal="center"/>
    </xf>
    <xf numFmtId="171" fontId="19" fillId="0" borderId="4" xfId="0" applyNumberFormat="1" applyFont="1" applyBorder="1"/>
    <xf numFmtId="171" fontId="19" fillId="0" borderId="5" xfId="0" applyNumberFormat="1" applyFont="1" applyBorder="1"/>
    <xf numFmtId="171" fontId="19" fillId="0" borderId="10" xfId="0" applyNumberFormat="1" applyFont="1" applyBorder="1"/>
    <xf numFmtId="172" fontId="19" fillId="0" borderId="10" xfId="0" applyNumberFormat="1" applyFont="1" applyBorder="1"/>
    <xf numFmtId="167" fontId="19" fillId="0" borderId="11" xfId="0" applyNumberFormat="1" applyFont="1" applyBorder="1"/>
    <xf numFmtId="167" fontId="19" fillId="0" borderId="0" xfId="0" applyNumberFormat="1" applyFont="1"/>
    <xf numFmtId="167" fontId="19" fillId="0" borderId="4" xfId="0" applyNumberFormat="1" applyFont="1" applyBorder="1"/>
    <xf numFmtId="167" fontId="19" fillId="0" borderId="5" xfId="0" applyNumberFormat="1" applyFont="1" applyBorder="1"/>
    <xf numFmtId="167" fontId="19" fillId="0" borderId="10" xfId="0" applyNumberFormat="1" applyFont="1" applyBorder="1"/>
    <xf numFmtId="167" fontId="19" fillId="0" borderId="11" xfId="0" applyNumberFormat="1" applyFont="1" applyBorder="1" applyAlignment="1">
      <alignment wrapText="1"/>
    </xf>
    <xf numFmtId="167" fontId="19" fillId="0" borderId="17" xfId="0" applyNumberFormat="1" applyFont="1" applyBorder="1"/>
    <xf numFmtId="0" fontId="30" fillId="0" borderId="0" xfId="0" applyFont="1" applyAlignment="1">
      <alignment horizontal="left" wrapText="1"/>
    </xf>
    <xf numFmtId="0" fontId="19" fillId="0" borderId="1" xfId="0" applyFont="1" applyBorder="1" applyAlignment="1">
      <alignment horizontal="centerContinuous" vertical="center" shrinkToFit="1"/>
    </xf>
    <xf numFmtId="0" fontId="3" fillId="0" borderId="1" xfId="0" applyFont="1" applyBorder="1" applyAlignment="1">
      <alignment horizontal="right" vertical="center" shrinkToFit="1"/>
    </xf>
    <xf numFmtId="0" fontId="19" fillId="0" borderId="0" xfId="0" applyFont="1" applyAlignment="1">
      <alignment horizontal="centerContinuous" vertical="center"/>
    </xf>
    <xf numFmtId="0" fontId="0" fillId="0" borderId="0" xfId="0" applyAlignment="1">
      <alignment horizontal="right" vertical="center"/>
    </xf>
    <xf numFmtId="0" fontId="20" fillId="0" borderId="0" xfId="0" applyFont="1" applyAlignment="1">
      <alignment horizontal="centerContinuous" vertical="center"/>
    </xf>
    <xf numFmtId="0" fontId="20" fillId="0" borderId="0" xfId="0" applyFont="1" applyAlignment="1">
      <alignment horizontal="right" vertical="center"/>
    </xf>
    <xf numFmtId="0" fontId="18" fillId="0" borderId="0" xfId="0" applyFont="1" applyAlignment="1">
      <alignment horizontal="right"/>
    </xf>
    <xf numFmtId="49" fontId="24" fillId="0" borderId="4" xfId="0" applyNumberFormat="1" applyFont="1" applyBorder="1" applyAlignment="1">
      <alignment vertical="center"/>
    </xf>
    <xf numFmtId="49" fontId="24" fillId="0" borderId="0" xfId="0" applyNumberFormat="1" applyFont="1" applyAlignment="1">
      <alignment vertical="center"/>
    </xf>
    <xf numFmtId="0" fontId="24" fillId="0" borderId="0" xfId="0" applyFont="1" applyAlignment="1">
      <alignment vertical="center"/>
    </xf>
    <xf numFmtId="0" fontId="24" fillId="0" borderId="11" xfId="0" applyFont="1" applyBorder="1" applyAlignment="1">
      <alignment horizontal="left" wrapText="1"/>
    </xf>
    <xf numFmtId="0" fontId="24" fillId="0" borderId="0" xfId="0" applyFont="1" applyAlignment="1">
      <alignment horizontal="left" wrapText="1"/>
    </xf>
    <xf numFmtId="0" fontId="24" fillId="0" borderId="17" xfId="0" applyFont="1" applyBorder="1" applyAlignment="1">
      <alignment horizontal="left" wrapText="1"/>
    </xf>
    <xf numFmtId="49" fontId="19" fillId="0" borderId="0" xfId="0" applyNumberFormat="1" applyFont="1"/>
    <xf numFmtId="0" fontId="19" fillId="0" borderId="0" xfId="0" applyFont="1" applyAlignment="1">
      <alignment horizontal="left" indent="1"/>
    </xf>
    <xf numFmtId="0" fontId="19" fillId="0" borderId="17" xfId="0" applyFont="1" applyBorder="1" applyAlignment="1">
      <alignment horizontal="left" wrapText="1"/>
    </xf>
    <xf numFmtId="0" fontId="24" fillId="0" borderId="4" xfId="0" applyFont="1" applyBorder="1" applyAlignment="1">
      <alignment horizontal="left" wrapText="1"/>
    </xf>
    <xf numFmtId="0" fontId="24" fillId="0" borderId="5" xfId="0" applyFont="1" applyBorder="1" applyAlignment="1">
      <alignment horizontal="left" wrapText="1"/>
    </xf>
    <xf numFmtId="0" fontId="24" fillId="0" borderId="10" xfId="0" applyFont="1" applyBorder="1" applyAlignment="1">
      <alignment horizontal="left" wrapText="1"/>
    </xf>
    <xf numFmtId="166" fontId="19" fillId="0" borderId="6" xfId="0" applyNumberFormat="1" applyFont="1" applyBorder="1" applyAlignment="1">
      <alignment horizontal="right"/>
    </xf>
    <xf numFmtId="167" fontId="19" fillId="0" borderId="4" xfId="0" applyNumberFormat="1" applyFont="1" applyBorder="1" applyAlignment="1">
      <alignment horizontal="right"/>
    </xf>
    <xf numFmtId="167" fontId="19" fillId="0" borderId="5" xfId="0" applyNumberFormat="1" applyFont="1" applyBorder="1" applyAlignment="1">
      <alignment horizontal="right"/>
    </xf>
    <xf numFmtId="167" fontId="19" fillId="0" borderId="10" xfId="0" applyNumberFormat="1" applyFont="1" applyBorder="1" applyAlignment="1">
      <alignment horizontal="right"/>
    </xf>
    <xf numFmtId="168" fontId="19" fillId="0" borderId="10" xfId="0" applyNumberFormat="1" applyFont="1" applyBorder="1" applyAlignment="1">
      <alignment horizontal="right"/>
    </xf>
    <xf numFmtId="0" fontId="25" fillId="0" borderId="0" xfId="0" applyFont="1" applyAlignment="1">
      <alignment horizontal="left" wrapText="1"/>
    </xf>
    <xf numFmtId="0" fontId="19" fillId="0" borderId="0" xfId="0" applyFont="1" applyAlignment="1">
      <alignment horizontal="right"/>
    </xf>
    <xf numFmtId="3" fontId="19" fillId="0" borderId="0" xfId="0" applyNumberFormat="1" applyFont="1" applyAlignment="1">
      <alignment wrapText="1"/>
    </xf>
    <xf numFmtId="1" fontId="19" fillId="0" borderId="11"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 fontId="19" fillId="0" borderId="13" xfId="0" applyNumberFormat="1" applyFont="1" applyBorder="1" applyAlignment="1">
      <alignment vertical="center" wrapText="1"/>
    </xf>
    <xf numFmtId="1" fontId="19" fillId="0" borderId="14" xfId="0" applyNumberFormat="1" applyFont="1" applyBorder="1" applyAlignment="1">
      <alignment vertical="center" wrapText="1"/>
    </xf>
    <xf numFmtId="0" fontId="24" fillId="0" borderId="4" xfId="0" applyFont="1" applyBorder="1" applyAlignment="1">
      <alignment horizontal="left" vertical="center" wrapText="1"/>
    </xf>
    <xf numFmtId="0" fontId="24" fillId="0" borderId="10" xfId="0" applyFont="1" applyBorder="1" applyAlignment="1">
      <alignment horizontal="left" vertical="center" wrapText="1"/>
    </xf>
    <xf numFmtId="0" fontId="19" fillId="0" borderId="17" xfId="0" applyFont="1" applyBorder="1" applyAlignment="1">
      <alignment horizontal="left" vertical="center"/>
    </xf>
    <xf numFmtId="175" fontId="19" fillId="0" borderId="12" xfId="0" applyNumberFormat="1" applyFont="1" applyBorder="1" applyAlignment="1">
      <alignment horizontal="right"/>
    </xf>
    <xf numFmtId="0" fontId="19" fillId="0" borderId="11" xfId="0" applyFont="1" applyBorder="1" applyAlignment="1">
      <alignment vertical="center" wrapText="1"/>
    </xf>
    <xf numFmtId="49" fontId="19" fillId="0" borderId="17" xfId="0" applyNumberFormat="1" applyFont="1" applyBorder="1" applyAlignment="1">
      <alignment vertical="center" wrapText="1"/>
    </xf>
    <xf numFmtId="0" fontId="19" fillId="0" borderId="11" xfId="0" applyFont="1" applyBorder="1" applyAlignment="1">
      <alignment vertical="center"/>
    </xf>
    <xf numFmtId="0" fontId="19" fillId="0" borderId="17" xfId="0" applyFont="1" applyBorder="1" applyAlignment="1">
      <alignment vertical="center" wrapText="1"/>
    </xf>
    <xf numFmtId="0" fontId="19" fillId="0" borderId="13" xfId="0" applyFont="1" applyBorder="1" applyAlignment="1">
      <alignment vertical="center" wrapText="1"/>
    </xf>
    <xf numFmtId="0" fontId="19" fillId="0" borderId="14" xfId="0" applyFont="1" applyBorder="1" applyAlignment="1">
      <alignment vertical="center" wrapText="1"/>
    </xf>
    <xf numFmtId="49" fontId="24" fillId="0" borderId="4" xfId="0" applyNumberFormat="1" applyFont="1" applyBorder="1" applyAlignment="1">
      <alignment horizontal="left" vertical="center"/>
    </xf>
    <xf numFmtId="0" fontId="19" fillId="0" borderId="5" xfId="0" applyFont="1" applyBorder="1" applyAlignment="1">
      <alignment horizontal="left" vertical="center"/>
    </xf>
    <xf numFmtId="0" fontId="19" fillId="0" borderId="5" xfId="0" quotePrefix="1" applyFont="1" applyBorder="1" applyAlignment="1">
      <alignment horizontal="left" vertical="center"/>
    </xf>
    <xf numFmtId="166" fontId="19" fillId="0" borderId="6" xfId="0" applyNumberFormat="1" applyFont="1" applyBorder="1" applyAlignment="1">
      <alignment horizontal="right" vertical="center"/>
    </xf>
    <xf numFmtId="167" fontId="19" fillId="0" borderId="4" xfId="0" applyNumberFormat="1" applyFont="1" applyBorder="1" applyAlignment="1">
      <alignment vertical="center"/>
    </xf>
    <xf numFmtId="167" fontId="19" fillId="0" borderId="5" xfId="0" applyNumberFormat="1" applyFont="1" applyBorder="1" applyAlignment="1">
      <alignment vertical="center"/>
    </xf>
    <xf numFmtId="167" fontId="19" fillId="0" borderId="10" xfId="0" applyNumberFormat="1" applyFont="1" applyBorder="1" applyAlignment="1">
      <alignment horizontal="right" vertical="center"/>
    </xf>
    <xf numFmtId="167" fontId="19" fillId="0" borderId="4" xfId="0" applyNumberFormat="1" applyFont="1" applyBorder="1" applyAlignment="1">
      <alignment horizontal="right" vertical="center"/>
    </xf>
    <xf numFmtId="168" fontId="19" fillId="0" borderId="10" xfId="0" applyNumberFormat="1" applyFont="1" applyBorder="1" applyAlignment="1">
      <alignment horizontal="right" vertical="center"/>
    </xf>
    <xf numFmtId="0" fontId="24" fillId="4" borderId="11" xfId="0" applyFont="1" applyFill="1" applyBorder="1" applyAlignment="1">
      <alignment horizontal="left" vertical="center"/>
    </xf>
    <xf numFmtId="0" fontId="24" fillId="4" borderId="0" xfId="0" applyFont="1" applyFill="1" applyAlignment="1">
      <alignment horizontal="left" vertical="center"/>
    </xf>
    <xf numFmtId="0" fontId="24" fillId="4" borderId="0" xfId="0" applyFont="1" applyFill="1" applyAlignment="1">
      <alignment vertical="center"/>
    </xf>
    <xf numFmtId="0" fontId="24" fillId="4" borderId="17" xfId="0" applyFont="1" applyFill="1" applyBorder="1" applyAlignment="1">
      <alignment vertical="center"/>
    </xf>
    <xf numFmtId="49" fontId="19" fillId="0" borderId="11" xfId="0" applyNumberFormat="1" applyFont="1" applyBorder="1" applyAlignment="1">
      <alignment horizontal="left" vertical="center"/>
    </xf>
    <xf numFmtId="0" fontId="19" fillId="0" borderId="0" xfId="0" applyFont="1" applyAlignment="1">
      <alignment horizontal="left" vertical="center"/>
    </xf>
    <xf numFmtId="165" fontId="19" fillId="0" borderId="0" xfId="0" applyNumberFormat="1" applyFont="1" applyAlignment="1">
      <alignment horizontal="left" vertical="center"/>
    </xf>
    <xf numFmtId="166" fontId="19" fillId="0" borderId="12" xfId="0" applyNumberFormat="1" applyFont="1" applyBorder="1" applyAlignment="1">
      <alignment horizontal="right" vertical="center"/>
    </xf>
    <xf numFmtId="167" fontId="19" fillId="0" borderId="11" xfId="0" applyNumberFormat="1" applyFont="1" applyBorder="1" applyAlignment="1">
      <alignment horizontal="right" vertical="center"/>
    </xf>
    <xf numFmtId="167" fontId="19" fillId="0" borderId="0" xfId="0" applyNumberFormat="1" applyFont="1" applyAlignment="1">
      <alignment horizontal="right" vertical="center"/>
    </xf>
    <xf numFmtId="167" fontId="19" fillId="0" borderId="17" xfId="0" applyNumberFormat="1" applyFont="1" applyBorder="1" applyAlignment="1">
      <alignment horizontal="right" vertical="center"/>
    </xf>
    <xf numFmtId="168" fontId="19" fillId="0" borderId="17" xfId="0" applyNumberFormat="1" applyFont="1" applyBorder="1" applyAlignment="1">
      <alignment horizontal="right" vertical="center"/>
    </xf>
    <xf numFmtId="0" fontId="24" fillId="4" borderId="4" xfId="0" applyFont="1" applyFill="1" applyBorder="1" applyAlignment="1">
      <alignment horizontal="left" vertical="center"/>
    </xf>
    <xf numFmtId="0" fontId="24" fillId="4" borderId="5" xfId="0" applyFont="1" applyFill="1" applyBorder="1" applyAlignment="1">
      <alignment horizontal="left" vertical="center"/>
    </xf>
    <xf numFmtId="0" fontId="24" fillId="4" borderId="5" xfId="0" applyFont="1" applyFill="1" applyBorder="1" applyAlignment="1">
      <alignment vertical="center"/>
    </xf>
    <xf numFmtId="0" fontId="24" fillId="4" borderId="0" xfId="0" applyFont="1" applyFill="1" applyAlignment="1">
      <alignment horizontal="right" vertical="center"/>
    </xf>
    <xf numFmtId="165" fontId="19" fillId="5" borderId="0" xfId="0" applyNumberFormat="1" applyFont="1" applyFill="1" applyAlignment="1">
      <alignment horizontal="left" vertical="center"/>
    </xf>
    <xf numFmtId="0" fontId="19" fillId="5" borderId="0" xfId="0" applyFont="1" applyFill="1" applyAlignment="1">
      <alignment horizontal="left" vertical="center"/>
    </xf>
    <xf numFmtId="49" fontId="19" fillId="0" borderId="13" xfId="0" applyNumberFormat="1" applyFont="1" applyBorder="1" applyAlignment="1">
      <alignment horizontal="left" vertical="center"/>
    </xf>
    <xf numFmtId="0" fontId="19" fillId="0" borderId="3" xfId="0" applyFont="1" applyBorder="1" applyAlignment="1">
      <alignment horizontal="left" vertical="center"/>
    </xf>
    <xf numFmtId="165" fontId="19" fillId="0" borderId="3" xfId="0" applyNumberFormat="1" applyFont="1" applyBorder="1" applyAlignment="1">
      <alignment horizontal="left" vertical="center"/>
    </xf>
    <xf numFmtId="166" fontId="19" fillId="0" borderId="15" xfId="0" applyNumberFormat="1" applyFont="1" applyBorder="1" applyAlignment="1">
      <alignment horizontal="right" vertical="center"/>
    </xf>
    <xf numFmtId="167" fontId="19" fillId="0" borderId="13" xfId="0" applyNumberFormat="1" applyFont="1" applyBorder="1" applyAlignment="1">
      <alignment horizontal="right" vertical="center"/>
    </xf>
    <xf numFmtId="167" fontId="19" fillId="0" borderId="3" xfId="0" applyNumberFormat="1" applyFont="1" applyBorder="1" applyAlignment="1">
      <alignment horizontal="right" vertical="center"/>
    </xf>
    <xf numFmtId="167" fontId="19" fillId="0" borderId="14" xfId="0" applyNumberFormat="1" applyFont="1" applyBorder="1" applyAlignment="1">
      <alignment horizontal="right" vertical="center"/>
    </xf>
    <xf numFmtId="0" fontId="26" fillId="5" borderId="0" xfId="0" applyFont="1" applyFill="1" applyAlignment="1">
      <alignment horizontal="left"/>
    </xf>
    <xf numFmtId="0" fontId="25" fillId="5" borderId="0" xfId="0" applyFont="1" applyFill="1" applyAlignment="1">
      <alignment horizontal="left"/>
    </xf>
    <xf numFmtId="0" fontId="25" fillId="5" borderId="0" xfId="0" applyFont="1" applyFill="1" applyAlignment="1">
      <alignment horizontal="left" wrapText="1"/>
    </xf>
    <xf numFmtId="0" fontId="32" fillId="0" borderId="0" xfId="0" applyFont="1" applyAlignment="1">
      <alignment horizontal="left" wrapText="1"/>
    </xf>
    <xf numFmtId="3" fontId="19" fillId="0" borderId="11" xfId="0" applyNumberFormat="1" applyFont="1" applyBorder="1"/>
    <xf numFmtId="3" fontId="19" fillId="0" borderId="17" xfId="0" applyNumberFormat="1" applyFont="1" applyBorder="1"/>
    <xf numFmtId="171" fontId="19" fillId="0" borderId="11" xfId="0" applyNumberFormat="1" applyFont="1" applyBorder="1"/>
    <xf numFmtId="172" fontId="19" fillId="0" borderId="17" xfId="0" applyNumberFormat="1" applyFont="1" applyBorder="1"/>
    <xf numFmtId="167" fontId="19" fillId="0" borderId="18" xfId="0" applyNumberFormat="1" applyFont="1" applyBorder="1" applyAlignment="1">
      <alignment horizontal="right"/>
    </xf>
    <xf numFmtId="168" fontId="19" fillId="0" borderId="19" xfId="0" applyNumberFormat="1" applyFont="1" applyBorder="1" applyAlignment="1">
      <alignment horizontal="right"/>
    </xf>
    <xf numFmtId="0" fontId="19" fillId="0" borderId="5" xfId="0" applyFont="1" applyBorder="1" applyAlignment="1">
      <alignment horizontal="left" wrapText="1"/>
    </xf>
    <xf numFmtId="169" fontId="25" fillId="0" borderId="0" xfId="0" applyNumberFormat="1" applyFont="1" applyAlignment="1">
      <alignment horizontal="left"/>
    </xf>
    <xf numFmtId="3" fontId="25" fillId="0" borderId="0" xfId="0" applyNumberFormat="1" applyFont="1" applyAlignment="1">
      <alignment horizontal="left"/>
    </xf>
    <xf numFmtId="165" fontId="25" fillId="0" borderId="0" xfId="0" applyNumberFormat="1" applyFont="1" applyAlignment="1">
      <alignment horizontal="right" vertical="top"/>
    </xf>
    <xf numFmtId="49" fontId="25" fillId="0" borderId="0" xfId="0" applyNumberFormat="1" applyFont="1" applyAlignment="1">
      <alignment horizontal="left"/>
    </xf>
    <xf numFmtId="170" fontId="19" fillId="0" borderId="0" xfId="0" applyNumberFormat="1" applyFont="1" applyAlignment="1">
      <alignment horizontal="left"/>
    </xf>
    <xf numFmtId="3" fontId="19" fillId="0" borderId="0" xfId="0" applyNumberFormat="1" applyFont="1" applyAlignment="1">
      <alignment horizontal="left"/>
    </xf>
    <xf numFmtId="165" fontId="19" fillId="0" borderId="0" xfId="0" applyNumberFormat="1" applyFont="1" applyAlignment="1">
      <alignment horizontal="left"/>
    </xf>
    <xf numFmtId="167" fontId="19" fillId="0" borderId="5" xfId="0" applyNumberFormat="1" applyFont="1" applyBorder="1" applyAlignment="1">
      <alignment horizontal="right" vertical="center"/>
    </xf>
    <xf numFmtId="0" fontId="25" fillId="0" borderId="0" xfId="0" applyFont="1" applyAlignment="1">
      <alignment horizontal="left" vertical="center"/>
    </xf>
    <xf numFmtId="165" fontId="25" fillId="0" borderId="0" xfId="0" applyNumberFormat="1" applyFont="1" applyAlignment="1">
      <alignment horizontal="left"/>
    </xf>
    <xf numFmtId="0" fontId="33" fillId="0" borderId="1" xfId="0" applyFont="1" applyBorder="1" applyAlignment="1">
      <alignment horizontal="left" vertical="center"/>
    </xf>
    <xf numFmtId="0" fontId="33" fillId="0" borderId="1" xfId="0" applyFont="1" applyBorder="1" applyAlignment="1">
      <alignment horizontal="centerContinuous" vertical="center" shrinkToFit="1"/>
    </xf>
    <xf numFmtId="0" fontId="34" fillId="0" borderId="1" xfId="0" applyFont="1" applyBorder="1" applyAlignment="1">
      <alignment horizontal="centerContinuous" vertical="center" shrinkToFit="1"/>
    </xf>
    <xf numFmtId="0" fontId="33" fillId="0" borderId="1" xfId="0" applyFont="1" applyBorder="1" applyAlignment="1">
      <alignment vertical="center"/>
    </xf>
    <xf numFmtId="0" fontId="19" fillId="5" borderId="0" xfId="0" applyFont="1" applyFill="1" applyAlignment="1">
      <alignment horizontal="left"/>
    </xf>
    <xf numFmtId="1" fontId="19" fillId="5" borderId="16" xfId="0" applyNumberFormat="1" applyFont="1" applyFill="1" applyBorder="1" applyAlignment="1">
      <alignment horizontal="center" vertical="center"/>
    </xf>
    <xf numFmtId="0" fontId="19" fillId="5" borderId="4" xfId="0" applyFont="1" applyFill="1" applyBorder="1" applyAlignment="1">
      <alignment horizontal="center" vertical="center" wrapText="1"/>
    </xf>
    <xf numFmtId="0" fontId="19" fillId="5" borderId="5" xfId="0" applyFont="1" applyFill="1" applyBorder="1" applyAlignment="1">
      <alignment horizontal="center" vertical="center" wrapText="1"/>
    </xf>
    <xf numFmtId="0" fontId="19" fillId="5" borderId="10" xfId="0" applyFont="1" applyFill="1" applyBorder="1" applyAlignment="1">
      <alignment horizontal="center" vertical="center" wrapText="1"/>
    </xf>
    <xf numFmtId="49" fontId="19" fillId="5" borderId="16" xfId="0" applyNumberFormat="1" applyFont="1" applyFill="1" applyBorder="1" applyAlignment="1">
      <alignment horizontal="center" vertical="center" wrapText="1"/>
    </xf>
    <xf numFmtId="49" fontId="19" fillId="5" borderId="7" xfId="0" applyNumberFormat="1" applyFont="1" applyFill="1" applyBorder="1" applyAlignment="1">
      <alignment horizontal="center" vertical="center" wrapText="1"/>
    </xf>
    <xf numFmtId="49" fontId="19" fillId="5" borderId="9" xfId="0" applyNumberFormat="1" applyFont="1" applyFill="1" applyBorder="1" applyAlignment="1">
      <alignment horizontal="center" vertical="center" wrapText="1"/>
    </xf>
    <xf numFmtId="49" fontId="19" fillId="5" borderId="6" xfId="0" applyNumberFormat="1" applyFont="1" applyFill="1" applyBorder="1" applyAlignment="1">
      <alignment horizontal="center" vertical="center"/>
    </xf>
    <xf numFmtId="3" fontId="19" fillId="5" borderId="6" xfId="0" applyNumberFormat="1" applyFont="1" applyFill="1" applyBorder="1" applyAlignment="1">
      <alignment horizontal="center" vertical="center"/>
    </xf>
    <xf numFmtId="165" fontId="19" fillId="5" borderId="6" xfId="0" applyNumberFormat="1" applyFont="1" applyFill="1" applyBorder="1" applyAlignment="1">
      <alignment horizontal="center" vertical="center"/>
    </xf>
    <xf numFmtId="1" fontId="19" fillId="5" borderId="6" xfId="0" applyNumberFormat="1" applyFont="1" applyFill="1" applyBorder="1" applyAlignment="1">
      <alignment horizontal="center" vertical="center"/>
    </xf>
    <xf numFmtId="1" fontId="19" fillId="5" borderId="4" xfId="0" applyNumberFormat="1" applyFont="1" applyFill="1" applyBorder="1" applyAlignment="1">
      <alignment horizontal="center" vertical="center"/>
    </xf>
    <xf numFmtId="3" fontId="23" fillId="5" borderId="20" xfId="0" applyNumberFormat="1" applyFont="1" applyFill="1" applyBorder="1" applyAlignment="1">
      <alignment horizontal="center" vertical="center"/>
    </xf>
    <xf numFmtId="3" fontId="23" fillId="5" borderId="21" xfId="0" applyNumberFormat="1" applyFont="1" applyFill="1" applyBorder="1" applyAlignment="1">
      <alignment horizontal="center" vertical="center"/>
    </xf>
    <xf numFmtId="0" fontId="24" fillId="0" borderId="22" xfId="0" applyFont="1" applyBorder="1" applyAlignment="1">
      <alignment horizontal="left" wrapText="1"/>
    </xf>
    <xf numFmtId="0" fontId="24" fillId="0" borderId="23" xfId="0" applyFont="1" applyBorder="1" applyAlignment="1">
      <alignment horizontal="left" wrapText="1"/>
    </xf>
    <xf numFmtId="0" fontId="24" fillId="0" borderId="24" xfId="0" applyFont="1" applyBorder="1" applyAlignment="1">
      <alignment horizontal="left" wrapText="1"/>
    </xf>
    <xf numFmtId="3" fontId="23" fillId="0" borderId="23" xfId="0" applyNumberFormat="1" applyFont="1" applyBorder="1" applyAlignment="1">
      <alignment horizontal="center" vertical="center"/>
    </xf>
    <xf numFmtId="3" fontId="23" fillId="0" borderId="25" xfId="0" applyNumberFormat="1" applyFont="1" applyBorder="1" applyAlignment="1">
      <alignment horizontal="center" vertical="center"/>
    </xf>
    <xf numFmtId="0" fontId="24" fillId="0" borderId="26" xfId="0" applyFont="1" applyBorder="1" applyAlignment="1">
      <alignment horizontal="left"/>
    </xf>
    <xf numFmtId="0" fontId="24" fillId="0" borderId="0" xfId="0" applyFont="1" applyAlignment="1">
      <alignment horizontal="left"/>
    </xf>
    <xf numFmtId="1" fontId="19" fillId="0" borderId="0" xfId="0" applyNumberFormat="1" applyFont="1" applyAlignment="1">
      <alignment horizontal="center" vertical="center"/>
    </xf>
    <xf numFmtId="1" fontId="19" fillId="0" borderId="17" xfId="0" applyNumberFormat="1" applyFont="1" applyBorder="1" applyAlignment="1">
      <alignment horizontal="center" vertical="center"/>
    </xf>
    <xf numFmtId="176" fontId="19" fillId="0" borderId="27" xfId="0" applyNumberFormat="1" applyFont="1" applyBorder="1" applyAlignment="1">
      <alignment horizontal="right"/>
    </xf>
    <xf numFmtId="0" fontId="19" fillId="0" borderId="26" xfId="0" applyFont="1" applyBorder="1" applyAlignment="1">
      <alignment horizontal="left"/>
    </xf>
    <xf numFmtId="0" fontId="19" fillId="0" borderId="28" xfId="0" applyFont="1" applyBorder="1" applyAlignment="1">
      <alignment horizontal="left" vertical="top"/>
    </xf>
    <xf numFmtId="0" fontId="19" fillId="0" borderId="29" xfId="0" applyFont="1" applyBorder="1" applyAlignment="1">
      <alignment vertical="top"/>
    </xf>
    <xf numFmtId="1" fontId="19" fillId="0" borderId="30" xfId="0" applyNumberFormat="1" applyFont="1" applyBorder="1" applyAlignment="1">
      <alignment horizontal="center" vertical="center"/>
    </xf>
    <xf numFmtId="1" fontId="19" fillId="0" borderId="31" xfId="0" applyNumberFormat="1" applyFont="1" applyBorder="1" applyAlignment="1">
      <alignment horizontal="center" vertical="center"/>
    </xf>
    <xf numFmtId="176" fontId="19" fillId="0" borderId="32" xfId="0" applyNumberFormat="1" applyFont="1" applyBorder="1" applyAlignment="1">
      <alignment horizontal="right"/>
    </xf>
    <xf numFmtId="0" fontId="24" fillId="5" borderId="22" xfId="0" applyFont="1" applyFill="1" applyBorder="1" applyAlignment="1">
      <alignment horizontal="left" wrapText="1"/>
    </xf>
    <xf numFmtId="0" fontId="24" fillId="5" borderId="23" xfId="0" applyFont="1" applyFill="1" applyBorder="1" applyAlignment="1">
      <alignment horizontal="left" wrapText="1"/>
    </xf>
    <xf numFmtId="0" fontId="24" fillId="5" borderId="24" xfId="0" applyFont="1" applyFill="1" applyBorder="1" applyAlignment="1">
      <alignment horizontal="left" wrapText="1"/>
    </xf>
    <xf numFmtId="165" fontId="19" fillId="5" borderId="23" xfId="0" applyNumberFormat="1" applyFont="1" applyFill="1" applyBorder="1" applyAlignment="1">
      <alignment horizontal="right"/>
    </xf>
    <xf numFmtId="171" fontId="19" fillId="5" borderId="22" xfId="0" applyNumberFormat="1" applyFont="1" applyFill="1" applyBorder="1" applyAlignment="1">
      <alignment horizontal="right"/>
    </xf>
    <xf numFmtId="176" fontId="19" fillId="5" borderId="24" xfId="0" applyNumberFormat="1" applyFont="1" applyFill="1" applyBorder="1" applyAlignment="1">
      <alignment horizontal="right"/>
    </xf>
    <xf numFmtId="0" fontId="24" fillId="5" borderId="26" xfId="0" applyFont="1" applyFill="1" applyBorder="1" applyAlignment="1">
      <alignment horizontal="left"/>
    </xf>
    <xf numFmtId="0" fontId="24" fillId="5" borderId="0" xfId="0" applyFont="1" applyFill="1" applyAlignment="1">
      <alignment horizontal="left"/>
    </xf>
    <xf numFmtId="1" fontId="19" fillId="5" borderId="0" xfId="0" applyNumberFormat="1" applyFont="1" applyFill="1" applyAlignment="1">
      <alignment horizontal="center" vertical="center"/>
    </xf>
    <xf numFmtId="1" fontId="19" fillId="5" borderId="17" xfId="0" applyNumberFormat="1" applyFont="1" applyFill="1" applyBorder="1" applyAlignment="1">
      <alignment horizontal="center" vertical="center"/>
    </xf>
    <xf numFmtId="167" fontId="19" fillId="5" borderId="26" xfId="0" applyNumberFormat="1" applyFont="1" applyFill="1" applyBorder="1" applyAlignment="1">
      <alignment horizontal="right"/>
    </xf>
    <xf numFmtId="168" fontId="19" fillId="5" borderId="27" xfId="0" applyNumberFormat="1" applyFont="1" applyFill="1" applyBorder="1" applyAlignment="1">
      <alignment horizontal="right"/>
    </xf>
    <xf numFmtId="0" fontId="19" fillId="5" borderId="26" xfId="0" applyFont="1" applyFill="1" applyBorder="1" applyAlignment="1">
      <alignment horizontal="left"/>
    </xf>
    <xf numFmtId="0" fontId="19" fillId="5" borderId="0" xfId="0" applyFont="1" applyFill="1" applyAlignment="1">
      <alignment horizontal="left"/>
    </xf>
    <xf numFmtId="49" fontId="19" fillId="5" borderId="11" xfId="0" applyNumberFormat="1" applyFont="1" applyFill="1" applyBorder="1"/>
    <xf numFmtId="49" fontId="19" fillId="5" borderId="0" xfId="0" applyNumberFormat="1" applyFont="1" applyFill="1"/>
    <xf numFmtId="0" fontId="19" fillId="5" borderId="0" xfId="0" applyFont="1" applyFill="1"/>
    <xf numFmtId="49" fontId="19" fillId="5" borderId="33" xfId="0" applyNumberFormat="1" applyFont="1" applyFill="1" applyBorder="1"/>
    <xf numFmtId="49" fontId="19" fillId="5" borderId="30" xfId="0" applyNumberFormat="1" applyFont="1" applyFill="1" applyBorder="1"/>
    <xf numFmtId="1" fontId="19" fillId="5" borderId="30" xfId="0" applyNumberFormat="1" applyFont="1" applyFill="1" applyBorder="1" applyAlignment="1">
      <alignment horizontal="center" vertical="center"/>
    </xf>
    <xf numFmtId="1" fontId="19" fillId="5" borderId="31" xfId="0" applyNumberFormat="1" applyFont="1" applyFill="1" applyBorder="1" applyAlignment="1">
      <alignment horizontal="center" vertical="center"/>
    </xf>
    <xf numFmtId="168" fontId="19" fillId="5" borderId="32" xfId="0" applyNumberFormat="1" applyFont="1" applyFill="1" applyBorder="1" applyAlignment="1">
      <alignment horizontal="right"/>
    </xf>
    <xf numFmtId="49" fontId="24" fillId="5" borderId="22" xfId="0" applyNumberFormat="1" applyFont="1" applyFill="1" applyBorder="1"/>
    <xf numFmtId="170" fontId="24" fillId="5" borderId="23" xfId="0" applyNumberFormat="1" applyFont="1" applyFill="1" applyBorder="1"/>
    <xf numFmtId="0" fontId="24" fillId="5" borderId="23" xfId="0" applyFont="1" applyFill="1" applyBorder="1"/>
    <xf numFmtId="170" fontId="24" fillId="5" borderId="24" xfId="0" applyNumberFormat="1" applyFont="1" applyFill="1" applyBorder="1"/>
    <xf numFmtId="176" fontId="19" fillId="5" borderId="17" xfId="0" applyNumberFormat="1" applyFont="1" applyFill="1" applyBorder="1" applyAlignment="1">
      <alignment horizontal="right"/>
    </xf>
    <xf numFmtId="0" fontId="19" fillId="5" borderId="26" xfId="0" applyFont="1" applyFill="1" applyBorder="1"/>
    <xf numFmtId="49" fontId="19" fillId="5" borderId="0" xfId="0" applyNumberFormat="1" applyFont="1" applyFill="1" applyAlignment="1">
      <alignment horizontal="left"/>
    </xf>
    <xf numFmtId="170" fontId="19" fillId="5" borderId="17" xfId="0" applyNumberFormat="1" applyFont="1" applyFill="1" applyBorder="1"/>
    <xf numFmtId="170" fontId="19" fillId="5" borderId="0" xfId="0" applyNumberFormat="1" applyFont="1" applyFill="1"/>
    <xf numFmtId="169" fontId="19" fillId="5" borderId="0" xfId="0" applyNumberFormat="1" applyFont="1" applyFill="1"/>
    <xf numFmtId="169" fontId="19" fillId="5" borderId="17" xfId="0" applyNumberFormat="1" applyFont="1" applyFill="1" applyBorder="1"/>
    <xf numFmtId="0" fontId="19" fillId="5" borderId="28" xfId="0" applyFont="1" applyFill="1" applyBorder="1"/>
    <xf numFmtId="170" fontId="19" fillId="5" borderId="30" xfId="0" applyNumberFormat="1" applyFont="1" applyFill="1" applyBorder="1"/>
    <xf numFmtId="49" fontId="19" fillId="5" borderId="30" xfId="0" applyNumberFormat="1" applyFont="1" applyFill="1" applyBorder="1" applyAlignment="1">
      <alignment horizontal="left"/>
    </xf>
    <xf numFmtId="170" fontId="19" fillId="5" borderId="31" xfId="0" applyNumberFormat="1" applyFont="1" applyFill="1" applyBorder="1"/>
    <xf numFmtId="176" fontId="19" fillId="5" borderId="14" xfId="0" applyNumberFormat="1" applyFont="1" applyFill="1" applyBorder="1" applyAlignment="1">
      <alignment horizontal="right"/>
    </xf>
    <xf numFmtId="0" fontId="26" fillId="0" borderId="0" xfId="0" applyFont="1" applyAlignment="1">
      <alignment horizontal="left" wrapText="1"/>
    </xf>
    <xf numFmtId="0" fontId="26" fillId="0" borderId="0" xfId="0" applyFont="1" applyAlignment="1">
      <alignment horizontal="left"/>
    </xf>
    <xf numFmtId="0" fontId="35" fillId="0" borderId="0" xfId="0" applyFont="1" applyAlignment="1">
      <alignment horizontal="left"/>
    </xf>
    <xf numFmtId="0" fontId="36" fillId="0" borderId="0" xfId="0" applyFont="1" applyAlignment="1">
      <alignment horizontal="left"/>
    </xf>
    <xf numFmtId="0" fontId="19" fillId="5" borderId="7" xfId="0" applyFont="1" applyFill="1" applyBorder="1" applyAlignment="1">
      <alignment horizontal="center" vertical="center" wrapText="1"/>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1" fontId="19" fillId="5" borderId="4" xfId="0" applyNumberFormat="1" applyFont="1" applyFill="1" applyBorder="1" applyAlignment="1">
      <alignment horizontal="center" vertical="center" wrapText="1"/>
    </xf>
    <xf numFmtId="1" fontId="19" fillId="5" borderId="10" xfId="0" applyNumberFormat="1" applyFont="1" applyFill="1" applyBorder="1" applyAlignment="1">
      <alignment horizontal="center" vertical="center" wrapText="1"/>
    </xf>
    <xf numFmtId="1" fontId="19" fillId="5" borderId="13" xfId="0" applyNumberFormat="1" applyFont="1" applyFill="1" applyBorder="1" applyAlignment="1">
      <alignment horizontal="center" vertical="center" wrapText="1"/>
    </xf>
    <xf numFmtId="1" fontId="19" fillId="5" borderId="14" xfId="0" applyNumberFormat="1" applyFont="1" applyFill="1" applyBorder="1" applyAlignment="1">
      <alignment horizontal="center" vertical="center" wrapText="1"/>
    </xf>
    <xf numFmtId="0" fontId="26" fillId="5" borderId="0" xfId="0" applyFont="1" applyFill="1" applyAlignment="1">
      <alignment horizontal="left"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2" fillId="0" borderId="0" xfId="0" applyFont="1"/>
    <xf numFmtId="0" fontId="0" fillId="0" borderId="0" xfId="0" applyAlignment="1">
      <alignment horizontal="center"/>
    </xf>
    <xf numFmtId="0" fontId="19" fillId="5" borderId="0" xfId="0" applyFont="1" applyFill="1" applyAlignment="1">
      <alignment horizontal="left" wrapText="1"/>
    </xf>
    <xf numFmtId="0" fontId="19" fillId="0" borderId="0" xfId="0" applyFont="1" applyAlignment="1">
      <alignment horizontal="left" vertical="center" wrapText="1"/>
    </xf>
    <xf numFmtId="0" fontId="20" fillId="0" borderId="0" xfId="0" applyFont="1" applyAlignment="1">
      <alignment horizontal="centerContinuous" vertical="top"/>
    </xf>
    <xf numFmtId="0" fontId="37" fillId="0" borderId="3" xfId="0" applyFont="1" applyBorder="1" applyAlignment="1">
      <alignment horizontal="left" wrapText="1"/>
    </xf>
    <xf numFmtId="1" fontId="19" fillId="0" borderId="16" xfId="0" applyNumberFormat="1" applyFont="1" applyBorder="1" applyAlignment="1">
      <alignment horizontal="center" vertical="center" wrapText="1"/>
    </xf>
    <xf numFmtId="1" fontId="19" fillId="0" borderId="7" xfId="0" applyNumberFormat="1" applyFont="1" applyBorder="1" applyAlignment="1">
      <alignment horizontal="center" vertical="center" wrapText="1"/>
    </xf>
    <xf numFmtId="0" fontId="19" fillId="5" borderId="7" xfId="0" applyFont="1" applyFill="1" applyBorder="1" applyAlignment="1">
      <alignment horizontal="center" wrapText="1"/>
    </xf>
    <xf numFmtId="0" fontId="10" fillId="5" borderId="9" xfId="0" applyFont="1" applyFill="1" applyBorder="1" applyAlignment="1">
      <alignment horizontal="center"/>
    </xf>
    <xf numFmtId="1" fontId="19" fillId="0" borderId="16" xfId="0" applyNumberFormat="1" applyFont="1" applyBorder="1" applyAlignment="1">
      <alignment horizontal="center" vertical="center" wrapText="1"/>
    </xf>
    <xf numFmtId="164" fontId="19" fillId="0" borderId="16" xfId="0" applyNumberFormat="1" applyFont="1" applyBorder="1" applyAlignment="1">
      <alignment horizontal="center" vertical="center" wrapText="1"/>
    </xf>
    <xf numFmtId="164" fontId="19" fillId="0" borderId="7" xfId="0" applyNumberFormat="1" applyFont="1" applyBorder="1" applyAlignment="1">
      <alignment horizontal="center" vertical="center" wrapText="1"/>
    </xf>
    <xf numFmtId="0" fontId="19" fillId="0" borderId="7" xfId="0" applyFont="1" applyBorder="1" applyAlignment="1">
      <alignment horizontal="center" vertical="center"/>
    </xf>
    <xf numFmtId="1" fontId="19" fillId="5" borderId="16" xfId="0" applyNumberFormat="1" applyFont="1" applyFill="1" applyBorder="1" applyAlignment="1">
      <alignment horizontal="center" vertical="center" wrapText="1"/>
    </xf>
    <xf numFmtId="0" fontId="19" fillId="5" borderId="16" xfId="0" applyFont="1" applyFill="1" applyBorder="1" applyAlignment="1">
      <alignment horizontal="center" vertical="center"/>
    </xf>
    <xf numFmtId="1" fontId="23" fillId="0" borderId="7" xfId="0" applyNumberFormat="1" applyFont="1" applyBorder="1" applyAlignment="1">
      <alignment horizontal="center" vertical="center"/>
    </xf>
    <xf numFmtId="1" fontId="23" fillId="5" borderId="16" xfId="0" applyNumberFormat="1" applyFont="1" applyFill="1" applyBorder="1" applyAlignment="1">
      <alignment horizontal="center" vertical="center"/>
    </xf>
    <xf numFmtId="177" fontId="19" fillId="0" borderId="12" xfId="0" applyNumberFormat="1" applyFont="1" applyBorder="1" applyAlignment="1">
      <alignment horizontal="left"/>
    </xf>
    <xf numFmtId="167" fontId="19" fillId="5" borderId="11" xfId="0" applyNumberFormat="1" applyFont="1" applyFill="1" applyBorder="1" applyAlignment="1">
      <alignment horizontal="right"/>
    </xf>
    <xf numFmtId="167" fontId="19" fillId="5" borderId="17" xfId="0" applyNumberFormat="1" applyFont="1" applyFill="1" applyBorder="1" applyAlignment="1">
      <alignment horizontal="right"/>
    </xf>
    <xf numFmtId="177" fontId="19" fillId="0" borderId="12" xfId="0" quotePrefix="1" applyNumberFormat="1" applyFont="1" applyBorder="1" applyAlignment="1">
      <alignment horizontal="left"/>
    </xf>
    <xf numFmtId="167" fontId="19" fillId="5" borderId="13" xfId="0" applyNumberFormat="1" applyFont="1" applyFill="1" applyBorder="1" applyAlignment="1">
      <alignment horizontal="right"/>
    </xf>
    <xf numFmtId="167" fontId="19" fillId="5" borderId="14" xfId="0" applyNumberFormat="1" applyFont="1" applyFill="1" applyBorder="1" applyAlignment="1">
      <alignment horizontal="right"/>
    </xf>
    <xf numFmtId="0" fontId="19" fillId="0" borderId="5" xfId="0" applyFont="1" applyBorder="1" applyAlignment="1">
      <alignment horizontal="left"/>
    </xf>
    <xf numFmtId="0" fontId="38"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justify" wrapText="1"/>
    </xf>
    <xf numFmtId="0" fontId="12" fillId="0" borderId="0" xfId="0" applyFont="1"/>
    <xf numFmtId="0" fontId="0" fillId="0" borderId="1" xfId="0" applyBorder="1" applyAlignment="1">
      <alignment horizontal="right"/>
    </xf>
    <xf numFmtId="0" fontId="0" fillId="0" borderId="0" xfId="0" applyAlignment="1">
      <alignment horizontal="left" vertical="top"/>
    </xf>
    <xf numFmtId="0" fontId="13" fillId="0" borderId="0" xfId="0" applyFont="1" applyAlignment="1">
      <alignment horizontal="left" vertical="top"/>
    </xf>
    <xf numFmtId="0" fontId="0" fillId="0" borderId="0" xfId="0" applyAlignment="1">
      <alignment horizontal="justify" vertical="top"/>
    </xf>
    <xf numFmtId="0" fontId="10" fillId="0" borderId="0" xfId="0" applyFont="1" applyAlignment="1">
      <alignment horizontal="justify" vertical="top" wrapText="1"/>
    </xf>
    <xf numFmtId="0" fontId="0" fillId="0" borderId="0" xfId="0" applyAlignment="1">
      <alignment horizontal="justify"/>
    </xf>
    <xf numFmtId="0" fontId="39" fillId="0" borderId="0" xfId="0" applyFont="1" applyAlignment="1">
      <alignment horizontal="justify" vertical="top" wrapText="1"/>
    </xf>
    <xf numFmtId="0" fontId="3" fillId="0" borderId="0" xfId="0" applyFont="1" applyAlignment="1">
      <alignment horizontal="left" vertical="top"/>
    </xf>
    <xf numFmtId="0" fontId="10"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0" fillId="0" borderId="0" xfId="0" applyFont="1" applyAlignment="1">
      <alignment horizontal="left" vertical="top"/>
    </xf>
    <xf numFmtId="0" fontId="40" fillId="0" borderId="0" xfId="0" applyFont="1" applyAlignment="1">
      <alignment horizontal="left" vertical="top"/>
    </xf>
    <xf numFmtId="0" fontId="0" fillId="0" borderId="0" xfId="0" applyAlignment="1">
      <alignment horizontal="left" vertical="top" wrapText="1"/>
    </xf>
    <xf numFmtId="0" fontId="9" fillId="0" borderId="0" xfId="0" applyFont="1" applyAlignment="1">
      <alignment horizontal="left" vertical="top"/>
    </xf>
    <xf numFmtId="178" fontId="41" fillId="5" borderId="1" xfId="2" applyNumberFormat="1" applyFont="1" applyFill="1" applyBorder="1" applyAlignment="1">
      <alignment horizontal="right" vertical="center"/>
    </xf>
    <xf numFmtId="0" fontId="10" fillId="5" borderId="0" xfId="3" applyFont="1" applyFill="1"/>
    <xf numFmtId="0" fontId="43" fillId="5" borderId="0" xfId="4" applyFont="1" applyFill="1"/>
    <xf numFmtId="0" fontId="44" fillId="0" borderId="0" xfId="5" applyFont="1" applyAlignment="1">
      <alignment horizontal="right" readingOrder="1"/>
    </xf>
    <xf numFmtId="0" fontId="2" fillId="5" borderId="0" xfId="4" applyFont="1" applyFill="1"/>
    <xf numFmtId="0" fontId="43" fillId="5" borderId="0" xfId="4" applyFont="1" applyFill="1" applyAlignment="1">
      <alignment horizontal="justify" vertical="top" wrapText="1"/>
    </xf>
    <xf numFmtId="0" fontId="43" fillId="5" borderId="0" xfId="4" applyFont="1" applyFill="1" applyAlignment="1">
      <alignment horizontal="left" wrapText="1"/>
    </xf>
    <xf numFmtId="0" fontId="47" fillId="5" borderId="0" xfId="6" applyFont="1" applyFill="1" applyAlignment="1">
      <alignment horizontal="left" wrapText="1"/>
    </xf>
    <xf numFmtId="0" fontId="3" fillId="0" borderId="1" xfId="7" applyBorder="1" applyAlignment="1">
      <alignment horizontal="right" vertical="center"/>
    </xf>
    <xf numFmtId="0" fontId="3" fillId="0" borderId="0" xfId="7"/>
    <xf numFmtId="0" fontId="3" fillId="0" borderId="0" xfId="7" applyAlignment="1">
      <alignment horizontal="right" vertical="center"/>
    </xf>
    <xf numFmtId="0" fontId="3" fillId="0" borderId="0" xfId="7" applyAlignment="1">
      <alignment horizontal="left" vertical="top"/>
    </xf>
    <xf numFmtId="0" fontId="13" fillId="0" borderId="0" xfId="2" applyFont="1" applyAlignment="1">
      <alignment horizontal="left" vertical="top"/>
    </xf>
    <xf numFmtId="0" fontId="41" fillId="5" borderId="0" xfId="4" applyFont="1" applyFill="1" applyAlignment="1">
      <alignment horizontal="justify" vertical="top" wrapText="1"/>
    </xf>
    <xf numFmtId="0" fontId="4" fillId="5" borderId="0" xfId="6" applyFont="1" applyFill="1" applyAlignment="1">
      <alignment horizontal="left" wrapText="1"/>
    </xf>
    <xf numFmtId="0" fontId="48" fillId="0" borderId="0" xfId="8" applyFont="1" applyAlignment="1">
      <alignment horizontal="left" vertical="top"/>
    </xf>
    <xf numFmtId="0" fontId="9" fillId="0" borderId="0" xfId="8" applyFont="1" applyAlignment="1">
      <alignment horizontal="left" vertical="top"/>
    </xf>
    <xf numFmtId="0" fontId="4" fillId="0" borderId="0" xfId="9" applyFont="1" applyAlignment="1">
      <alignment horizontal="left" vertical="top" wrapText="1"/>
    </xf>
    <xf numFmtId="0" fontId="13" fillId="0" borderId="0" xfId="7" applyFont="1" applyAlignment="1">
      <alignment horizontal="left" vertical="top"/>
    </xf>
    <xf numFmtId="0" fontId="10" fillId="0" borderId="0" xfId="7" applyFont="1" applyAlignment="1">
      <alignment horizontal="justify" vertical="top" wrapText="1"/>
    </xf>
    <xf numFmtId="0" fontId="3" fillId="0" borderId="0" xfId="7" applyAlignment="1">
      <alignment horizontal="left" vertical="top" wrapText="1"/>
    </xf>
    <xf numFmtId="0" fontId="3" fillId="0" borderId="0" xfId="7" applyAlignment="1">
      <alignment horizontal="justify" vertical="top" wrapText="1"/>
    </xf>
    <xf numFmtId="0" fontId="47" fillId="0" borderId="0" xfId="10" applyFont="1" applyAlignment="1" applyProtection="1">
      <alignment horizontal="left" vertical="top" wrapText="1"/>
    </xf>
    <xf numFmtId="0" fontId="12" fillId="0" borderId="0" xfId="7" applyFont="1" applyAlignment="1">
      <alignment horizontal="justify" vertical="top" wrapText="1"/>
    </xf>
    <xf numFmtId="0" fontId="3" fillId="0" borderId="0" xfId="7" applyAlignment="1">
      <alignment horizontal="justify" vertical="top"/>
    </xf>
    <xf numFmtId="0" fontId="47" fillId="0" borderId="0" xfId="10" applyFont="1" applyAlignment="1" applyProtection="1">
      <alignment horizontal="justify" vertical="top" wrapText="1"/>
    </xf>
    <xf numFmtId="0" fontId="3" fillId="0" borderId="0" xfId="7" applyAlignment="1">
      <alignment horizontal="justify"/>
    </xf>
    <xf numFmtId="0" fontId="4" fillId="0" borderId="0" xfId="10" applyAlignment="1" applyProtection="1">
      <alignment horizontal="justify" vertical="top" wrapText="1"/>
    </xf>
    <xf numFmtId="0" fontId="10" fillId="0" borderId="0" xfId="7" applyFont="1" applyAlignment="1">
      <alignment horizontal="left" vertical="top" wrapText="1"/>
    </xf>
    <xf numFmtId="0" fontId="4" fillId="0" borderId="0" xfId="9" applyFont="1" applyAlignment="1">
      <alignment vertical="top" wrapText="1"/>
    </xf>
    <xf numFmtId="0" fontId="1" fillId="0" borderId="1" xfId="5" applyBorder="1" applyAlignment="1">
      <alignment horizontal="right"/>
    </xf>
    <xf numFmtId="0" fontId="1" fillId="0" borderId="1" xfId="5" applyBorder="1" applyAlignment="1">
      <alignment horizontal="right" vertical="center"/>
    </xf>
    <xf numFmtId="0" fontId="1" fillId="0" borderId="0" xfId="5"/>
    <xf numFmtId="0" fontId="9" fillId="0" borderId="0" xfId="5" applyFont="1" applyAlignment="1">
      <alignment horizontal="right" vertical="center"/>
    </xf>
    <xf numFmtId="0" fontId="1" fillId="0" borderId="0" xfId="5" applyAlignment="1">
      <alignment horizontal="left" vertical="top"/>
    </xf>
    <xf numFmtId="0" fontId="13" fillId="0" borderId="0" xfId="5" applyFont="1" applyAlignment="1">
      <alignment horizontal="left" vertical="top" wrapText="1"/>
    </xf>
    <xf numFmtId="0" fontId="44" fillId="0" borderId="0" xfId="5" applyFont="1" applyAlignment="1">
      <alignment horizontal="justify" vertical="top" wrapText="1"/>
    </xf>
    <xf numFmtId="0" fontId="43" fillId="0" borderId="0" xfId="5" applyFont="1" applyAlignment="1">
      <alignment horizontal="left" vertical="top" wrapText="1"/>
    </xf>
    <xf numFmtId="0" fontId="49" fillId="0" borderId="0" xfId="5" applyFont="1" applyAlignment="1">
      <alignment horizontal="justify" vertical="top" wrapText="1"/>
    </xf>
    <xf numFmtId="0" fontId="48" fillId="0" borderId="0" xfId="5" applyFont="1" applyAlignment="1">
      <alignment horizontal="left" vertical="top"/>
    </xf>
    <xf numFmtId="0" fontId="9" fillId="0" borderId="0" xfId="5" applyFont="1" applyAlignment="1">
      <alignment horizontal="left" vertical="top"/>
    </xf>
    <xf numFmtId="0" fontId="50" fillId="0" borderId="0" xfId="5" applyFont="1"/>
    <xf numFmtId="0" fontId="0" fillId="0" borderId="0" xfId="0" applyAlignment="1">
      <alignment horizontal="center"/>
    </xf>
    <xf numFmtId="1" fontId="0" fillId="0" borderId="0" xfId="0" applyNumberFormat="1"/>
    <xf numFmtId="165" fontId="0" fillId="6" borderId="0" xfId="0" applyNumberFormat="1" applyFill="1"/>
    <xf numFmtId="165" fontId="0" fillId="7" borderId="0" xfId="0" applyNumberFormat="1" applyFill="1"/>
    <xf numFmtId="165" fontId="0" fillId="0" borderId="0" xfId="0" applyNumberFormat="1"/>
    <xf numFmtId="1" fontId="0" fillId="0" borderId="0" xfId="0" applyNumberFormat="1" applyAlignment="1">
      <alignment horizontal="left" vertical="top"/>
    </xf>
    <xf numFmtId="164" fontId="0" fillId="0" borderId="0" xfId="0" applyNumberFormat="1"/>
    <xf numFmtId="17" fontId="0" fillId="0" borderId="0" xfId="0" applyNumberFormat="1" applyAlignment="1">
      <alignment horizontal="center" vertical="center"/>
    </xf>
    <xf numFmtId="165"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vertical="center" wrapText="1"/>
    </xf>
    <xf numFmtId="164" fontId="0" fillId="8" borderId="0" xfId="0" applyNumberFormat="1" applyFill="1"/>
    <xf numFmtId="3" fontId="0" fillId="8" borderId="0" xfId="0" applyNumberFormat="1" applyFill="1" applyAlignment="1">
      <alignment horizontal="right"/>
    </xf>
    <xf numFmtId="17" fontId="0" fillId="0" borderId="0" xfId="0" applyNumberFormat="1"/>
    <xf numFmtId="17" fontId="0" fillId="8" borderId="0" xfId="0" applyNumberFormat="1" applyFill="1"/>
    <xf numFmtId="165" fontId="0" fillId="9" borderId="0" xfId="0" applyNumberFormat="1" applyFill="1"/>
    <xf numFmtId="17" fontId="0" fillId="9" borderId="0" xfId="0" applyNumberFormat="1" applyFill="1"/>
    <xf numFmtId="3" fontId="0" fillId="8" borderId="0" xfId="0" quotePrefix="1" applyNumberFormat="1" applyFill="1" applyAlignment="1">
      <alignment horizontal="right"/>
    </xf>
    <xf numFmtId="0" fontId="10" fillId="5" borderId="35" xfId="11" applyFont="1" applyFill="1" applyBorder="1"/>
    <xf numFmtId="0" fontId="10" fillId="0" borderId="0" xfId="11" applyFont="1"/>
    <xf numFmtId="0" fontId="8" fillId="0" borderId="0" xfId="12" applyBorder="1" applyAlignment="1" applyProtection="1">
      <alignment horizontal="right"/>
    </xf>
    <xf numFmtId="0" fontId="51" fillId="0" borderId="0" xfId="11" applyFont="1" applyAlignment="1">
      <alignment horizontal="left" indent="10"/>
    </xf>
    <xf numFmtId="0" fontId="3" fillId="0" borderId="0" xfId="11" applyAlignment="1">
      <alignment horizontal="left"/>
    </xf>
    <xf numFmtId="0" fontId="19" fillId="5" borderId="0" xfId="11" applyFont="1" applyFill="1" applyAlignment="1">
      <alignment horizontal="right"/>
    </xf>
    <xf numFmtId="0" fontId="3" fillId="0" borderId="0" xfId="11" applyAlignment="1">
      <alignment horizontal="left" vertical="top" wrapText="1"/>
    </xf>
    <xf numFmtId="0" fontId="11" fillId="0" borderId="0" xfId="11" applyFont="1"/>
    <xf numFmtId="0" fontId="17" fillId="0" borderId="0" xfId="11" applyFont="1"/>
    <xf numFmtId="0" fontId="34" fillId="0" borderId="0" xfId="11" applyFont="1" applyAlignment="1">
      <alignment horizontal="left"/>
    </xf>
    <xf numFmtId="0" fontId="3" fillId="5" borderId="0" xfId="11" applyFill="1" applyAlignment="1">
      <alignment horizontal="left" wrapText="1"/>
    </xf>
    <xf numFmtId="0" fontId="12" fillId="5" borderId="0" xfId="11" applyFont="1" applyFill="1" applyAlignment="1">
      <alignment horizontal="left" wrapText="1"/>
    </xf>
    <xf numFmtId="0" fontId="34" fillId="0" borderId="0" xfId="5" applyFont="1"/>
    <xf numFmtId="0" fontId="52" fillId="5" borderId="0" xfId="12" applyFont="1" applyFill="1" applyAlignment="1" applyProtection="1">
      <alignment vertical="top" wrapText="1"/>
    </xf>
    <xf numFmtId="0" fontId="33" fillId="0" borderId="0" xfId="5" applyFont="1" applyAlignment="1">
      <alignment horizontal="center"/>
    </xf>
    <xf numFmtId="0" fontId="33" fillId="0" borderId="0" xfId="11" applyFont="1" applyAlignment="1">
      <alignment horizontal="left"/>
    </xf>
    <xf numFmtId="0" fontId="53" fillId="0" borderId="0" xfId="5" applyFont="1" applyAlignment="1">
      <alignment horizontal="left" indent="10"/>
    </xf>
    <xf numFmtId="0" fontId="8" fillId="0" borderId="0" xfId="12" applyFill="1" applyAlignment="1" applyProtection="1">
      <alignment horizontal="left" vertical="top" wrapText="1" indent="2"/>
    </xf>
    <xf numFmtId="0" fontId="8" fillId="0" borderId="0" xfId="12" applyAlignment="1" applyProtection="1">
      <alignment horizontal="left" vertical="top" wrapText="1"/>
    </xf>
    <xf numFmtId="0" fontId="3" fillId="0" borderId="0" xfId="11"/>
    <xf numFmtId="0" fontId="8" fillId="5" borderId="0" xfId="12" applyFill="1" applyBorder="1" applyAlignment="1" applyProtection="1">
      <alignment horizontal="left" vertical="top" wrapText="1" indent="2"/>
    </xf>
    <xf numFmtId="0" fontId="51" fillId="0" borderId="0" xfId="5" applyFont="1" applyAlignment="1">
      <alignment horizontal="left" vertical="top" wrapText="1" indent="2"/>
    </xf>
    <xf numFmtId="0" fontId="53" fillId="0" borderId="0" xfId="5" applyFont="1" applyAlignment="1">
      <alignment horizontal="center"/>
    </xf>
    <xf numFmtId="0" fontId="3" fillId="0" borderId="0" xfId="11" applyAlignment="1">
      <alignment horizontal="left" indent="3"/>
    </xf>
    <xf numFmtId="0" fontId="8" fillId="0" borderId="0" xfId="12" applyFill="1" applyBorder="1" applyAlignment="1" applyProtection="1">
      <alignment horizontal="left" vertical="top" wrapText="1" indent="2"/>
    </xf>
    <xf numFmtId="0" fontId="12" fillId="0" borderId="0" xfId="11" applyFont="1" applyAlignment="1">
      <alignment horizontal="left" vertical="top" wrapText="1"/>
    </xf>
    <xf numFmtId="0" fontId="8" fillId="0" borderId="0" xfId="12" applyFill="1" applyAlignment="1" applyProtection="1">
      <alignment horizontal="left" wrapText="1" indent="2"/>
    </xf>
    <xf numFmtId="0" fontId="8" fillId="0" borderId="0" xfId="12" applyAlignment="1" applyProtection="1">
      <alignment horizontal="left" wrapText="1" indent="2"/>
    </xf>
    <xf numFmtId="0" fontId="8" fillId="0" borderId="0" xfId="12" applyAlignment="1" applyProtection="1">
      <alignment wrapText="1"/>
    </xf>
    <xf numFmtId="0" fontId="8" fillId="0" borderId="0" xfId="12" applyAlignment="1" applyProtection="1">
      <alignment horizontal="left" vertical="center" indent="2"/>
    </xf>
    <xf numFmtId="0" fontId="8" fillId="0" borderId="0" xfId="12" applyFill="1" applyAlignment="1" applyProtection="1">
      <alignment horizontal="left" indent="2"/>
    </xf>
    <xf numFmtId="0" fontId="8" fillId="0" borderId="0" xfId="12" applyFill="1" applyAlignment="1" applyProtection="1">
      <alignment horizontal="left" wrapText="1" indent="2"/>
    </xf>
    <xf numFmtId="0" fontId="8" fillId="0" borderId="0" xfId="12" applyFill="1" applyAlignment="1" applyProtection="1">
      <alignment horizontal="left" indent="2"/>
    </xf>
    <xf numFmtId="0" fontId="8" fillId="0" borderId="0" xfId="12" applyFill="1" applyAlignment="1" applyProtection="1"/>
    <xf numFmtId="0" fontId="8" fillId="0" borderId="0" xfId="12" applyAlignment="1" applyProtection="1"/>
    <xf numFmtId="0" fontId="8" fillId="0" borderId="0" xfId="12" applyFill="1" applyAlignment="1" applyProtection="1"/>
    <xf numFmtId="0" fontId="8" fillId="0" borderId="0" xfId="12" applyFill="1" applyAlignment="1" applyProtection="1">
      <alignment wrapText="1"/>
    </xf>
    <xf numFmtId="0" fontId="1" fillId="0" borderId="0" xfId="5" applyAlignment="1">
      <alignment wrapText="1"/>
    </xf>
    <xf numFmtId="0" fontId="3" fillId="0" borderId="0" xfId="11" applyAlignment="1">
      <alignment wrapText="1"/>
    </xf>
    <xf numFmtId="0" fontId="10" fillId="0" borderId="0" xfId="11" applyFont="1" applyAlignment="1">
      <alignment horizontal="left"/>
    </xf>
    <xf numFmtId="0" fontId="8" fillId="0" borderId="0" xfId="12" applyFill="1" applyAlignment="1" applyProtection="1">
      <alignment horizontal="left"/>
    </xf>
    <xf numFmtId="0" fontId="8" fillId="0" borderId="0" xfId="12" applyFill="1" applyBorder="1" applyAlignment="1" applyProtection="1">
      <alignment horizontal="left" wrapText="1" indent="2"/>
    </xf>
    <xf numFmtId="0" fontId="8" fillId="0" borderId="0" xfId="12" applyFill="1" applyBorder="1" applyAlignment="1" applyProtection="1">
      <alignment horizontal="left" wrapText="1"/>
    </xf>
    <xf numFmtId="0" fontId="8" fillId="0" borderId="0" xfId="12" applyFill="1" applyAlignment="1" applyProtection="1">
      <alignment horizontal="left" wrapText="1"/>
    </xf>
    <xf numFmtId="0" fontId="3" fillId="0" borderId="0" xfId="5" applyFont="1" applyAlignment="1">
      <alignment horizontal="left"/>
    </xf>
    <xf numFmtId="0" fontId="3" fillId="0" borderId="0" xfId="11" applyAlignment="1">
      <alignment horizontal="left" wrapText="1"/>
    </xf>
    <xf numFmtId="0" fontId="8" fillId="0" borderId="0" xfId="12" applyFill="1" applyAlignment="1" applyProtection="1">
      <alignment horizontal="left"/>
    </xf>
    <xf numFmtId="167" fontId="19" fillId="0" borderId="27" xfId="0" applyNumberFormat="1" applyFont="1" applyBorder="1" applyAlignment="1">
      <alignment horizontal="right"/>
    </xf>
    <xf numFmtId="167" fontId="19" fillId="0" borderId="26" xfId="0" applyNumberFormat="1" applyFont="1" applyBorder="1" applyAlignment="1">
      <alignment horizontal="right"/>
    </xf>
    <xf numFmtId="167" fontId="19" fillId="0" borderId="30" xfId="0" applyNumberFormat="1" applyFont="1" applyBorder="1" applyAlignment="1">
      <alignment horizontal="right"/>
    </xf>
    <xf numFmtId="167" fontId="19" fillId="0" borderId="32" xfId="0" applyNumberFormat="1" applyFont="1" applyBorder="1" applyAlignment="1">
      <alignment horizontal="right"/>
    </xf>
    <xf numFmtId="167" fontId="19" fillId="0" borderId="28" xfId="0" applyNumberFormat="1" applyFont="1" applyBorder="1" applyAlignment="1">
      <alignment horizontal="right"/>
    </xf>
    <xf numFmtId="168" fontId="19" fillId="5" borderId="0" xfId="0" applyNumberFormat="1" applyFont="1" applyFill="1" applyAlignment="1">
      <alignment horizontal="right"/>
    </xf>
    <xf numFmtId="168" fontId="19" fillId="5" borderId="26" xfId="0" applyNumberFormat="1" applyFont="1" applyFill="1" applyBorder="1" applyAlignment="1">
      <alignment horizontal="right"/>
    </xf>
    <xf numFmtId="168" fontId="19" fillId="0" borderId="30" xfId="0" applyNumberFormat="1" applyFont="1" applyBorder="1" applyAlignment="1">
      <alignment horizontal="right"/>
    </xf>
    <xf numFmtId="168" fontId="19" fillId="0" borderId="32" xfId="0" applyNumberFormat="1" applyFont="1" applyBorder="1" applyAlignment="1">
      <alignment horizontal="right"/>
    </xf>
    <xf numFmtId="168" fontId="19" fillId="5" borderId="28" xfId="0" applyNumberFormat="1" applyFont="1" applyFill="1" applyBorder="1" applyAlignment="1">
      <alignment horizontal="right"/>
    </xf>
    <xf numFmtId="167" fontId="19" fillId="5" borderId="0" xfId="0" applyNumberFormat="1" applyFont="1" applyFill="1" applyAlignment="1">
      <alignment horizontal="right"/>
    </xf>
    <xf numFmtId="167" fontId="19" fillId="5" borderId="27" xfId="0" applyNumberFormat="1" applyFont="1" applyFill="1" applyBorder="1" applyAlignment="1">
      <alignment horizontal="right"/>
    </xf>
    <xf numFmtId="167" fontId="19" fillId="5" borderId="3" xfId="0" applyNumberFormat="1" applyFont="1" applyFill="1" applyBorder="1" applyAlignment="1">
      <alignment horizontal="right"/>
    </xf>
    <xf numFmtId="167" fontId="19" fillId="5" borderId="34" xfId="0" applyNumberFormat="1" applyFont="1" applyFill="1" applyBorder="1" applyAlignment="1">
      <alignment horizontal="right"/>
    </xf>
    <xf numFmtId="168" fontId="19" fillId="0" borderId="14" xfId="0" applyNumberFormat="1" applyFont="1" applyBorder="1" applyAlignment="1">
      <alignment horizontal="right" vertical="center"/>
    </xf>
    <xf numFmtId="179" fontId="19" fillId="0" borderId="11" xfId="0" applyNumberFormat="1" applyFont="1" applyBorder="1" applyAlignment="1">
      <alignment horizontal="right" vertical="center"/>
    </xf>
    <xf numFmtId="179" fontId="19" fillId="0" borderId="0" xfId="0" applyNumberFormat="1" applyFont="1" applyAlignment="1">
      <alignment horizontal="right" vertical="center"/>
    </xf>
    <xf numFmtId="179" fontId="19" fillId="0" borderId="17" xfId="0" applyNumberFormat="1" applyFont="1" applyBorder="1" applyAlignment="1">
      <alignment horizontal="right" vertical="center"/>
    </xf>
  </cellXfs>
  <cellStyles count="13">
    <cellStyle name="Hyperlink 3 3" xfId="9" xr:uid="{E2FF31BB-99AC-4067-B127-E96978791476}"/>
    <cellStyle name="Link" xfId="1" builtinId="8"/>
    <cellStyle name="Link 2" xfId="6" xr:uid="{23945AAC-937B-4397-8F58-7F79EE27CB07}"/>
    <cellStyle name="Link 2 2" xfId="12" xr:uid="{3E6E9F80-67D9-4EE3-A520-855AFF3F9A51}"/>
    <cellStyle name="Link 3" xfId="10" xr:uid="{ABF7AF80-8C1B-4121-9298-BD8A99BB248B}"/>
    <cellStyle name="Standard" xfId="0" builtinId="0"/>
    <cellStyle name="Standard 2" xfId="7" xr:uid="{CF51522A-FA81-47FF-9ED1-2589A771A1B7}"/>
    <cellStyle name="Standard 2 2" xfId="11" xr:uid="{DA32FABB-ADE0-4B31-ACD1-DF703044644F}"/>
    <cellStyle name="Standard 2 4" xfId="5" xr:uid="{9226B759-9D03-44BA-8123-291DD2C38E05}"/>
    <cellStyle name="Standard 24" xfId="8" xr:uid="{C46BF98D-4DCB-4555-99D8-EF3BFB3609B7}"/>
    <cellStyle name="Standard 3 4" xfId="2" xr:uid="{A5A51CC2-8C2C-44A7-BE9D-7F4F0A4ECD4E}"/>
    <cellStyle name="Standard 8" xfId="4" xr:uid="{13264D31-0C36-4888-AA2F-1C26159919DE}"/>
    <cellStyle name="Standard_Vorlage Publikation" xfId="3" xr:uid="{43CE2B5B-1393-4500-8831-80F8B5999D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image" Target="../media/image5.png"/></Relationships>
</file>

<file path=xl/charts/_rels/chart2.xml.rels><?xml version="1.0" encoding="UTF-8" standalone="yes"?>
<Relationships xmlns="http://schemas.openxmlformats.org/package/2006/relationships"><Relationship Id="rId1" Type="http://schemas.openxmlformats.org/officeDocument/2006/relationships/image" Target="../media/image5.png"/></Relationships>
</file>

<file path=xl/charts/_rels/chart3.xml.rels><?xml version="1.0" encoding="UTF-8" standalone="yes"?>
<Relationships xmlns="http://schemas.openxmlformats.org/package/2006/relationships"><Relationship Id="rId1" Type="http://schemas.openxmlformats.org/officeDocument/2006/relationships/image" Target="../media/image5.png"/></Relationships>
</file>

<file path=xl/charts/_rels/chart4.xml.rels><?xml version="1.0" encoding="UTF-8" standalone="yes"?>
<Relationships xmlns="http://schemas.openxmlformats.org/package/2006/relationships"><Relationship Id="rId1" Type="http://schemas.openxmlformats.org/officeDocument/2006/relationships/image" Target="../media/image5.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278131634819531E-2"/>
          <c:y val="3.40135455096085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Daten_Diagramme!$D$6</c:f>
                  <c:strCache>
                    <c:ptCount val="1"/>
                    <c:pt idx="0">
                      <c:v>3.2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{8EEAEE1E-1761-4870-8CBB-F1361C9A4C8D}</c15:txfldGUID>
                      <c15:f>Daten_Diagramme!$D$6</c15:f>
                      <c15:dlblFieldTableCache>
                        <c:ptCount val="1"/>
                        <c:pt idx="0">
                          <c:v>3.2</c:v>
                        </c:pt>
                      </c15:dlblFieldTableCache>
                    </c15:dlblFTEntry>
                  </c15:dlblFieldTable>
                  <c15:showDataLabelsRange val="0"/>
                </c:ext>
                <c:ext xmlns:c16="http://schemas.microsoft.com/office/drawing/2014/chart" uri="{C3380CC4-5D6E-409C-BE32-E72D297353CC}">
                  <c16:uniqueId val="{00000000-EF13-4EE7-840A-200C16563E62}"/>
                </c:ext>
              </c:extLst>
            </c:dLbl>
            <c:dLbl>
              <c:idx val="1"/>
              <c:tx>
                <c:strRef>
                  <c:f>Daten_Diagramme!$D$7</c:f>
                  <c:strCache>
                    <c:ptCount val="1"/>
                    <c:pt idx="0">
                      <c:v>0.2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{28335F98-F97E-49F1-9CA1-B154BD2A1D07}</c15:txfldGUID>
                      <c15:f>Daten_Diagramme!$D$7</c15:f>
                      <c15:dlblFieldTableCache>
                        <c:ptCount val="1"/>
                        <c:pt idx="0">
                          <c:v>0.2</c:v>
                        </c:pt>
                      </c15:dlblFieldTableCache>
                    </c15:dlblFTEntry>
                  </c15:dlblFieldTable>
                  <c15:showDataLabelsRange val="0"/>
                </c:ext>
                <c:ext xmlns:c16="http://schemas.microsoft.com/office/drawing/2014/chart" uri="{C3380CC4-5D6E-409C-BE32-E72D297353CC}">
                  <c16:uniqueId val="{00000001-EF13-4EE7-840A-200C16563E62}"/>
                </c:ext>
              </c:extLst>
            </c:dLbl>
            <c:dLbl>
              <c:idx val="2"/>
              <c:tx>
                <c:strRef>
                  <c:f>Daten_Diagramme!$D$8</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{75DB82C0-4AE5-4C63-85D3-1E78C07680FC}</c15:txfldGUID>
                      <c15:f>Daten_Diagramme!$D$8</c15:f>
                      <c15:dlblFieldTableCache>
                        <c:ptCount val="1"/>
                        <c:pt idx="0">
                          <c:v>0.0</c:v>
                        </c:pt>
                      </c15:dlblFieldTableCache>
                    </c15:dlblFTEntry>
                  </c15:dlblFieldTable>
                  <c15:showDataLabelsRange val="0"/>
                </c:ext>
                <c:ext xmlns:c16="http://schemas.microsoft.com/office/drawing/2014/chart" uri="{C3380CC4-5D6E-409C-BE32-E72D297353CC}">
                  <c16:uniqueId val="{00000002-EF13-4EE7-840A-200C16563E62}"/>
                </c:ext>
              </c:extLst>
            </c:dLbl>
            <c:dLbl>
              <c:idx val="3"/>
              <c:tx>
                <c:strRef>
                  <c:f>Daten_Diagramme!$D$9</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{419EA3EE-32DE-40F3-A1AD-53401E31E02F}</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EF13-4EE7-840A-200C16563E62}"/>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Daten_Diagramme!$B$6:$B$9</c:f>
              <c:numCache>
                <c:formatCode>#,#00</c:formatCode>
                <c:ptCount val="4"/>
                <c:pt idx="0">
                  <c:v>3.2048860345044705</c:v>
                </c:pt>
                <c:pt idx="1">
                  <c:v>0.24632730416425952</c:v>
                </c:pt>
                <c:pt idx="2">
                  <c:v>2.0004637946786547E-2</c:v>
                </c:pt>
                <c:pt idx="3">
                  <c:v>-9.3722224403616675E-2</c:v>
                </c:pt>
              </c:numCache>
            </c:numRef>
          </c:val>
          <c:extLst>
            <c:ext xmlns:c16="http://schemas.microsoft.com/office/drawing/2014/chart" uri="{C3380CC4-5D6E-409C-BE32-E72D297353CC}">
              <c16:uniqueId val="{00000004-EF13-4EE7-840A-200C16563E62}"/>
            </c:ext>
          </c:extLst>
        </c:ser>
        <c:ser>
          <c:idx val="1"/>
          <c:order val="1"/>
          <c:spPr>
            <a:noFill/>
            <a:ln w="25400">
              <a:noFill/>
            </a:ln>
          </c:spPr>
          <c:invertIfNegative val="0"/>
          <c:dLbls>
            <c:dLbl>
              <c:idx val="0"/>
              <c:tx>
                <c:strRef>
                  <c:f>Daten_Diagramme!$F$6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{7A70E6BD-D17F-435C-8FAE-4573AD6A89C5}</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EF13-4EE7-840A-200C16563E62}"/>
                </c:ext>
              </c:extLst>
            </c:dLbl>
            <c:dLbl>
              <c:idx val="1"/>
              <c:tx>
                <c:strRef>
                  <c:f>Daten_Diagramme!$F$7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{4257EF83-B99F-4941-8F8F-2C7F83DCF649}</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EF13-4EE7-840A-200C16563E62}"/>
                </c:ext>
              </c:extLst>
            </c:dLbl>
            <c:dLbl>
              <c:idx val="2"/>
              <c:tx>
                <c:strRef>
                  <c:f>Daten_Diagramme!$F$8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{10FA0118-A402-4D0F-8C1D-D75A3F55056B}</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EF13-4EE7-840A-200C16563E62}"/>
                </c:ext>
              </c:extLst>
            </c:dLbl>
            <c:dLbl>
              <c:idx val="3"/>
              <c:tx>
                <c:strRef>
                  <c:f>Daten_Diagramme!$F$9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{6D254CE1-C346-4F5E-886C-67E1DE7E49EB}</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EF13-4EE7-840A-200C16563E62}"/>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Daten_Diagramme!$H$6:$H$9</c:f>
              <c:numCache>
                <c:formatCode>#,#00</c:formatCode>
                <c:ptCount val="4"/>
                <c:pt idx="0">
                  <c:v>0</c:v>
                </c:pt>
                <c:pt idx="1">
                  <c:v>0</c:v>
                </c:pt>
                <c:pt idx="2">
                  <c:v>0</c:v>
                </c:pt>
                <c:pt idx="3">
                  <c:v>0</c:v>
                </c:pt>
              </c:numCache>
            </c:numRef>
          </c:val>
          <c:extLst>
            <c:ext xmlns:c16="http://schemas.microsoft.com/office/drawing/2014/chart" uri="{C3380CC4-5D6E-409C-BE32-E72D297353CC}">
              <c16:uniqueId val="{00000009-EF13-4EE7-840A-200C16563E62}"/>
            </c:ext>
          </c:extLst>
        </c:ser>
        <c:dLbls>
          <c:showLegendKey val="0"/>
          <c:showVal val="1"/>
          <c:showCatName val="0"/>
          <c:showSerName val="0"/>
          <c:showPercent val="0"/>
          <c:showBubbleSize val="0"/>
        </c:dLbls>
        <c:gapWidth val="100"/>
        <c:overlap val="100"/>
        <c:axId val="296103672"/>
        <c:axId val="296104064"/>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Daten_Diagramme!$K$6:$K$9</c:f>
              <c:numCache>
                <c:formatCode>General</c:formatCode>
                <c:ptCount val="4"/>
                <c:pt idx="0">
                  <c:v>#N/A</c:v>
                </c:pt>
                <c:pt idx="1">
                  <c:v>#N/A</c:v>
                </c:pt>
                <c:pt idx="2">
                  <c:v>#N/A</c:v>
                </c:pt>
                <c:pt idx="3">
                  <c:v>#N/A</c:v>
                </c:pt>
              </c:numCache>
            </c:numRef>
          </c:xVal>
          <c:yVal>
            <c:numRef>
              <c:f>Daten_Diagramme!$J$6:$J$9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EF13-4EE7-840A-200C16563E62}"/>
            </c:ext>
          </c:extLst>
        </c:ser>
        <c:dLbls>
          <c:showLegendKey val="0"/>
          <c:showVal val="1"/>
          <c:showCatName val="0"/>
          <c:showSerName val="0"/>
          <c:showPercent val="0"/>
          <c:showBubbleSize val="0"/>
        </c:dLbls>
        <c:axId val="296104456"/>
        <c:axId val="296104848"/>
      </c:scatterChart>
      <c:catAx>
        <c:axId val="296103672"/>
        <c:scaling>
          <c:orientation val="maxMin"/>
        </c:scaling>
        <c:delete val="0"/>
        <c:axPos val="l"/>
        <c:majorTickMark val="none"/>
        <c:minorTickMark val="none"/>
        <c:tickLblPos val="none"/>
        <c:spPr>
          <a:noFill/>
          <a:ln w="1270">
            <a:solidFill>
              <a:srgbClr val="000000"/>
            </a:solidFill>
            <a:prstDash val="solid"/>
          </a:ln>
        </c:spPr>
        <c:crossAx val="296104064"/>
        <c:crosses val="autoZero"/>
        <c:auto val="1"/>
        <c:lblAlgn val="ctr"/>
        <c:lblOffset val="100"/>
        <c:tickMarkSkip val="1"/>
        <c:noMultiLvlLbl val="0"/>
      </c:catAx>
      <c:valAx>
        <c:axId val="296104064"/>
        <c:scaling>
          <c:orientation val="minMax"/>
          <c:max val="50"/>
          <c:min val="-50"/>
        </c:scaling>
        <c:delete val="1"/>
        <c:axPos val="t"/>
        <c:numFmt formatCode="#,#00" sourceLinked="1"/>
        <c:majorTickMark val="out"/>
        <c:minorTickMark val="none"/>
        <c:tickLblPos val="none"/>
        <c:crossAx val="296103672"/>
        <c:crosses val="autoZero"/>
        <c:crossBetween val="between"/>
        <c:majorUnit val="10"/>
        <c:minorUnit val="5"/>
      </c:valAx>
      <c:valAx>
        <c:axId val="296104456"/>
        <c:scaling>
          <c:orientation val="minMax"/>
        </c:scaling>
        <c:delete val="1"/>
        <c:axPos val="t"/>
        <c:numFmt formatCode="General" sourceLinked="1"/>
        <c:majorTickMark val="out"/>
        <c:minorTickMark val="none"/>
        <c:tickLblPos val="none"/>
        <c:crossAx val="296104848"/>
        <c:crossesAt val="40"/>
        <c:crossBetween val="midCat"/>
      </c:valAx>
      <c:valAx>
        <c:axId val="296104848"/>
        <c:scaling>
          <c:orientation val="maxMin"/>
          <c:max val="40"/>
          <c:min val="0"/>
        </c:scaling>
        <c:delete val="1"/>
        <c:axPos val="r"/>
        <c:numFmt formatCode="General" sourceLinked="1"/>
        <c:majorTickMark val="out"/>
        <c:minorTickMark val="none"/>
        <c:tickLblPos val="none"/>
        <c:crossAx val="296104456"/>
        <c:crosses val="max"/>
        <c:crossBetween val="midCat"/>
        <c:majorUnit val="10"/>
        <c:minorUnit val="5"/>
      </c:valAx>
      <c:spPr>
        <a:noFill/>
        <a:ln>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734E-2"/>
          <c:y val="3.4013831405661492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Daten_Diagramme!$E$6</c:f>
                  <c:strCache>
                    <c:ptCount val="1"/>
                    <c:pt idx="0">
                      <c:v>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{2A7745A4-C48C-4EC1-923D-209F41B061C7}</c15:txfldGUID>
                      <c15:f>Daten_Diagramme!$E$6</c15:f>
                      <c15:dlblFieldTableCache>
                        <c:ptCount val="1"/>
                        <c:pt idx="0">
                          <c:v>2.3</c:v>
                        </c:pt>
                      </c15:dlblFieldTableCache>
                    </c15:dlblFTEntry>
                  </c15:dlblFieldTable>
                  <c15:showDataLabelsRange val="0"/>
                </c:ext>
                <c:ext xmlns:c16="http://schemas.microsoft.com/office/drawing/2014/chart" uri="{C3380CC4-5D6E-409C-BE32-E72D297353CC}">
                  <c16:uniqueId val="{00000000-8316-4B3B-B163-F83829A9962A}"/>
                </c:ext>
              </c:extLst>
            </c:dLbl>
            <c:dLbl>
              <c:idx val="1"/>
              <c:tx>
                <c:strRef>
                  <c:f>Daten_Diagramme!$E$7</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{88265F38-84CE-41FF-BDDF-445FA408035B}</c15:txfldGUID>
                      <c15:f>Daten_Diagramme!$E$7</c15:f>
                      <c15:dlblFieldTableCache>
                        <c:ptCount val="1"/>
                        <c:pt idx="0">
                          <c:v>-0.6</c:v>
                        </c:pt>
                      </c15:dlblFieldTableCache>
                    </c15:dlblFTEntry>
                  </c15:dlblFieldTable>
                  <c15:showDataLabelsRange val="0"/>
                </c:ext>
                <c:ext xmlns:c16="http://schemas.microsoft.com/office/drawing/2014/chart" uri="{C3380CC4-5D6E-409C-BE32-E72D297353CC}">
                  <c16:uniqueId val="{00000001-8316-4B3B-B163-F83829A9962A}"/>
                </c:ext>
              </c:extLst>
            </c:dLbl>
            <c:dLbl>
              <c:idx val="2"/>
              <c:tx>
                <c:strRef>
                  <c:f>Daten_Diagramme!$E$8</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{D52C4AA2-D04E-40CE-AD20-EE5C8D98663D}</c15:txfldGUID>
                      <c15:f>Daten_Diagramme!$E$8</c15:f>
                      <c15:dlblFieldTableCache>
                        <c:ptCount val="1"/>
                        <c:pt idx="0">
                          <c:v>-0.6</c:v>
                        </c:pt>
                      </c15:dlblFieldTableCache>
                    </c15:dlblFTEntry>
                  </c15:dlblFieldTable>
                  <c15:showDataLabelsRange val="0"/>
                </c:ext>
                <c:ext xmlns:c16="http://schemas.microsoft.com/office/drawing/2014/chart" uri="{C3380CC4-5D6E-409C-BE32-E72D297353CC}">
                  <c16:uniqueId val="{00000002-8316-4B3B-B163-F83829A9962A}"/>
                </c:ext>
              </c:extLst>
            </c:dLbl>
            <c:dLbl>
              <c:idx val="3"/>
              <c:tx>
                <c:strRef>
                  <c:f>Daten_Diagramme!$E$9</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{90C2897C-EEB8-4F24-848F-D265EF99791E}</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8316-4B3B-B163-F83829A9962A}"/>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Daten_Diagramme!$C$6:$C$9</c:f>
              <c:numCache>
                <c:formatCode>#,#00</c:formatCode>
                <c:ptCount val="4"/>
                <c:pt idx="0">
                  <c:v>2.2602073882047957</c:v>
                </c:pt>
                <c:pt idx="1">
                  <c:v>-0.5621147325736523</c:v>
                </c:pt>
                <c:pt idx="2">
                  <c:v>-0.60483996951772001</c:v>
                </c:pt>
                <c:pt idx="3">
                  <c:v>-0.45400908070601026</c:v>
                </c:pt>
              </c:numCache>
            </c:numRef>
          </c:val>
          <c:extLst>
            <c:ext xmlns:c16="http://schemas.microsoft.com/office/drawing/2014/chart" uri="{C3380CC4-5D6E-409C-BE32-E72D297353CC}">
              <c16:uniqueId val="{00000004-8316-4B3B-B163-F83829A9962A}"/>
            </c:ext>
          </c:extLst>
        </c:ser>
        <c:ser>
          <c:idx val="1"/>
          <c:order val="1"/>
          <c:spPr>
            <a:noFill/>
            <a:ln w="25400">
              <a:noFill/>
            </a:ln>
          </c:spPr>
          <c:invertIfNegative val="0"/>
          <c:dLbls>
            <c:dLbl>
              <c:idx val="0"/>
              <c:tx>
                <c:strRef>
                  <c:f>Daten_Diagramme!$G$6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{4CB65C56-24EF-457E-89B1-5649ADD17D14}</c15:txfldGUID>
                      <c15:f>Daten_Diagramme!$G$6</c15:f>
                      <c15:dlblFieldTableCache>
                        <c:ptCount val="1"/>
                      </c15:dlblFieldTableCache>
                    </c15:dlblFTEntry>
                  </c15:dlblFieldTable>
                  <c15:showDataLabelsRange val="0"/>
                </c:ext>
                <c:ext xmlns:c16="http://schemas.microsoft.com/office/drawing/2014/chart" uri="{C3380CC4-5D6E-409C-BE32-E72D297353CC}">
                  <c16:uniqueId val="{00000005-8316-4B3B-B163-F83829A9962A}"/>
                </c:ext>
              </c:extLst>
            </c:dLbl>
            <c:dLbl>
              <c:idx val="1"/>
              <c:tx>
                <c:strRef>
                  <c:f>Daten_Diagramme!$G$7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{B6302AE5-5DFF-4706-AA62-50D4CDEB547B}</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8316-4B3B-B163-F83829A9962A}"/>
                </c:ext>
              </c:extLst>
            </c:dLbl>
            <c:dLbl>
              <c:idx val="2"/>
              <c:tx>
                <c:strRef>
                  <c:f>Daten_Diagramme!$G$8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{6562BEA6-9147-4F66-A499-F3ABA3D3C986}</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8316-4B3B-B163-F83829A9962A}"/>
                </c:ext>
              </c:extLst>
            </c:dLbl>
            <c:dLbl>
              <c:idx val="3"/>
              <c:tx>
                <c:strRef>
                  <c:f>Daten_Diagramme!$G$9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{93958798-EA4C-4E24-894C-EC888AABA5F0}</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8316-4B3B-B163-F83829A9962A}"/>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Daten_Diagramme!$I$6:$I$9</c:f>
              <c:numCache>
                <c:formatCode>#,#00</c:formatCode>
                <c:ptCount val="4"/>
                <c:pt idx="0">
                  <c:v>0</c:v>
                </c:pt>
                <c:pt idx="1">
                  <c:v>0</c:v>
                </c:pt>
                <c:pt idx="2">
                  <c:v>0</c:v>
                </c:pt>
                <c:pt idx="3">
                  <c:v>0</c:v>
                </c:pt>
              </c:numCache>
            </c:numRef>
          </c:val>
          <c:extLst>
            <c:ext xmlns:c16="http://schemas.microsoft.com/office/drawing/2014/chart" uri="{C3380CC4-5D6E-409C-BE32-E72D297353CC}">
              <c16:uniqueId val="{00000009-8316-4B3B-B163-F83829A9962A}"/>
            </c:ext>
          </c:extLst>
        </c:ser>
        <c:dLbls>
          <c:showLegendKey val="0"/>
          <c:showVal val="1"/>
          <c:showCatName val="0"/>
          <c:showSerName val="0"/>
          <c:showPercent val="0"/>
          <c:showBubbleSize val="0"/>
        </c:dLbls>
        <c:gapWidth val="100"/>
        <c:overlap val="100"/>
        <c:axId val="296107200"/>
        <c:axId val="29728973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Daten_Diagramme!$M$6:$M$9</c:f>
              <c:numCache>
                <c:formatCode>General</c:formatCode>
                <c:ptCount val="4"/>
                <c:pt idx="0">
                  <c:v>#N/A</c:v>
                </c:pt>
                <c:pt idx="1">
                  <c:v>#N/A</c:v>
                </c:pt>
                <c:pt idx="2">
                  <c:v>#N/A</c:v>
                </c:pt>
                <c:pt idx="3">
                  <c:v>#N/A</c:v>
                </c:pt>
              </c:numCache>
            </c:numRef>
          </c:xVal>
          <c:yVal>
            <c:numRef>
              <c:f>Daten_Diagramme!$L$6:$L$9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8316-4B3B-B163-F83829A9962A}"/>
            </c:ext>
          </c:extLst>
        </c:ser>
        <c:dLbls>
          <c:showLegendKey val="0"/>
          <c:showVal val="1"/>
          <c:showCatName val="0"/>
          <c:showSerName val="0"/>
          <c:showPercent val="0"/>
          <c:showBubbleSize val="0"/>
        </c:dLbls>
        <c:axId val="297290128"/>
        <c:axId val="297290520"/>
      </c:scatterChart>
      <c:catAx>
        <c:axId val="296107200"/>
        <c:scaling>
          <c:orientation val="maxMin"/>
        </c:scaling>
        <c:delete val="0"/>
        <c:axPos val="l"/>
        <c:majorTickMark val="none"/>
        <c:minorTickMark val="none"/>
        <c:tickLblPos val="none"/>
        <c:spPr>
          <a:ln w="1270">
            <a:solidFill>
              <a:srgbClr val="000000"/>
            </a:solidFill>
            <a:prstDash val="solid"/>
          </a:ln>
        </c:spPr>
        <c:crossAx val="297289736"/>
        <c:crosses val="autoZero"/>
        <c:auto val="1"/>
        <c:lblAlgn val="ctr"/>
        <c:lblOffset val="100"/>
        <c:tickMarkSkip val="1"/>
        <c:noMultiLvlLbl val="0"/>
      </c:catAx>
      <c:valAx>
        <c:axId val="297289736"/>
        <c:scaling>
          <c:orientation val="minMax"/>
          <c:max val="50"/>
          <c:min val="-50"/>
        </c:scaling>
        <c:delete val="1"/>
        <c:axPos val="t"/>
        <c:numFmt formatCode="#,#00" sourceLinked="1"/>
        <c:majorTickMark val="out"/>
        <c:minorTickMark val="none"/>
        <c:tickLblPos val="none"/>
        <c:crossAx val="296107200"/>
        <c:crosses val="autoZero"/>
        <c:crossBetween val="between"/>
        <c:majorUnit val="10"/>
        <c:minorUnit val="5"/>
      </c:valAx>
      <c:valAx>
        <c:axId val="297290128"/>
        <c:scaling>
          <c:orientation val="minMax"/>
        </c:scaling>
        <c:delete val="1"/>
        <c:axPos val="b"/>
        <c:numFmt formatCode="General" sourceLinked="1"/>
        <c:majorTickMark val="out"/>
        <c:minorTickMark val="none"/>
        <c:tickLblPos val="none"/>
        <c:crossAx val="297290520"/>
        <c:crosses val="max"/>
        <c:crossBetween val="midCat"/>
      </c:valAx>
      <c:valAx>
        <c:axId val="297290520"/>
        <c:scaling>
          <c:orientation val="maxMin"/>
          <c:max val="40"/>
          <c:min val="0"/>
        </c:scaling>
        <c:delete val="1"/>
        <c:axPos val="r"/>
        <c:numFmt formatCode="General" sourceLinked="1"/>
        <c:majorTickMark val="out"/>
        <c:minorTickMark val="none"/>
        <c:tickLblPos val="none"/>
        <c:crossAx val="29729012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585987261146924E-2"/>
          <c:y val="1.4231505644191103E-2"/>
          <c:w val="0.9140127388535032"/>
          <c:h val="0.98576853674540688"/>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3.2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{61BE7F07-D46E-4579-A4DC-9A29A2A600C9}</c15:txfldGUID>
                      <c15:f>Daten_Diagramme!$D$14</c15:f>
                      <c15:dlblFieldTableCache>
                        <c:ptCount val="1"/>
                        <c:pt idx="0">
                          <c:v>3.2</c:v>
                        </c:pt>
                      </c15:dlblFieldTableCache>
                    </c15:dlblFTEntry>
                  </c15:dlblFieldTable>
                  <c15:showDataLabelsRange val="0"/>
                </c:ext>
                <c:ext xmlns:c16="http://schemas.microsoft.com/office/drawing/2014/chart" uri="{C3380CC4-5D6E-409C-BE32-E72D297353CC}">
                  <c16:uniqueId val="{00000000-76DB-4141-863C-D52E78187A84}"/>
                </c:ext>
              </c:extLst>
            </c:dLbl>
            <c:dLbl>
              <c:idx val="1"/>
              <c:tx>
                <c:strRef>
                  <c:f>Daten_Diagramme!$D$15</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{77756E63-D801-4FDA-AE78-9F92FEEC9938}</c15:txfldGUID>
                      <c15:f>Daten_Diagramme!$D$15</c15:f>
                      <c15:dlblFieldTableCache>
                        <c:ptCount val="1"/>
                        <c:pt idx="0">
                          <c:v>-0.6</c:v>
                        </c:pt>
                      </c15:dlblFieldTableCache>
                    </c15:dlblFTEntry>
                  </c15:dlblFieldTable>
                  <c15:showDataLabelsRange val="0"/>
                </c:ext>
                <c:ext xmlns:c16="http://schemas.microsoft.com/office/drawing/2014/chart" uri="{C3380CC4-5D6E-409C-BE32-E72D297353CC}">
                  <c16:uniqueId val="{00000001-76DB-4141-863C-D52E78187A84}"/>
                </c:ext>
              </c:extLst>
            </c:dLbl>
            <c:dLbl>
              <c:idx val="2"/>
              <c:tx>
                <c:strRef>
                  <c:f>Daten_Diagramme!$D$16</c:f>
                  <c:strCache>
                    <c:ptCount val="1"/>
                    <c:pt idx="0">
                      <c:v>4.2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{3A82E775-0547-42F5-9F7E-AF80B12FC4C6}</c15:txfldGUID>
                      <c15:f>Daten_Diagramme!$D$16</c15:f>
                      <c15:dlblFieldTableCache>
                        <c:ptCount val="1"/>
                        <c:pt idx="0">
                          <c:v>4.2</c:v>
                        </c:pt>
                      </c15:dlblFieldTableCache>
                    </c15:dlblFTEntry>
                  </c15:dlblFieldTable>
                  <c15:showDataLabelsRange val="0"/>
                </c:ext>
                <c:ext xmlns:c16="http://schemas.microsoft.com/office/drawing/2014/chart" uri="{C3380CC4-5D6E-409C-BE32-E72D297353CC}">
                  <c16:uniqueId val="{00000002-76DB-4141-863C-D52E78187A84}"/>
                </c:ext>
              </c:extLst>
            </c:dLbl>
            <c:dLbl>
              <c:idx val="3"/>
              <c:tx>
                <c:strRef>
                  <c:f>Daten_Diagramme!$D$17</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{32806E54-E6F6-451A-B1A6-8BF49101CDE0}</c15:txfldGUID>
                      <c15:f>Daten_Diagramme!$D$17</c15:f>
                      <c15:dlblFieldTableCache>
                        <c:ptCount val="1"/>
                        <c:pt idx="0">
                          <c:v>0.3</c:v>
                        </c:pt>
                      </c15:dlblFieldTableCache>
                    </c15:dlblFTEntry>
                  </c15:dlblFieldTable>
                  <c15:showDataLabelsRange val="0"/>
                </c:ext>
                <c:ext xmlns:c16="http://schemas.microsoft.com/office/drawing/2014/chart" uri="{C3380CC4-5D6E-409C-BE32-E72D297353CC}">
                  <c16:uniqueId val="{00000003-76DB-4141-863C-D52E78187A84}"/>
                </c:ext>
              </c:extLst>
            </c:dLbl>
            <c:dLbl>
              <c:idx val="4"/>
              <c:tx>
                <c:strRef>
                  <c:f>Daten_Diagramme!$D$18</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{23FEFAC0-3550-48BD-AE5F-6180FD20FBD1}</c15:txfldGUID>
                      <c15:f>Daten_Diagramme!$D$18</c15:f>
                      <c15:dlblFieldTableCache>
                        <c:ptCount val="1"/>
                        <c:pt idx="0">
                          <c:v>1.4</c:v>
                        </c:pt>
                      </c15:dlblFieldTableCache>
                    </c15:dlblFTEntry>
                  </c15:dlblFieldTable>
                  <c15:showDataLabelsRange val="0"/>
                </c:ext>
                <c:ext xmlns:c16="http://schemas.microsoft.com/office/drawing/2014/chart" uri="{C3380CC4-5D6E-409C-BE32-E72D297353CC}">
                  <c16:uniqueId val="{00000004-76DB-4141-863C-D52E78187A84}"/>
                </c:ext>
              </c:extLst>
            </c:dLbl>
            <c:dLbl>
              <c:idx val="5"/>
              <c:tx>
                <c:strRef>
                  <c:f>Daten_Diagramme!$D$19</c:f>
                  <c:strCache>
                    <c:ptCount val="1"/>
                    <c:pt idx="0">
                      <c:v>-2.1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{20CB93AC-73CC-46D9-BBB0-6E8656C3866B}</c15:txfldGUID>
                      <c15:f>Daten_Diagramme!$D$19</c15:f>
                      <c15:dlblFieldTableCache>
                        <c:ptCount val="1"/>
                        <c:pt idx="0">
                          <c:v>-2.1</c:v>
                        </c:pt>
                      </c15:dlblFieldTableCache>
                    </c15:dlblFTEntry>
                  </c15:dlblFieldTable>
                  <c15:showDataLabelsRange val="0"/>
                </c:ext>
                <c:ext xmlns:c16="http://schemas.microsoft.com/office/drawing/2014/chart" uri="{C3380CC4-5D6E-409C-BE32-E72D297353CC}">
                  <c16:uniqueId val="{00000005-76DB-4141-863C-D52E78187A84}"/>
                </c:ext>
              </c:extLst>
            </c:dLbl>
            <c:dLbl>
              <c:idx val="6"/>
              <c:tx>
                <c:strRef>
                  <c:f>Daten_Diagramme!$D$20</c:f>
                  <c:strCache>
                    <c:ptCount val="1"/>
                    <c:pt idx="0">
                      <c:v>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{32CB7972-067F-4190-8E2A-AC400012350C}</c15:txfldGUID>
                      <c15:f>Daten_Diagramme!$D$20</c15:f>
                      <c15:dlblFieldTableCache>
                        <c:ptCount val="1"/>
                        <c:pt idx="0">
                          <c:v>2.3</c:v>
                        </c:pt>
                      </c15:dlblFieldTableCache>
                    </c15:dlblFTEntry>
                  </c15:dlblFieldTable>
                  <c15:showDataLabelsRange val="0"/>
                </c:ext>
                <c:ext xmlns:c16="http://schemas.microsoft.com/office/drawing/2014/chart" uri="{C3380CC4-5D6E-409C-BE32-E72D297353CC}">
                  <c16:uniqueId val="{00000006-76DB-4141-863C-D52E78187A84}"/>
                </c:ext>
              </c:extLst>
            </c:dLbl>
            <c:dLbl>
              <c:idx val="7"/>
              <c:tx>
                <c:strRef>
                  <c:f>Daten_Diagramme!$D$21</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{05B1AF84-3A0E-435D-8C87-C7F34102C076}</c15:txfldGUID>
                      <c15:f>Daten_Diagramme!$D$21</c15:f>
                      <c15:dlblFieldTableCache>
                        <c:ptCount val="1"/>
                        <c:pt idx="0">
                          <c:v>1.0</c:v>
                        </c:pt>
                      </c15:dlblFieldTableCache>
                    </c15:dlblFTEntry>
                  </c15:dlblFieldTable>
                  <c15:showDataLabelsRange val="0"/>
                </c:ext>
                <c:ext xmlns:c16="http://schemas.microsoft.com/office/drawing/2014/chart" uri="{C3380CC4-5D6E-409C-BE32-E72D297353CC}">
                  <c16:uniqueId val="{00000007-76DB-4141-863C-D52E78187A84}"/>
                </c:ext>
              </c:extLst>
            </c:dLbl>
            <c:dLbl>
              <c:idx val="8"/>
              <c:tx>
                <c:strRef>
                  <c:f>Daten_Diagramme!$D$22</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{BC52CD1A-AC29-488B-A81B-F07286B8CCFD}</c15:txfldGUID>
                      <c15:f>Daten_Diagramme!$D$22</c15:f>
                      <c15:dlblFieldTableCache>
                        <c:ptCount val="1"/>
                        <c:pt idx="0">
                          <c:v>1.0</c:v>
                        </c:pt>
                      </c15:dlblFieldTableCache>
                    </c15:dlblFTEntry>
                  </c15:dlblFieldTable>
                  <c15:showDataLabelsRange val="0"/>
                </c:ext>
                <c:ext xmlns:c16="http://schemas.microsoft.com/office/drawing/2014/chart" uri="{C3380CC4-5D6E-409C-BE32-E72D297353CC}">
                  <c16:uniqueId val="{00000008-76DB-4141-863C-D52E78187A84}"/>
                </c:ext>
              </c:extLst>
            </c:dLbl>
            <c:dLbl>
              <c:idx val="9"/>
              <c:tx>
                <c:strRef>
                  <c:f>Daten_Diagramme!$D$23</c:f>
                  <c:strCache>
                    <c:ptCount val="1"/>
                    <c:pt idx="0">
                      <c:v>1.7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{68CAC044-C1FE-442D-9678-A706C78994A1}</c15:txfldGUID>
                      <c15:f>Daten_Diagramme!$D$23</c15:f>
                      <c15:dlblFieldTableCache>
                        <c:ptCount val="1"/>
                        <c:pt idx="0">
                          <c:v>1.7</c:v>
                        </c:pt>
                      </c15:dlblFieldTableCache>
                    </c15:dlblFTEntry>
                  </c15:dlblFieldTable>
                  <c15:showDataLabelsRange val="0"/>
                </c:ext>
                <c:ext xmlns:c16="http://schemas.microsoft.com/office/drawing/2014/chart" uri="{C3380CC4-5D6E-409C-BE32-E72D297353CC}">
                  <c16:uniqueId val="{00000009-76DB-4141-863C-D52E78187A84}"/>
                </c:ext>
              </c:extLst>
            </c:dLbl>
            <c:dLbl>
              <c:idx val="10"/>
              <c:tx>
                <c:strRef>
                  <c:f>Daten_Diagramme!$D$24</c:f>
                  <c:strCache>
                    <c:ptCount val="1"/>
                    <c:pt idx="0">
                      <c:v>-1.3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{3BA060EC-2841-48DE-A29A-3880FF8151D0}</c15:txfldGUID>
                      <c15:f>Daten_Diagramme!$D$24</c15:f>
                      <c15:dlblFieldTableCache>
                        <c:ptCount val="1"/>
                        <c:pt idx="0">
                          <c:v>-1.3</c:v>
                        </c:pt>
                      </c15:dlblFieldTableCache>
                    </c15:dlblFTEntry>
                  </c15:dlblFieldTable>
                  <c15:showDataLabelsRange val="0"/>
                </c:ext>
                <c:ext xmlns:c16="http://schemas.microsoft.com/office/drawing/2014/chart" uri="{C3380CC4-5D6E-409C-BE32-E72D297353CC}">
                  <c16:uniqueId val="{0000000A-76DB-4141-863C-D52E78187A84}"/>
                </c:ext>
              </c:extLst>
            </c:dLbl>
            <c:dLbl>
              <c:idx val="11"/>
              <c:tx>
                <c:strRef>
                  <c:f>Daten_Diagramme!$D$25</c:f>
                  <c:strCache>
                    <c:ptCount val="1"/>
                    <c:pt idx="0">
                      <c:v>9.7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{934C9211-BAEA-4845-8890-E5E11912D74E}</c15:txfldGUID>
                      <c15:f>Daten_Diagramme!$D$25</c15:f>
                      <c15:dlblFieldTableCache>
                        <c:ptCount val="1"/>
                        <c:pt idx="0">
                          <c:v>9.7</c:v>
                        </c:pt>
                      </c15:dlblFieldTableCache>
                    </c15:dlblFTEntry>
                  </c15:dlblFieldTable>
                  <c15:showDataLabelsRange val="0"/>
                </c:ext>
                <c:ext xmlns:c16="http://schemas.microsoft.com/office/drawing/2014/chart" uri="{C3380CC4-5D6E-409C-BE32-E72D297353CC}">
                  <c16:uniqueId val="{0000000B-76DB-4141-863C-D52E78187A84}"/>
                </c:ext>
              </c:extLst>
            </c:dLbl>
            <c:dLbl>
              <c:idx val="12"/>
              <c:tx>
                <c:strRef>
                  <c:f>Daten_Diagramme!$D$26</c:f>
                  <c:strCache>
                    <c:ptCount val="1"/>
                    <c:pt idx="0">
                      <c:v>19.2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{A6DC2F0C-8DCE-457E-971C-265B53F2E709}</c15:txfldGUID>
                      <c15:f>Daten_Diagramme!$D$26</c15:f>
                      <c15:dlblFieldTableCache>
                        <c:ptCount val="1"/>
                        <c:pt idx="0">
                          <c:v>19.2</c:v>
                        </c:pt>
                      </c15:dlblFieldTableCache>
                    </c15:dlblFTEntry>
                  </c15:dlblFieldTable>
                  <c15:showDataLabelsRange val="0"/>
                </c:ext>
                <c:ext xmlns:c16="http://schemas.microsoft.com/office/drawing/2014/chart" uri="{C3380CC4-5D6E-409C-BE32-E72D297353CC}">
                  <c16:uniqueId val="{0000000C-76DB-4141-863C-D52E78187A84}"/>
                </c:ext>
              </c:extLst>
            </c:dLbl>
            <c:dLbl>
              <c:idx val="13"/>
              <c:tx>
                <c:strRef>
                  <c:f>Daten_Diagramme!$D$27</c:f>
                  <c:strCache>
                    <c:ptCount val="1"/>
                    <c:pt idx="0">
                      <c:v>4.7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{4924F237-142A-4738-8DD0-1E6CB45B05BC}</c15:txfldGUID>
                      <c15:f>Daten_Diagramme!$D$27</c15:f>
                      <c15:dlblFieldTableCache>
                        <c:ptCount val="1"/>
                        <c:pt idx="0">
                          <c:v>4.7</c:v>
                        </c:pt>
                      </c15:dlblFieldTableCache>
                    </c15:dlblFTEntry>
                  </c15:dlblFieldTable>
                  <c15:showDataLabelsRange val="0"/>
                </c:ext>
                <c:ext xmlns:c16="http://schemas.microsoft.com/office/drawing/2014/chart" uri="{C3380CC4-5D6E-409C-BE32-E72D297353CC}">
                  <c16:uniqueId val="{0000000D-76DB-4141-863C-D52E78187A84}"/>
                </c:ext>
              </c:extLst>
            </c:dLbl>
            <c:dLbl>
              <c:idx val="14"/>
              <c:tx>
                <c:strRef>
                  <c:f>Daten_Diagramme!$D$28</c:f>
                  <c:strCache>
                    <c:ptCount val="1"/>
                    <c:pt idx="0">
                      <c:v>26.0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{C0F3D9AA-5DAA-410B-9541-C7FC8D07DB62}</c15:txfldGUID>
                      <c15:f>Daten_Diagramme!$D$28</c15:f>
                      <c15:dlblFieldTableCache>
                        <c:ptCount val="1"/>
                        <c:pt idx="0">
                          <c:v>26.0</c:v>
                        </c:pt>
                      </c15:dlblFieldTableCache>
                    </c15:dlblFTEntry>
                  </c15:dlblFieldTable>
                  <c15:showDataLabelsRange val="0"/>
                </c:ext>
                <c:ext xmlns:c16="http://schemas.microsoft.com/office/drawing/2014/chart" uri="{C3380CC4-5D6E-409C-BE32-E72D297353CC}">
                  <c16:uniqueId val="{0000000E-76DB-4141-863C-D52E78187A84}"/>
                </c:ext>
              </c:extLst>
            </c:dLbl>
            <c:dLbl>
              <c:idx val="15"/>
              <c:tx>
                <c:strRef>
                  <c:f>Daten_Diagramme!$D$29</c:f>
                  <c:strCache>
                    <c:ptCount val="1"/>
                    <c:pt idx="0">
                      <c:v>35.4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{139CDBC2-5F6A-4AC2-9089-DBEBC8ACEDEC}</c15:txfldGUID>
                      <c15:f>Daten_Diagramme!$D$29</c15:f>
                      <c15:dlblFieldTableCache>
                        <c:ptCount val="1"/>
                        <c:pt idx="0">
                          <c:v>35.4</c:v>
                        </c:pt>
                      </c15:dlblFieldTableCache>
                    </c15:dlblFTEntry>
                  </c15:dlblFieldTable>
                  <c15:showDataLabelsRange val="0"/>
                </c:ext>
                <c:ext xmlns:c16="http://schemas.microsoft.com/office/drawing/2014/chart" uri="{C3380CC4-5D6E-409C-BE32-E72D297353CC}">
                  <c16:uniqueId val="{0000000F-76DB-4141-863C-D52E78187A84}"/>
                </c:ext>
              </c:extLst>
            </c:dLbl>
            <c:dLbl>
              <c:idx val="16"/>
              <c:tx>
                <c:strRef>
                  <c:f>Daten_Diagramme!$D$30</c:f>
                  <c:strCache>
                    <c:ptCount val="1"/>
                    <c:pt idx="0">
                      <c:v>-2.0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{79AF56A7-BA15-4A5E-818D-55ED75FB4994}</c15:txfldGUID>
                      <c15:f>Daten_Diagramme!$D$30</c15:f>
                      <c15:dlblFieldTableCache>
                        <c:ptCount val="1"/>
                        <c:pt idx="0">
                          <c:v>-2.0</c:v>
                        </c:pt>
                      </c15:dlblFieldTableCache>
                    </c15:dlblFTEntry>
                  </c15:dlblFieldTable>
                  <c15:showDataLabelsRange val="0"/>
                </c:ext>
                <c:ext xmlns:c16="http://schemas.microsoft.com/office/drawing/2014/chart" uri="{C3380CC4-5D6E-409C-BE32-E72D297353CC}">
                  <c16:uniqueId val="{00000010-76DB-4141-863C-D52E78187A84}"/>
                </c:ext>
              </c:extLst>
            </c:dLbl>
            <c:dLbl>
              <c:idx val="17"/>
              <c:tx>
                <c:strRef>
                  <c:f>Daten_Diagramme!$D$31</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{E063A7F1-6E47-465E-B700-9CD84A5A94C7}</c15:txfldGUID>
                      <c15:f>Daten_Diagramme!$D$31</c15:f>
                      <c15:dlblFieldTableCache>
                        <c:ptCount val="1"/>
                        <c:pt idx="0">
                          <c:v>0.5</c:v>
                        </c:pt>
                      </c15:dlblFieldTableCache>
                    </c15:dlblFTEntry>
                  </c15:dlblFieldTable>
                  <c15:showDataLabelsRange val="0"/>
                </c:ext>
                <c:ext xmlns:c16="http://schemas.microsoft.com/office/drawing/2014/chart" uri="{C3380CC4-5D6E-409C-BE32-E72D297353CC}">
                  <c16:uniqueId val="{00000011-76DB-4141-863C-D52E78187A84}"/>
                </c:ext>
              </c:extLst>
            </c:dLbl>
            <c:dLbl>
              <c:idx val="18"/>
              <c:tx>
                <c:strRef>
                  <c:f>Daten_Diagramme!$D$32</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{2479E7A4-268C-4214-9426-9C1112987CC0}</c15:txfldGUID>
                      <c15:f>Daten_Diagramme!$D$32</c15:f>
                      <c15:dlblFieldTableCache>
                        <c:ptCount val="1"/>
                        <c:pt idx="0">
                          <c:v>0.9</c:v>
                        </c:pt>
                      </c15:dlblFieldTableCache>
                    </c15:dlblFTEntry>
                  </c15:dlblFieldTable>
                  <c15:showDataLabelsRange val="0"/>
                </c:ext>
                <c:ext xmlns:c16="http://schemas.microsoft.com/office/drawing/2014/chart" uri="{C3380CC4-5D6E-409C-BE32-E72D297353CC}">
                  <c16:uniqueId val="{00000012-76DB-4141-863C-D52E78187A84}"/>
                </c:ext>
              </c:extLst>
            </c:dLbl>
            <c:dLbl>
              <c:idx val="19"/>
              <c:tx>
                <c:strRef>
                  <c:f>Daten_Diagramme!$D$33</c:f>
                  <c:strCache>
                    <c:ptCount val="1"/>
                    <c:pt idx="0">
                      <c:v>5.3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{93E9FAA4-C26D-47A5-AEDF-5EBFEBDBA005}</c15:txfldGUID>
                      <c15:f>Daten_Diagramme!$D$33</c15:f>
                      <c15:dlblFieldTableCache>
                        <c:ptCount val="1"/>
                        <c:pt idx="0">
                          <c:v>5.3</c:v>
                        </c:pt>
                      </c15:dlblFieldTableCache>
                    </c15:dlblFTEntry>
                  </c15:dlblFieldTable>
                  <c15:showDataLabelsRange val="0"/>
                </c:ext>
                <c:ext xmlns:c16="http://schemas.microsoft.com/office/drawing/2014/chart" uri="{C3380CC4-5D6E-409C-BE32-E72D297353CC}">
                  <c16:uniqueId val="{00000013-76DB-4141-863C-D52E78187A84}"/>
                </c:ext>
              </c:extLst>
            </c:dLbl>
            <c:dLbl>
              <c:idx val="20"/>
              <c:tx>
                <c:strRef>
                  <c:f>Daten_Diagramme!$D$34</c:f>
                  <c:strCache>
                    <c:ptCount val="1"/>
                    <c:pt idx="0">
                      <c:v>8.5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{882D368F-5DD9-4423-B69A-C8A7E408691B}</c15:txfldGUID>
                      <c15:f>Daten_Diagramme!$D$34</c15:f>
                      <c15:dlblFieldTableCache>
                        <c:ptCount val="1"/>
                        <c:pt idx="0">
                          <c:v>8.5</c:v>
                        </c:pt>
                      </c15:dlblFieldTableCache>
                    </c15:dlblFTEntry>
                  </c15:dlblFieldTable>
                  <c15:showDataLabelsRange val="0"/>
                </c:ext>
                <c:ext xmlns:c16="http://schemas.microsoft.com/office/drawing/2014/chart" uri="{C3380CC4-5D6E-409C-BE32-E72D297353CC}">
                  <c16:uniqueId val="{00000014-76DB-4141-863C-D52E78187A84}"/>
                </c:ext>
              </c:extLst>
            </c:dLbl>
            <c:dLbl>
              <c:idx val="21"/>
              <c:tx>
                <c:strRef>
                  <c:f>Daten_Diagramme!$D$35</c:f>
                  <c:strCache>
                    <c:ptCount val="1"/>
                    <c:pt idx="0">
                      <c:v>-2.3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{E210BC9B-2FEA-4CED-9FFB-7A9F601F14E5}</c15:txfldGUID>
                      <c15:f>Daten_Diagramme!$D$35</c15:f>
                      <c15:dlblFieldTableCache>
                        <c:ptCount val="1"/>
                        <c:pt idx="0">
                          <c:v>-2.3</c:v>
                        </c:pt>
                      </c15:dlblFieldTableCache>
                    </c15:dlblFTEntry>
                  </c15:dlblFieldTable>
                  <c15:showDataLabelsRange val="0"/>
                </c:ext>
                <c:ext xmlns:c16="http://schemas.microsoft.com/office/drawing/2014/chart" uri="{C3380CC4-5D6E-409C-BE32-E72D297353CC}">
                  <c16:uniqueId val="{00000015-76DB-4141-863C-D52E78187A84}"/>
                </c:ext>
              </c:extLst>
            </c:dLbl>
            <c:dLbl>
              <c:idx val="22"/>
              <c:tx>
                <c:strRef>
                  <c:f>Daten_Diagramme!$D$36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{3851C00A-B1E0-41A8-8EBE-C7199808BEE1}</c15:txfldGUID>
                      <c15:f>Daten_Diagramme!$D$36</c15:f>
                      <c15:dlblFieldTableCache>
                        <c:ptCount val="1"/>
                        <c:pt idx="0">
                          <c:v>0.0</c:v>
                        </c:pt>
                      </c15:dlblFieldTableCache>
                    </c15:dlblFTEntry>
                  </c15:dlblFieldTable>
                  <c15:showDataLabelsRange val="0"/>
                </c:ext>
                <c:ext xmlns:c16="http://schemas.microsoft.com/office/drawing/2014/chart" uri="{C3380CC4-5D6E-409C-BE32-E72D297353CC}">
                  <c16:uniqueId val="{00000016-76DB-4141-863C-D52E78187A84}"/>
                </c:ext>
              </c:extLst>
            </c:dLbl>
            <c:dLbl>
              <c:idx val="23"/>
              <c:tx>
                <c:strRef>
                  <c:f>Daten_Diagramme!$D$37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{BCD65512-42B8-4BE7-8332-272CA00ADF61}</c15:txfldGUID>
                      <c15:f>Daten_Diagramme!$D$37</c15:f>
                      <c15:dlblFieldTableCache>
                        <c:ptCount val="1"/>
                        <c:pt idx="0">
                          <c:v>0.0</c:v>
                        </c:pt>
                      </c15:dlblFieldTableCache>
                    </c15:dlblFTEntry>
                  </c15:dlblFieldTable>
                  <c15:showDataLabelsRange val="0"/>
                </c:ext>
                <c:ext xmlns:c16="http://schemas.microsoft.com/office/drawing/2014/chart" uri="{C3380CC4-5D6E-409C-BE32-E72D297353CC}">
                  <c16:uniqueId val="{00000017-76DB-4141-863C-D52E78187A84}"/>
                </c:ext>
              </c:extLst>
            </c:dLbl>
            <c:dLbl>
              <c:idx val="24"/>
              <c:layout>
                <c:manualLayout>
                  <c:x val="4.7769028871392123E-3"/>
                  <c:y val="-4.6876052205785108E-5"/>
                </c:manualLayout>
              </c:layout>
              <c:tx>
                <c:strRef>
                  <c:f>Daten_Diagramme!$D$38</c:f>
                  <c:strCache>
                    <c:ptCount val="1"/>
                    <c:pt idx="0">
                      <c:v>-0.6</c:v>
                    </c:pt>
                  </c:strCache>
                </c:strRef>
              </c:tx>
              <c:dLblPos val="outEnd"/>
              <c:showLegendKey val="0"/>
              <c:showVal val="0"/>
              <c:showCatName val="0"/>
              <c:showSerName val="0"/>
              <c:showPercent val="0"/>
              <c:showBubbleSize val="0"/>
              <c:extLst>
                <c:ext xmlns:c15="http://schemas.microsoft.com/office/drawing/2012/chart" uri="{CE6537A1-D6FC-4f65-9D91-7224C49458BB}">
                  <c15:dlblFieldTable>
                    <c15:dlblFTEntry>
                      <c15:txfldGUID>{6CE4A047-3D63-472B-9080-9F7BAD5AA5E4}</c15:txfldGUID>
                      <c15:f>Daten_Diagramme!$D$38</c15:f>
                      <c15:dlblFieldTableCache>
                        <c:ptCount val="1"/>
                        <c:pt idx="0">
                          <c:v>-0.6</c:v>
                        </c:pt>
                      </c15:dlblFieldTableCache>
                    </c15:dlblFTEntry>
                  </c15:dlblFieldTable>
                  <c15:showDataLabelsRange val="0"/>
                </c:ext>
                <c:ext xmlns:c16="http://schemas.microsoft.com/office/drawing/2014/chart" uri="{C3380CC4-5D6E-409C-BE32-E72D297353CC}">
                  <c16:uniqueId val="{00000018-76DB-4141-863C-D52E78187A84}"/>
                </c:ext>
              </c:extLst>
            </c:dLbl>
            <c:dLbl>
              <c:idx val="25"/>
              <c:tx>
                <c:strRef>
                  <c:f>Daten_Diagramme!$D$39</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{7354F743-6367-4166-B90A-D0F801E342DB}</c15:txfldGUID>
                      <c15:f>Daten_Diagramme!$D$39</c15:f>
                      <c15:dlblFieldTableCache>
                        <c:ptCount val="1"/>
                        <c:pt idx="0">
                          <c:v>0.7</c:v>
                        </c:pt>
                      </c15:dlblFieldTableCache>
                    </c15:dlblFTEntry>
                  </c15:dlblFieldTable>
                  <c15:showDataLabelsRange val="0"/>
                </c:ext>
                <c:ext xmlns:c16="http://schemas.microsoft.com/office/drawing/2014/chart" uri="{C3380CC4-5D6E-409C-BE32-E72D297353CC}">
                  <c16:uniqueId val="{00000019-76DB-4141-863C-D52E78187A84}"/>
                </c:ext>
              </c:extLst>
            </c:dLbl>
            <c:dLbl>
              <c:idx val="26"/>
              <c:tx>
                <c:strRef>
                  <c:f>Daten_Diagramme!$D$40</c:f>
                  <c:strCache>
                    <c:ptCount val="1"/>
                    <c:pt idx="0">
                      <c:v>4.5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{10FF920C-36A8-4541-AF22-40473AB411FE}</c15:txfldGUID>
                      <c15:f>Daten_Diagramme!$D$40</c15:f>
                      <c15:dlblFieldTableCache>
                        <c:ptCount val="1"/>
                        <c:pt idx="0">
                          <c:v>4.5</c:v>
                        </c:pt>
                      </c15:dlblFieldTableCache>
                    </c15:dlblFTEntry>
                  </c15:dlblFieldTable>
                  <c15:showDataLabelsRange val="0"/>
                </c:ext>
                <c:ext xmlns:c16="http://schemas.microsoft.com/office/drawing/2014/chart" uri="{C3380CC4-5D6E-409C-BE32-E72D297353CC}">
                  <c16:uniqueId val="{0000001A-76DB-4141-863C-D52E78187A84}"/>
                </c:ext>
              </c:extLst>
            </c:dLbl>
            <c:dLbl>
              <c:idx val="27"/>
              <c:tx>
                <c:strRef>
                  <c:f>Daten_Diagramme!$D$42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{A965F6C0-7EAC-409F-8B99-574E16493D1C}</c15:txfldGUID>
                      <c15:f>Daten_Diagramme!$D$42</c15:f>
                      <c15:dlblFieldTableCache>
                        <c:ptCount val="1"/>
                        <c:pt idx="0">
                          <c:v>#REF!</c:v>
                        </c:pt>
                      </c15:dlblFieldTableCache>
                    </c15:dlblFTEntry>
                  </c15:dlblFieldTable>
                  <c15:showDataLabelsRange val="0"/>
                </c:ext>
                <c:ext xmlns:c16="http://schemas.microsoft.com/office/drawing/2014/chart" uri="{C3380CC4-5D6E-409C-BE32-E72D297353CC}">
                  <c16:uniqueId val="{0000001B-76DB-4141-863C-D52E78187A84}"/>
                </c:ext>
              </c:extLst>
            </c:dLbl>
            <c:dLbl>
              <c:idx val="28"/>
              <c:tx>
                <c:strRef>
                  <c:f>Daten_Diagramme!$D$43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{3DA4555D-E92D-4D18-9017-2CD67559395C}</c15:txfldGUID>
                      <c15:f>Daten_Diagramme!$D$43</c15:f>
                      <c15:dlblFieldTableCache>
                        <c:ptCount val="1"/>
                        <c:pt idx="0">
                          <c:v>#REF!</c:v>
                        </c:pt>
                      </c15:dlblFieldTableCache>
                    </c15:dlblFTEntry>
                  </c15:dlblFieldTable>
                  <c15:showDataLabelsRange val="0"/>
                </c:ext>
                <c:ext xmlns:c16="http://schemas.microsoft.com/office/drawing/2014/chart" uri="{C3380CC4-5D6E-409C-BE32-E72D297353CC}">
                  <c16:uniqueId val="{0000001C-76DB-4141-863C-D52E78187A84}"/>
                </c:ext>
              </c:extLst>
            </c:dLbl>
            <c:dLbl>
              <c:idx val="29"/>
              <c:tx>
                <c:strRef>
                  <c:f>Daten_Diagramme!$D$44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{F7959920-4215-4EA6-8B79-474056F1C834}</c15:txfldGUID>
                      <c15:f>Daten_Diagramme!$D$44</c15:f>
                      <c15:dlblFieldTableCache>
                        <c:ptCount val="1"/>
                        <c:pt idx="0">
                          <c:v>#REF!</c:v>
                        </c:pt>
                      </c15:dlblFieldTableCache>
                    </c15:dlblFTEntry>
                  </c15:dlblFieldTable>
                  <c15:showDataLabelsRange val="0"/>
                </c:ext>
                <c:ext xmlns:c16="http://schemas.microsoft.com/office/drawing/2014/chart" uri="{C3380CC4-5D6E-409C-BE32-E72D297353CC}">
                  <c16:uniqueId val="{0000001D-76DB-4141-863C-D52E78187A84}"/>
                </c:ext>
              </c:extLst>
            </c:dLbl>
            <c:dLbl>
              <c:idx val="30"/>
              <c:tx>
                <c:strRef>
                  <c:f>Daten_Diagramme!$D$45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{E575C70E-6A33-42B6-A87F-483EB9E254BF}</c15:txfldGUID>
                      <c15:f>Daten_Diagramme!$D$45</c15:f>
                      <c15:dlblFieldTableCache>
                        <c:ptCount val="1"/>
                        <c:pt idx="0">
                          <c:v>#REF!</c:v>
                        </c:pt>
                      </c15:dlblFieldTableCache>
                    </c15:dlblFTEntry>
                  </c15:dlblFieldTable>
                  <c15:showDataLabelsRange val="0"/>
                </c:ext>
                <c:ext xmlns:c16="http://schemas.microsoft.com/office/drawing/2014/chart" uri="{C3380CC4-5D6E-409C-BE32-E72D297353CC}">
                  <c16:uniqueId val="{0000001E-76DB-4141-863C-D52E78187A84}"/>
                </c:ext>
              </c:extLst>
            </c:dLbl>
            <c:dLbl>
              <c:idx val="31"/>
              <c:tx>
                <c:strRef>
                  <c:f>Daten_Diagramme!$D$46</c:f>
                  <c:strCache>
                    <c:ptCount val="1"/>
                    <c:pt idx="0">
                      <c:v>4.5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{0D83CB5C-4544-4A99-8136-10A83ED4E2E2}</c15:txfldGUID>
                      <c15:f>Daten_Diagramme!$D$46</c15:f>
                      <c15:dlblFieldTableCache>
                        <c:ptCount val="1"/>
                        <c:pt idx="0">
                          <c:v>4.5</c:v>
                        </c:pt>
                      </c15:dlblFieldTableCache>
                    </c15:dlblFTEntry>
                  </c15:dlblFieldTable>
                  <c15:showDataLabelsRange val="0"/>
                </c:ext>
                <c:ext xmlns:c16="http://schemas.microsoft.com/office/drawing/2014/chart" uri="{C3380CC4-5D6E-409C-BE32-E72D297353CC}">
                  <c16:uniqueId val="{0000001F-76DB-4141-863C-D52E78187A84}"/>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Daten_Diagramme!$B$14:$B$40</c:f>
              <c:numCache>
                <c:formatCode>#,#00</c:formatCode>
                <c:ptCount val="27"/>
                <c:pt idx="0">
                  <c:v>3.2048860345044705</c:v>
                </c:pt>
                <c:pt idx="1">
                  <c:v>-0.55780933062880322</c:v>
                </c:pt>
                <c:pt idx="2">
                  <c:v>4.1928721174004195</c:v>
                </c:pt>
                <c:pt idx="3">
                  <c:v>0.33222591362126247</c:v>
                </c:pt>
                <c:pt idx="4">
                  <c:v>1.3949013949013949</c:v>
                </c:pt>
                <c:pt idx="5">
                  <c:v>-2.0813008130081303</c:v>
                </c:pt>
                <c:pt idx="6">
                  <c:v>2.3395721925133688</c:v>
                </c:pt>
                <c:pt idx="7">
                  <c:v>1.0068551842330762</c:v>
                </c:pt>
                <c:pt idx="8">
                  <c:v>1.0178645616950561</c:v>
                </c:pt>
                <c:pt idx="9">
                  <c:v>1.7158818834796488</c:v>
                </c:pt>
                <c:pt idx="10">
                  <c:v>-1.3249211356466877</c:v>
                </c:pt>
                <c:pt idx="11">
                  <c:v>9.67741935483871</c:v>
                </c:pt>
                <c:pt idx="12">
                  <c:v>19.224555735056544</c:v>
                </c:pt>
                <c:pt idx="13">
                  <c:v>4.7028644719965795</c:v>
                </c:pt>
                <c:pt idx="14">
                  <c:v>25.996971226653205</c:v>
                </c:pt>
                <c:pt idx="15">
                  <c:v>35.449020931802835</c:v>
                </c:pt>
                <c:pt idx="16">
                  <c:v>-2</c:v>
                </c:pt>
                <c:pt idx="17">
                  <c:v>0.54083288263926443</c:v>
                </c:pt>
                <c:pt idx="18">
                  <c:v>0.875</c:v>
                </c:pt>
                <c:pt idx="19">
                  <c:v>5.3024351924587592</c:v>
                </c:pt>
                <c:pt idx="20">
                  <c:v>8.5159899389148404</c:v>
                </c:pt>
                <c:pt idx="21">
                  <c:v>-2.3277467411545625</c:v>
                </c:pt>
                <c:pt idx="22">
                  <c:v>0</c:v>
                </c:pt>
                <c:pt idx="24">
                  <c:v>-0.55780933062880322</c:v>
                </c:pt>
                <c:pt idx="25">
                  <c:v>0.69194176156840137</c:v>
                </c:pt>
                <c:pt idx="26">
                  <c:v>4.5345911949685531</c:v>
                </c:pt>
              </c:numCache>
            </c:numRef>
          </c:val>
          <c:extLst>
            <c:ext xmlns:c16="http://schemas.microsoft.com/office/drawing/2014/chart" uri="{C3380CC4-5D6E-409C-BE32-E72D297353CC}">
              <c16:uniqueId val="{00000020-76DB-4141-863C-D52E78187A84}"/>
            </c:ext>
          </c:extLst>
        </c:ser>
        <c:ser>
          <c:idx val="1"/>
          <c:order val="1"/>
          <c:spPr>
            <a:noFill/>
            <a:ln w="25400">
              <a:noFill/>
            </a:ln>
          </c:spPr>
          <c:invertIfNegative val="0"/>
          <c:dLbls>
            <c:dLbl>
              <c:idx val="0"/>
              <c:tx>
                <c:strRef>
                  <c:f>Daten_Diagramme!$F$14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{1D2F6805-3B8A-4460-96CD-74BD76F36F7C}</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76DB-4141-863C-D52E78187A84}"/>
                </c:ext>
              </c:extLst>
            </c:dLbl>
            <c:dLbl>
              <c:idx val="1"/>
              <c:tx>
                <c:strRef>
                  <c:f>Daten_Diagramme!$F$15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{0D6052B4-8ABE-4F8F-A1B3-3AF1C8B0E026}</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76DB-4141-863C-D52E78187A84}"/>
                </c:ext>
              </c:extLst>
            </c:dLbl>
            <c:dLbl>
              <c:idx val="2"/>
              <c:tx>
                <c:strRef>
                  <c:f>Daten_Diagramme!$F$16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{F66366A6-F120-4089-9CF0-90236040CD8B}</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76DB-4141-863C-D52E78187A84}"/>
                </c:ext>
              </c:extLst>
            </c:dLbl>
            <c:dLbl>
              <c:idx val="3"/>
              <c:tx>
                <c:strRef>
                  <c:f>Daten_Diagramme!$F$17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{6DE4F8AC-A719-4B96-BB77-49EB23054E1C}</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76DB-4141-863C-D52E78187A84}"/>
                </c:ext>
              </c:extLst>
            </c:dLbl>
            <c:dLbl>
              <c:idx val="4"/>
              <c:tx>
                <c:strRef>
                  <c:f>Daten_Diagramme!$F$18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{E0C95215-46B4-404F-AACB-E3CDF2596F21}</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76DB-4141-863C-D52E78187A84}"/>
                </c:ext>
              </c:extLst>
            </c:dLbl>
            <c:dLbl>
              <c:idx val="5"/>
              <c:tx>
                <c:strRef>
                  <c:f>Daten_Diagramme!$F$19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{89CEA535-65DF-4491-8D1A-0A7E40931D19}</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76DB-4141-863C-D52E78187A84}"/>
                </c:ext>
              </c:extLst>
            </c:dLbl>
            <c:dLbl>
              <c:idx val="6"/>
              <c:tx>
                <c:strRef>
                  <c:f>Daten_Diagramme!$F$20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{7EA2DA5A-E7F3-40CC-B971-140E57E6ABFC}</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76DB-4141-863C-D52E78187A84}"/>
                </c:ext>
              </c:extLst>
            </c:dLbl>
            <c:dLbl>
              <c:idx val="7"/>
              <c:tx>
                <c:strRef>
                  <c:f>Daten_Diagramme!$F$21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{8913486A-0357-465F-B585-27A1EBA8D769}</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76DB-4141-863C-D52E78187A84}"/>
                </c:ext>
              </c:extLst>
            </c:dLbl>
            <c:dLbl>
              <c:idx val="8"/>
              <c:tx>
                <c:strRef>
                  <c:f>Daten_Diagramme!$F$22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{1653637D-6D7F-4E9A-9CC6-6C2B8A0747FC}</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76DB-4141-863C-D52E78187A84}"/>
                </c:ext>
              </c:extLst>
            </c:dLbl>
            <c:dLbl>
              <c:idx val="9"/>
              <c:tx>
                <c:strRef>
                  <c:f>Daten_Diagramme!$F$23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{2699B930-C681-416E-BAA3-41DDE3A89782}</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76DB-4141-863C-D52E78187A84}"/>
                </c:ext>
              </c:extLst>
            </c:dLbl>
            <c:dLbl>
              <c:idx val="10"/>
              <c:tx>
                <c:strRef>
                  <c:f>Daten_Diagramme!$F$24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{0A275491-6CDB-45FA-93FC-FB6A5327D090}</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76DB-4141-863C-D52E78187A84}"/>
                </c:ext>
              </c:extLst>
            </c:dLbl>
            <c:dLbl>
              <c:idx val="11"/>
              <c:tx>
                <c:strRef>
                  <c:f>Daten_Diagramme!$F$25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{77286CDA-7303-4EC4-9288-081044937C06}</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76DB-4141-863C-D52E78187A84}"/>
                </c:ext>
              </c:extLst>
            </c:dLbl>
            <c:dLbl>
              <c:idx val="12"/>
              <c:tx>
                <c:strRef>
                  <c:f>Daten_Diagramme!$F$26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{2A3DEA0B-6D1A-4C24-84A9-7973B04520D2}</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76DB-4141-863C-D52E78187A84}"/>
                </c:ext>
              </c:extLst>
            </c:dLbl>
            <c:dLbl>
              <c:idx val="13"/>
              <c:tx>
                <c:strRef>
                  <c:f>Daten_Diagramme!$F$27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{BA0F78C6-B8BB-4F0B-9CDF-F3DF326E7AEC}</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76DB-4141-863C-D52E78187A84}"/>
                </c:ext>
              </c:extLst>
            </c:dLbl>
            <c:dLbl>
              <c:idx val="14"/>
              <c:tx>
                <c:strRef>
                  <c:f>Daten_Diagramme!$F$28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{129A9DE9-30F3-4633-A68D-5210C4CBB7E2}</c15:txfldGUID>
                      <c15:f>Daten_Diagramme!$F$28</c15:f>
                      <c15:dlblFieldTableCache>
                        <c:ptCount val="1"/>
                      </c15:dlblFieldTableCache>
                    </c15:dlblFTEntry>
                  </c15:dlblFieldTable>
                  <c15:showDataLabelsRange val="0"/>
                </c:ext>
                <c:ext xmlns:c16="http://schemas.microsoft.com/office/drawing/2014/chart" uri="{C3380CC4-5D6E-409C-BE32-E72D297353CC}">
                  <c16:uniqueId val="{0000002F-76DB-4141-863C-D52E78187A84}"/>
                </c:ext>
              </c:extLst>
            </c:dLbl>
            <c:dLbl>
              <c:idx val="15"/>
              <c:tx>
                <c:strRef>
                  <c:f>Daten_Diagramme!$F$29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{65E893F8-8095-42DA-A76E-E4FA1B230529}</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30-76DB-4141-863C-D52E78187A84}"/>
                </c:ext>
              </c:extLst>
            </c:dLbl>
            <c:dLbl>
              <c:idx val="16"/>
              <c:tx>
                <c:strRef>
                  <c:f>Daten_Diagramme!$F$30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{B9456EC7-09ED-48CF-A66A-732FBBD0D150}</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1-76DB-4141-863C-D52E78187A84}"/>
                </c:ext>
              </c:extLst>
            </c:dLbl>
            <c:dLbl>
              <c:idx val="17"/>
              <c:tx>
                <c:strRef>
                  <c:f>Daten_Diagramme!$F$31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{E74C0596-EC44-4AB4-BF49-E6349E7B49C1}</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2-76DB-4141-863C-D52E78187A84}"/>
                </c:ext>
              </c:extLst>
            </c:dLbl>
            <c:dLbl>
              <c:idx val="18"/>
              <c:tx>
                <c:strRef>
                  <c:f>Daten_Diagramme!$F$32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{4E85D7E2-3BCD-43FF-8E59-6101E18CF4B1}</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3-76DB-4141-863C-D52E78187A84}"/>
                </c:ext>
              </c:extLst>
            </c:dLbl>
            <c:dLbl>
              <c:idx val="19"/>
              <c:tx>
                <c:strRef>
                  <c:f>Daten_Diagramme!$F$33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{882E004E-0637-483C-9F2D-A1E944C655A4}</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4-76DB-4141-863C-D52E78187A84}"/>
                </c:ext>
              </c:extLst>
            </c:dLbl>
            <c:dLbl>
              <c:idx val="20"/>
              <c:tx>
                <c:strRef>
                  <c:f>Daten_Diagramme!$F$34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{0E340B8F-0589-4DED-87BA-C5B2044F57CF}</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5-76DB-4141-863C-D52E78187A84}"/>
                </c:ext>
              </c:extLst>
            </c:dLbl>
            <c:dLbl>
              <c:idx val="21"/>
              <c:tx>
                <c:strRef>
                  <c:f>Daten_Diagramme!$F$35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{2625D7A0-4845-428B-92B4-555045EE543B}</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6-76DB-4141-863C-D52E78187A84}"/>
                </c:ext>
              </c:extLst>
            </c:dLbl>
            <c:dLbl>
              <c:idx val="22"/>
              <c:tx>
                <c:strRef>
                  <c:f>Daten_Diagramme!$F$36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{E1D8420D-4740-4E28-AAA7-0353E15D6F9A}</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7-76DB-4141-863C-D52E78187A84}"/>
                </c:ext>
              </c:extLst>
            </c:dLbl>
            <c:dLbl>
              <c:idx val="23"/>
              <c:tx>
                <c:strRef>
                  <c:f>Daten_Diagramme!$F$38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{2F3AC7BC-01A1-4F71-8D34-E81D118FBCA6}</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76DB-4141-863C-D52E78187A84}"/>
                </c:ext>
              </c:extLst>
            </c:dLbl>
            <c:dLbl>
              <c:idx val="24"/>
              <c:tx>
                <c:strRef>
                  <c:f>Daten_Diagramme!$F$39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{E7A2BFE5-C432-465F-A6DE-F9347D8979C3}</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76DB-4141-863C-D52E78187A84}"/>
                </c:ext>
              </c:extLst>
            </c:dLbl>
            <c:dLbl>
              <c:idx val="25"/>
              <c:tx>
                <c:strRef>
                  <c:f>Daten_Diagramme!$F$40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{81F10B64-F9A5-4AF4-A5F9-9407D2BC1D88}</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76DB-4141-863C-D52E78187A84}"/>
                </c:ext>
              </c:extLst>
            </c:dLbl>
            <c:dLbl>
              <c:idx val="26"/>
              <c:tx>
                <c:strRef>
                  <c:f>Daten_Diagramme!$F$41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{07269E7E-ECC2-49D4-84D7-5BF75CE6895D}</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76DB-4141-863C-D52E78187A84}"/>
                </c:ext>
              </c:extLst>
            </c:dLbl>
            <c:dLbl>
              <c:idx val="27"/>
              <c:tx>
                <c:strRef>
                  <c:f>Daten_Diagramme!$F$42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{635EA3FD-C49C-4E0B-A852-12B256E921BE}</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76DB-4141-863C-D52E78187A84}"/>
                </c:ext>
              </c:extLst>
            </c:dLbl>
            <c:dLbl>
              <c:idx val="28"/>
              <c:tx>
                <c:strRef>
                  <c:f>Daten_Diagramme!$F$43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{5F2F35A1-0C77-4F3D-81BE-236C1C05405F}</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76DB-4141-863C-D52E78187A84}"/>
                </c:ext>
              </c:extLst>
            </c:dLbl>
            <c:dLbl>
              <c:idx val="29"/>
              <c:tx>
                <c:strRef>
                  <c:f>Daten_Diagramme!$F$44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{69399990-5095-4AF5-9477-C95F3E8045F9}</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76DB-4141-863C-D52E78187A84}"/>
                </c:ext>
              </c:extLst>
            </c:dLbl>
            <c:dLbl>
              <c:idx val="30"/>
              <c:tx>
                <c:strRef>
                  <c:f>Daten_Diagramme!$F$45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{2BAA27C8-15DE-40B0-9C7A-DD5F3309DBFA}</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76DB-4141-863C-D52E78187A84}"/>
                </c:ext>
              </c:extLst>
            </c:dLbl>
            <c:dLbl>
              <c:idx val="31"/>
              <c:tx>
                <c:strRef>
                  <c:f>Daten_Diagramme!$F$46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{EC0CB046-8E61-401B-8866-1CB9B14DD4BA}</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76DB-4141-863C-D52E78187A84}"/>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76DB-4141-863C-D52E78187A84}"/>
            </c:ext>
          </c:extLst>
        </c:ser>
        <c:dLbls>
          <c:showLegendKey val="0"/>
          <c:showVal val="1"/>
          <c:showCatName val="0"/>
          <c:showSerName val="0"/>
          <c:showPercent val="0"/>
          <c:showBubbleSize val="0"/>
        </c:dLbls>
        <c:gapWidth val="100"/>
        <c:overlap val="100"/>
        <c:axId val="297291304"/>
        <c:axId val="29729169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Daten_Diagramme!$K$14:$K$40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xVal>
          <c:yVal>
            <c:numRef>
              <c:f>Daten_Diagramme!$J$14:$J$40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76DB-4141-863C-D52E78187A84}"/>
            </c:ext>
          </c:extLst>
        </c:ser>
        <c:dLbls>
          <c:showLegendKey val="0"/>
          <c:showVal val="1"/>
          <c:showCatName val="0"/>
          <c:showSerName val="0"/>
          <c:showPercent val="0"/>
          <c:showBubbleSize val="0"/>
        </c:dLbls>
        <c:axId val="297292088"/>
        <c:axId val="297292480"/>
      </c:scatterChart>
      <c:catAx>
        <c:axId val="297291304"/>
        <c:scaling>
          <c:orientation val="maxMin"/>
        </c:scaling>
        <c:delete val="0"/>
        <c:axPos val="l"/>
        <c:majorTickMark val="none"/>
        <c:minorTickMark val="none"/>
        <c:tickLblPos val="none"/>
        <c:spPr>
          <a:ln w="1270">
            <a:solidFill>
              <a:srgbClr val="000000"/>
            </a:solidFill>
            <a:prstDash val="solid"/>
          </a:ln>
        </c:spPr>
        <c:crossAx val="297291696"/>
        <c:crosses val="autoZero"/>
        <c:auto val="1"/>
        <c:lblAlgn val="ctr"/>
        <c:lblOffset val="100"/>
        <c:tickMarkSkip val="1"/>
        <c:noMultiLvlLbl val="0"/>
      </c:catAx>
      <c:valAx>
        <c:axId val="297291696"/>
        <c:scaling>
          <c:orientation val="minMax"/>
          <c:max val="50"/>
          <c:min val="-50"/>
        </c:scaling>
        <c:delete val="1"/>
        <c:axPos val="t"/>
        <c:numFmt formatCode="#,#00" sourceLinked="1"/>
        <c:majorTickMark val="out"/>
        <c:minorTickMark val="none"/>
        <c:tickLblPos val="none"/>
        <c:crossAx val="297291304"/>
        <c:crosses val="autoZero"/>
        <c:crossBetween val="between"/>
        <c:majorUnit val="10"/>
        <c:minorUnit val="5"/>
      </c:valAx>
      <c:valAx>
        <c:axId val="297292088"/>
        <c:scaling>
          <c:orientation val="minMax"/>
        </c:scaling>
        <c:delete val="1"/>
        <c:axPos val="b"/>
        <c:numFmt formatCode="General" sourceLinked="1"/>
        <c:majorTickMark val="out"/>
        <c:minorTickMark val="none"/>
        <c:tickLblPos val="none"/>
        <c:crossAx val="297292480"/>
        <c:crosses val="max"/>
        <c:crossBetween val="midCat"/>
      </c:valAx>
      <c:valAx>
        <c:axId val="297292480"/>
        <c:scaling>
          <c:orientation val="maxMin"/>
          <c:max val="320"/>
          <c:min val="0"/>
        </c:scaling>
        <c:delete val="1"/>
        <c:axPos val="r"/>
        <c:numFmt formatCode="General" sourceLinked="1"/>
        <c:majorTickMark val="out"/>
        <c:minorTickMark val="none"/>
        <c:tickLblPos val="none"/>
        <c:crossAx val="29729208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504E-2"/>
          <c:y val="1.4231505644191103E-2"/>
          <c:w val="0.90734965828060365"/>
          <c:h val="0.98576848542396367"/>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{6F11E747-9148-459B-9153-69E6EDAA4E5C}</c15:txfldGUID>
                      <c15:f>Daten_Diagramme!$E$14</c15:f>
                      <c15:dlblFieldTableCache>
                        <c:ptCount val="1"/>
                        <c:pt idx="0">
                          <c:v>2.3</c:v>
                        </c:pt>
                      </c15:dlblFieldTableCache>
                    </c15:dlblFTEntry>
                  </c15:dlblFieldTable>
                  <c15:showDataLabelsRange val="0"/>
                </c:ext>
                <c:ext xmlns:c16="http://schemas.microsoft.com/office/drawing/2014/chart" uri="{C3380CC4-5D6E-409C-BE32-E72D297353CC}">
                  <c16:uniqueId val="{00000000-D454-47E3-9226-D23E4A4FAE57}"/>
                </c:ext>
              </c:extLst>
            </c:dLbl>
            <c:dLbl>
              <c:idx val="1"/>
              <c:tx>
                <c:strRef>
                  <c:f>Daten_Diagramme!$E$15</c:f>
                  <c:strCache>
                    <c:ptCount val="1"/>
                    <c:pt idx="0">
                      <c:v>0.8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{C9D64FC6-DE71-41F7-9CB3-D068009ABF2B}</c15:txfldGUID>
                      <c15:f>Daten_Diagramme!$E$15</c15:f>
                      <c15:dlblFieldTableCache>
                        <c:ptCount val="1"/>
                        <c:pt idx="0">
                          <c:v>0.8</c:v>
                        </c:pt>
                      </c15:dlblFieldTableCache>
                    </c15:dlblFTEntry>
                  </c15:dlblFieldTable>
                  <c15:showDataLabelsRange val="0"/>
                </c:ext>
                <c:ext xmlns:c16="http://schemas.microsoft.com/office/drawing/2014/chart" uri="{C3380CC4-5D6E-409C-BE32-E72D297353CC}">
                  <c16:uniqueId val="{00000001-D454-47E3-9226-D23E4A4FAE57}"/>
                </c:ext>
              </c:extLst>
            </c:dLbl>
            <c:dLbl>
              <c:idx val="2"/>
              <c:tx>
                <c:strRef>
                  <c:f>Daten_Diagramme!$E$16</c:f>
                  <c:strCache>
                    <c:ptCount val="1"/>
                    <c:pt idx="0">
                      <c:v>-17.9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{A577726F-961D-4614-B6F9-4E92A7042F7C}</c15:txfldGUID>
                      <c15:f>Daten_Diagramme!$E$16</c15:f>
                      <c15:dlblFieldTableCache>
                        <c:ptCount val="1"/>
                        <c:pt idx="0">
                          <c:v>-17.9</c:v>
                        </c:pt>
                      </c15:dlblFieldTableCache>
                    </c15:dlblFTEntry>
                  </c15:dlblFieldTable>
                  <c15:showDataLabelsRange val="0"/>
                </c:ext>
                <c:ext xmlns:c16="http://schemas.microsoft.com/office/drawing/2014/chart" uri="{C3380CC4-5D6E-409C-BE32-E72D297353CC}">
                  <c16:uniqueId val="{00000002-D454-47E3-9226-D23E4A4FAE57}"/>
                </c:ext>
              </c:extLst>
            </c:dLbl>
            <c:dLbl>
              <c:idx val="3"/>
              <c:tx>
                <c:strRef>
                  <c:f>Daten_Diagramme!$E$17</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{0DE87F0F-C80A-4E85-B880-5AFD792E4622}</c15:txfldGUID>
                      <c15:f>Daten_Diagramme!$E$17</c15:f>
                      <c15:dlblFieldTableCache>
                        <c:ptCount val="1"/>
                        <c:pt idx="0">
                          <c:v>-1.0</c:v>
                        </c:pt>
                      </c15:dlblFieldTableCache>
                    </c15:dlblFTEntry>
                  </c15:dlblFieldTable>
                  <c15:showDataLabelsRange val="0"/>
                </c:ext>
                <c:ext xmlns:c16="http://schemas.microsoft.com/office/drawing/2014/chart" uri="{C3380CC4-5D6E-409C-BE32-E72D297353CC}">
                  <c16:uniqueId val="{00000003-D454-47E3-9226-D23E4A4FAE57}"/>
                </c:ext>
              </c:extLst>
            </c:dLbl>
            <c:dLbl>
              <c:idx val="4"/>
              <c:tx>
                <c:strRef>
                  <c:f>Daten_Diagramme!$E$18</c:f>
                  <c:strCache>
                    <c:ptCount val="1"/>
                    <c:pt idx="0">
                      <c:v>-3.7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{FA6CA078-E782-4501-95C6-BEFB880ADC34}</c15:txfldGUID>
                      <c15:f>Daten_Diagramme!$E$18</c15:f>
                      <c15:dlblFieldTableCache>
                        <c:ptCount val="1"/>
                        <c:pt idx="0">
                          <c:v>-3.7</c:v>
                        </c:pt>
                      </c15:dlblFieldTableCache>
                    </c15:dlblFTEntry>
                  </c15:dlblFieldTable>
                  <c15:showDataLabelsRange val="0"/>
                </c:ext>
                <c:ext xmlns:c16="http://schemas.microsoft.com/office/drawing/2014/chart" uri="{C3380CC4-5D6E-409C-BE32-E72D297353CC}">
                  <c16:uniqueId val="{00000004-D454-47E3-9226-D23E4A4FAE57}"/>
                </c:ext>
              </c:extLst>
            </c:dLbl>
            <c:dLbl>
              <c:idx val="5"/>
              <c:tx>
                <c:strRef>
                  <c:f>Daten_Diagramme!$E$19</c:f>
                  <c:strCache>
                    <c:ptCount val="1"/>
                    <c:pt idx="0">
                      <c:v>1.8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{F1905CB0-3A21-4FCA-AABC-D340CB312E8A}</c15:txfldGUID>
                      <c15:f>Daten_Diagramme!$E$19</c15:f>
                      <c15:dlblFieldTableCache>
                        <c:ptCount val="1"/>
                        <c:pt idx="0">
                          <c:v>1.8</c:v>
                        </c:pt>
                      </c15:dlblFieldTableCache>
                    </c15:dlblFTEntry>
                  </c15:dlblFieldTable>
                  <c15:showDataLabelsRange val="0"/>
                </c:ext>
                <c:ext xmlns:c16="http://schemas.microsoft.com/office/drawing/2014/chart" uri="{C3380CC4-5D6E-409C-BE32-E72D297353CC}">
                  <c16:uniqueId val="{00000005-D454-47E3-9226-D23E4A4FAE57}"/>
                </c:ext>
              </c:extLst>
            </c:dLbl>
            <c:dLbl>
              <c:idx val="6"/>
              <c:tx>
                <c:strRef>
                  <c:f>Daten_Diagramme!$E$20</c:f>
                  <c:strCache>
                    <c:ptCount val="1"/>
                    <c:pt idx="0">
                      <c:v>3.4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{84CB1536-1E75-4354-96B0-2D6B49115DC5}</c15:txfldGUID>
                      <c15:f>Daten_Diagramme!$E$20</c15:f>
                      <c15:dlblFieldTableCache>
                        <c:ptCount val="1"/>
                        <c:pt idx="0">
                          <c:v>3.4</c:v>
                        </c:pt>
                      </c15:dlblFieldTableCache>
                    </c15:dlblFTEntry>
                  </c15:dlblFieldTable>
                  <c15:showDataLabelsRange val="0"/>
                </c:ext>
                <c:ext xmlns:c16="http://schemas.microsoft.com/office/drawing/2014/chart" uri="{C3380CC4-5D6E-409C-BE32-E72D297353CC}">
                  <c16:uniqueId val="{00000006-D454-47E3-9226-D23E4A4FAE57}"/>
                </c:ext>
              </c:extLst>
            </c:dLbl>
            <c:dLbl>
              <c:idx val="7"/>
              <c:tx>
                <c:strRef>
                  <c:f>Daten_Diagramme!$E$21</c:f>
                  <c:strCache>
                    <c:ptCount val="1"/>
                    <c:pt idx="0">
                      <c:v>2.1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{4965A2C1-0EB5-4E8B-9E63-B7A00BC02FD7}</c15:txfldGUID>
                      <c15:f>Daten_Diagramme!$E$21</c15:f>
                      <c15:dlblFieldTableCache>
                        <c:ptCount val="1"/>
                        <c:pt idx="0">
                          <c:v>2.1</c:v>
                        </c:pt>
                      </c15:dlblFieldTableCache>
                    </c15:dlblFTEntry>
                  </c15:dlblFieldTable>
                  <c15:showDataLabelsRange val="0"/>
                </c:ext>
                <c:ext xmlns:c16="http://schemas.microsoft.com/office/drawing/2014/chart" uri="{C3380CC4-5D6E-409C-BE32-E72D297353CC}">
                  <c16:uniqueId val="{00000007-D454-47E3-9226-D23E4A4FAE57}"/>
                </c:ext>
              </c:extLst>
            </c:dLbl>
            <c:dLbl>
              <c:idx val="8"/>
              <c:tx>
                <c:strRef>
                  <c:f>Daten_Diagramme!$E$22</c:f>
                  <c:strCache>
                    <c:ptCount val="1"/>
                    <c:pt idx="0">
                      <c:v>2.7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{4AE10C6B-D4F6-45DB-9C23-EBCAD7CA0D50}</c15:txfldGUID>
                      <c15:f>Daten_Diagramme!$E$22</c15:f>
                      <c15:dlblFieldTableCache>
                        <c:ptCount val="1"/>
                        <c:pt idx="0">
                          <c:v>2.7</c:v>
                        </c:pt>
                      </c15:dlblFieldTableCache>
                    </c15:dlblFTEntry>
                  </c15:dlblFieldTable>
                  <c15:showDataLabelsRange val="0"/>
                </c:ext>
                <c:ext xmlns:c16="http://schemas.microsoft.com/office/drawing/2014/chart" uri="{C3380CC4-5D6E-409C-BE32-E72D297353CC}">
                  <c16:uniqueId val="{00000008-D454-47E3-9226-D23E4A4FAE57}"/>
                </c:ext>
              </c:extLst>
            </c:dLbl>
            <c:dLbl>
              <c:idx val="9"/>
              <c:tx>
                <c:strRef>
                  <c:f>Daten_Diagramme!$E$23</c:f>
                  <c:strCache>
                    <c:ptCount val="1"/>
                    <c:pt idx="0">
                      <c:v>4.0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{060618FB-2B4D-4826-9934-2F7E372BF14B}</c15:txfldGUID>
                      <c15:f>Daten_Diagramme!$E$23</c15:f>
                      <c15:dlblFieldTableCache>
                        <c:ptCount val="1"/>
                        <c:pt idx="0">
                          <c:v>4.0</c:v>
                        </c:pt>
                      </c15:dlblFieldTableCache>
                    </c15:dlblFTEntry>
                  </c15:dlblFieldTable>
                  <c15:showDataLabelsRange val="0"/>
                </c:ext>
                <c:ext xmlns:c16="http://schemas.microsoft.com/office/drawing/2014/chart" uri="{C3380CC4-5D6E-409C-BE32-E72D297353CC}">
                  <c16:uniqueId val="{00000009-D454-47E3-9226-D23E4A4FAE57}"/>
                </c:ext>
              </c:extLst>
            </c:dLbl>
            <c:dLbl>
              <c:idx val="10"/>
              <c:tx>
                <c:strRef>
                  <c:f>Daten_Diagramme!$E$24</c:f>
                  <c:strCache>
                    <c:ptCount val="1"/>
                    <c:pt idx="0">
                      <c:v>5.9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{1765DC97-2B84-459A-8071-85700EA8C952}</c15:txfldGUID>
                      <c15:f>Daten_Diagramme!$E$24</c15:f>
                      <c15:dlblFieldTableCache>
                        <c:ptCount val="1"/>
                        <c:pt idx="0">
                          <c:v>5.9</c:v>
                        </c:pt>
                      </c15:dlblFieldTableCache>
                    </c15:dlblFTEntry>
                  </c15:dlblFieldTable>
                  <c15:showDataLabelsRange val="0"/>
                </c:ext>
                <c:ext xmlns:c16="http://schemas.microsoft.com/office/drawing/2014/chart" uri="{C3380CC4-5D6E-409C-BE32-E72D297353CC}">
                  <c16:uniqueId val="{0000000A-D454-47E3-9226-D23E4A4FAE57}"/>
                </c:ext>
              </c:extLst>
            </c:dLbl>
            <c:dLbl>
              <c:idx val="11"/>
              <c:tx>
                <c:strRef>
                  <c:f>Daten_Diagramme!$E$25</c:f>
                  <c:strCache>
                    <c:ptCount val="1"/>
                    <c:pt idx="0">
                      <c:v>8.6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{90CF84F3-2083-40C6-9822-E18D3319A86F}</c15:txfldGUID>
                      <c15:f>Daten_Diagramme!$E$25</c15:f>
                      <c15:dlblFieldTableCache>
                        <c:ptCount val="1"/>
                        <c:pt idx="0">
                          <c:v>8.6</c:v>
                        </c:pt>
                      </c15:dlblFieldTableCache>
                    </c15:dlblFTEntry>
                  </c15:dlblFieldTable>
                  <c15:showDataLabelsRange val="0"/>
                </c:ext>
                <c:ext xmlns:c16="http://schemas.microsoft.com/office/drawing/2014/chart" uri="{C3380CC4-5D6E-409C-BE32-E72D297353CC}">
                  <c16:uniqueId val="{0000000B-D454-47E3-9226-D23E4A4FAE57}"/>
                </c:ext>
              </c:extLst>
            </c:dLbl>
            <c:dLbl>
              <c:idx val="12"/>
              <c:tx>
                <c:strRef>
                  <c:f>Daten_Diagramme!$E$26</c:f>
                  <c:strCache>
                    <c:ptCount val="1"/>
                    <c:pt idx="0">
                      <c:v>-11.9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{784761BC-5A0B-47E5-ABFF-77A16D53E5EC}</c15:txfldGUID>
                      <c15:f>Daten_Diagramme!$E$26</c15:f>
                      <c15:dlblFieldTableCache>
                        <c:ptCount val="1"/>
                        <c:pt idx="0">
                          <c:v>-11.9</c:v>
                        </c:pt>
                      </c15:dlblFieldTableCache>
                    </c15:dlblFTEntry>
                  </c15:dlblFieldTable>
                  <c15:showDataLabelsRange val="0"/>
                </c:ext>
                <c:ext xmlns:c16="http://schemas.microsoft.com/office/drawing/2014/chart" uri="{C3380CC4-5D6E-409C-BE32-E72D297353CC}">
                  <c16:uniqueId val="{0000000C-D454-47E3-9226-D23E4A4FAE57}"/>
                </c:ext>
              </c:extLst>
            </c:dLbl>
            <c:dLbl>
              <c:idx val="13"/>
              <c:tx>
                <c:strRef>
                  <c:f>Daten_Diagramme!$E$27</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{A4053CB6-014E-4365-AB7B-4391699C8509}</c15:txfldGUID>
                      <c15:f>Daten_Diagramme!$E$27</c15:f>
                      <c15:dlblFieldTableCache>
                        <c:ptCount val="1"/>
                        <c:pt idx="0">
                          <c:v>0.9</c:v>
                        </c:pt>
                      </c15:dlblFieldTableCache>
                    </c15:dlblFTEntry>
                  </c15:dlblFieldTable>
                  <c15:showDataLabelsRange val="0"/>
                </c:ext>
                <c:ext xmlns:c16="http://schemas.microsoft.com/office/drawing/2014/chart" uri="{C3380CC4-5D6E-409C-BE32-E72D297353CC}">
                  <c16:uniqueId val="{0000000D-D454-47E3-9226-D23E4A4FAE57}"/>
                </c:ext>
              </c:extLst>
            </c:dLbl>
            <c:dLbl>
              <c:idx val="14"/>
              <c:tx>
                <c:strRef>
                  <c:f>Daten_Diagramme!$E$28</c:f>
                  <c:strCache>
                    <c:ptCount val="1"/>
                    <c:pt idx="0">
                      <c:v>7.2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{B1108F7D-E627-44C7-9ED9-5667020A49A4}</c15:txfldGUID>
                      <c15:f>Daten_Diagramme!$E$28</c15:f>
                      <c15:dlblFieldTableCache>
                        <c:ptCount val="1"/>
                        <c:pt idx="0">
                          <c:v>7.2</c:v>
                        </c:pt>
                      </c15:dlblFieldTableCache>
                    </c15:dlblFTEntry>
                  </c15:dlblFieldTable>
                  <c15:showDataLabelsRange val="0"/>
                </c:ext>
                <c:ext xmlns:c16="http://schemas.microsoft.com/office/drawing/2014/chart" uri="{C3380CC4-5D6E-409C-BE32-E72D297353CC}">
                  <c16:uniqueId val="{0000000E-D454-47E3-9226-D23E4A4FAE57}"/>
                </c:ext>
              </c:extLst>
            </c:dLbl>
            <c:dLbl>
              <c:idx val="15"/>
              <c:tx>
                <c:strRef>
                  <c:f>Daten_Diagramme!$E$29</c:f>
                  <c:strCache>
                    <c:ptCount val="1"/>
                    <c:pt idx="0">
                      <c:v>5.7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{2BCA69B0-5ECB-46E4-ACAF-96F48E20475F}</c15:txfldGUID>
                      <c15:f>Daten_Diagramme!$E$29</c15:f>
                      <c15:dlblFieldTableCache>
                        <c:ptCount val="1"/>
                        <c:pt idx="0">
                          <c:v>5.7</c:v>
                        </c:pt>
                      </c15:dlblFieldTableCache>
                    </c15:dlblFTEntry>
                  </c15:dlblFieldTable>
                  <c15:showDataLabelsRange val="0"/>
                </c:ext>
                <c:ext xmlns:c16="http://schemas.microsoft.com/office/drawing/2014/chart" uri="{C3380CC4-5D6E-409C-BE32-E72D297353CC}">
                  <c16:uniqueId val="{0000000F-D454-47E3-9226-D23E4A4FAE57}"/>
                </c:ext>
              </c:extLst>
            </c:dLbl>
            <c:dLbl>
              <c:idx val="16"/>
              <c:tx>
                <c:strRef>
                  <c:f>Daten_Diagramme!$E$30</c:f>
                  <c:strCache>
                    <c:ptCount val="1"/>
                    <c:pt idx="0">
                      <c:v>19.0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{DDAD9A18-22F6-40F5-AFF1-1A6B321C1F43}</c15:txfldGUID>
                      <c15:f>Daten_Diagramme!$E$30</c15:f>
                      <c15:dlblFieldTableCache>
                        <c:ptCount val="1"/>
                        <c:pt idx="0">
                          <c:v>19.0</c:v>
                        </c:pt>
                      </c15:dlblFieldTableCache>
                    </c15:dlblFTEntry>
                  </c15:dlblFieldTable>
                  <c15:showDataLabelsRange val="0"/>
                </c:ext>
                <c:ext xmlns:c16="http://schemas.microsoft.com/office/drawing/2014/chart" uri="{C3380CC4-5D6E-409C-BE32-E72D297353CC}">
                  <c16:uniqueId val="{00000010-D454-47E3-9226-D23E4A4FAE57}"/>
                </c:ext>
              </c:extLst>
            </c:dLbl>
            <c:dLbl>
              <c:idx val="17"/>
              <c:tx>
                <c:strRef>
                  <c:f>Daten_Diagramme!$E$31</c:f>
                  <c:strCache>
                    <c:ptCount val="1"/>
                    <c:pt idx="0">
                      <c:v>-7.6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{BD911720-BD38-41B4-8A7D-4E064DF72CDC}</c15:txfldGUID>
                      <c15:f>Daten_Diagramme!$E$31</c15:f>
                      <c15:dlblFieldTableCache>
                        <c:ptCount val="1"/>
                        <c:pt idx="0">
                          <c:v>-7.6</c:v>
                        </c:pt>
                      </c15:dlblFieldTableCache>
                    </c15:dlblFTEntry>
                  </c15:dlblFieldTable>
                  <c15:showDataLabelsRange val="0"/>
                </c:ext>
                <c:ext xmlns:c16="http://schemas.microsoft.com/office/drawing/2014/chart" uri="{C3380CC4-5D6E-409C-BE32-E72D297353CC}">
                  <c16:uniqueId val="{00000011-D454-47E3-9226-D23E4A4FAE57}"/>
                </c:ext>
              </c:extLst>
            </c:dLbl>
            <c:dLbl>
              <c:idx val="18"/>
              <c:tx>
                <c:strRef>
                  <c:f>Daten_Diagramme!$E$32</c:f>
                  <c:strCache>
                    <c:ptCount val="1"/>
                    <c:pt idx="0">
                      <c:v>-3.5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{0C5EDE9C-75F0-4FA3-915C-322C82682B49}</c15:txfldGUID>
                      <c15:f>Daten_Diagramme!$E$32</c15:f>
                      <c15:dlblFieldTableCache>
                        <c:ptCount val="1"/>
                        <c:pt idx="0">
                          <c:v>-3.5</c:v>
                        </c:pt>
                      </c15:dlblFieldTableCache>
                    </c15:dlblFTEntry>
                  </c15:dlblFieldTable>
                  <c15:showDataLabelsRange val="0"/>
                </c:ext>
                <c:ext xmlns:c16="http://schemas.microsoft.com/office/drawing/2014/chart" uri="{C3380CC4-5D6E-409C-BE32-E72D297353CC}">
                  <c16:uniqueId val="{00000012-D454-47E3-9226-D23E4A4FAE57}"/>
                </c:ext>
              </c:extLst>
            </c:dLbl>
            <c:dLbl>
              <c:idx val="19"/>
              <c:tx>
                <c:strRef>
                  <c:f>Daten_Diagramme!$E$33</c:f>
                  <c:strCache>
                    <c:ptCount val="1"/>
                    <c:pt idx="0">
                      <c:v>1.2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{F01B9503-7AC8-4ED7-92B3-CADD571DB647}</c15:txfldGUID>
                      <c15:f>Daten_Diagramme!$E$33</c15:f>
                      <c15:dlblFieldTableCache>
                        <c:ptCount val="1"/>
                        <c:pt idx="0">
                          <c:v>1.2</c:v>
                        </c:pt>
                      </c15:dlblFieldTableCache>
                    </c15:dlblFTEntry>
                  </c15:dlblFieldTable>
                  <c15:showDataLabelsRange val="0"/>
                </c:ext>
                <c:ext xmlns:c16="http://schemas.microsoft.com/office/drawing/2014/chart" uri="{C3380CC4-5D6E-409C-BE32-E72D297353CC}">
                  <c16:uniqueId val="{00000013-D454-47E3-9226-D23E4A4FAE57}"/>
                </c:ext>
              </c:extLst>
            </c:dLbl>
            <c:dLbl>
              <c:idx val="20"/>
              <c:tx>
                <c:strRef>
                  <c:f>Daten_Diagramme!$E$34</c:f>
                  <c:strCache>
                    <c:ptCount val="1"/>
                    <c:pt idx="0">
                      <c:v>-1.5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{803505AE-A8A0-4070-AB25-33B87F378178}</c15:txfldGUID>
                      <c15:f>Daten_Diagramme!$E$34</c15:f>
                      <c15:dlblFieldTableCache>
                        <c:ptCount val="1"/>
                        <c:pt idx="0">
                          <c:v>-1.5</c:v>
                        </c:pt>
                      </c15:dlblFieldTableCache>
                    </c15:dlblFTEntry>
                  </c15:dlblFieldTable>
                  <c15:showDataLabelsRange val="0"/>
                </c:ext>
                <c:ext xmlns:c16="http://schemas.microsoft.com/office/drawing/2014/chart" uri="{C3380CC4-5D6E-409C-BE32-E72D297353CC}">
                  <c16:uniqueId val="{00000014-D454-47E3-9226-D23E4A4FAE57}"/>
                </c:ext>
              </c:extLst>
            </c:dLbl>
            <c:dLbl>
              <c:idx val="21"/>
              <c:tx>
                <c:strRef>
                  <c:f>Daten_Diagramme!$E$35</c:f>
                  <c:strCache>
                    <c:ptCount val="1"/>
                    <c:pt idx="0">
                      <c:v>3.3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{D509A370-75C2-440F-8E82-3363896578D0}</c15:txfldGUID>
                      <c15:f>Daten_Diagramme!$E$35</c15:f>
                      <c15:dlblFieldTableCache>
                        <c:ptCount val="1"/>
                        <c:pt idx="0">
                          <c:v>3.3</c:v>
                        </c:pt>
                      </c15:dlblFieldTableCache>
                    </c15:dlblFTEntry>
                  </c15:dlblFieldTable>
                  <c15:showDataLabelsRange val="0"/>
                </c:ext>
                <c:ext xmlns:c16="http://schemas.microsoft.com/office/drawing/2014/chart" uri="{C3380CC4-5D6E-409C-BE32-E72D297353CC}">
                  <c16:uniqueId val="{00000015-D454-47E3-9226-D23E4A4FAE57}"/>
                </c:ext>
              </c:extLst>
            </c:dLbl>
            <c:dLbl>
              <c:idx val="22"/>
              <c:tx>
                <c:strRef>
                  <c:f>Daten_Diagramme!$E$36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{23617DE8-CDB5-4040-A889-557B9BE11DA9}</c15:txfldGUID>
                      <c15:f>Daten_Diagramme!$E$36</c15:f>
                      <c15:dlblFieldTableCache>
                        <c:ptCount val="1"/>
                        <c:pt idx="0">
                          <c:v>0.0</c:v>
                        </c:pt>
                      </c15:dlblFieldTableCache>
                    </c15:dlblFTEntry>
                  </c15:dlblFieldTable>
                  <c15:showDataLabelsRange val="0"/>
                </c:ext>
                <c:ext xmlns:c16="http://schemas.microsoft.com/office/drawing/2014/chart" uri="{C3380CC4-5D6E-409C-BE32-E72D297353CC}">
                  <c16:uniqueId val="{00000016-D454-47E3-9226-D23E4A4FAE57}"/>
                </c:ext>
              </c:extLst>
            </c:dLbl>
            <c:dLbl>
              <c:idx val="23"/>
              <c:tx>
                <c:strRef>
                  <c:f>Daten_Diagramme!$E$37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{DE229BD6-C5E8-48BA-915B-C47035CD0AEE}</c15:txfldGUID>
                      <c15:f>Daten_Diagramme!$E$37</c15:f>
                      <c15:dlblFieldTableCache>
                        <c:ptCount val="1"/>
                        <c:pt idx="0">
                          <c:v>0.0</c:v>
                        </c:pt>
                      </c15:dlblFieldTableCache>
                    </c15:dlblFTEntry>
                  </c15:dlblFieldTable>
                  <c15:showDataLabelsRange val="0"/>
                </c:ext>
                <c:ext xmlns:c16="http://schemas.microsoft.com/office/drawing/2014/chart" uri="{C3380CC4-5D6E-409C-BE32-E72D297353CC}">
                  <c16:uniqueId val="{00000017-D454-47E3-9226-D23E4A4FAE57}"/>
                </c:ext>
              </c:extLst>
            </c:dLbl>
            <c:dLbl>
              <c:idx val="24"/>
              <c:tx>
                <c:strRef>
                  <c:f>Daten_Diagramme!$E$38</c:f>
                  <c:strCache>
                    <c:ptCount val="1"/>
                    <c:pt idx="0">
                      <c:v>0.8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{19C0311B-24A1-433D-9DC8-4B309EB0BCA6}</c15:txfldGUID>
                      <c15:f>Daten_Diagramme!$E$38</c15:f>
                      <c15:dlblFieldTableCache>
                        <c:ptCount val="1"/>
                        <c:pt idx="0">
                          <c:v>0.8</c:v>
                        </c:pt>
                      </c15:dlblFieldTableCache>
                    </c15:dlblFTEntry>
                  </c15:dlblFieldTable>
                  <c15:showDataLabelsRange val="0"/>
                </c:ext>
                <c:ext xmlns:c16="http://schemas.microsoft.com/office/drawing/2014/chart" uri="{C3380CC4-5D6E-409C-BE32-E72D297353CC}">
                  <c16:uniqueId val="{00000018-D454-47E3-9226-D23E4A4FAE57}"/>
                </c:ext>
              </c:extLst>
            </c:dLbl>
            <c:dLbl>
              <c:idx val="25"/>
              <c:tx>
                <c:strRef>
                  <c:f>Daten_Diagramme!$E$39</c:f>
                  <c:strCache>
                    <c:ptCount val="1"/>
                    <c:pt idx="0">
                      <c:v>-0.8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{BC57C94F-918E-4CF4-82FF-73ADBF0AFA63}</c15:txfldGUID>
                      <c15:f>Daten_Diagramme!$E$39</c15:f>
                      <c15:dlblFieldTableCache>
                        <c:ptCount val="1"/>
                        <c:pt idx="0">
                          <c:v>-0.8</c:v>
                        </c:pt>
                      </c15:dlblFieldTableCache>
                    </c15:dlblFTEntry>
                  </c15:dlblFieldTable>
                  <c15:showDataLabelsRange val="0"/>
                </c:ext>
                <c:ext xmlns:c16="http://schemas.microsoft.com/office/drawing/2014/chart" uri="{C3380CC4-5D6E-409C-BE32-E72D297353CC}">
                  <c16:uniqueId val="{00000019-D454-47E3-9226-D23E4A4FAE57}"/>
                </c:ext>
              </c:extLst>
            </c:dLbl>
            <c:dLbl>
              <c:idx val="26"/>
              <c:tx>
                <c:strRef>
                  <c:f>Daten_Diagramme!$E$40</c:f>
                  <c:strCache>
                    <c:ptCount val="1"/>
                    <c:pt idx="0">
                      <c:v>2.9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{6EBE18EE-9CAE-4208-AE42-2721E733A5A0}</c15:txfldGUID>
                      <c15:f>Daten_Diagramme!$E$40</c15:f>
                      <c15:dlblFieldTableCache>
                        <c:ptCount val="1"/>
                        <c:pt idx="0">
                          <c:v>2.9</c:v>
                        </c:pt>
                      </c15:dlblFieldTableCache>
                    </c15:dlblFTEntry>
                  </c15:dlblFieldTable>
                  <c15:showDataLabelsRange val="0"/>
                </c:ext>
                <c:ext xmlns:c16="http://schemas.microsoft.com/office/drawing/2014/chart" uri="{C3380CC4-5D6E-409C-BE32-E72D297353CC}">
                  <c16:uniqueId val="{0000001A-D454-47E3-9226-D23E4A4FAE57}"/>
                </c:ext>
              </c:extLst>
            </c:dLbl>
            <c:dLbl>
              <c:idx val="27"/>
              <c:tx>
                <c:strRef>
                  <c:f>Daten_Diagramme!$E$42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{023523CC-4955-4ADC-9BEB-D67A65BB5FDA}</c15:txfldGUID>
                      <c15:f>Daten_Diagramme!$E$42</c15:f>
                      <c15:dlblFieldTableCache>
                        <c:ptCount val="1"/>
                        <c:pt idx="0">
                          <c:v>#REF!</c:v>
                        </c:pt>
                      </c15:dlblFieldTableCache>
                    </c15:dlblFTEntry>
                  </c15:dlblFieldTable>
                  <c15:showDataLabelsRange val="0"/>
                </c:ext>
                <c:ext xmlns:c16="http://schemas.microsoft.com/office/drawing/2014/chart" uri="{C3380CC4-5D6E-409C-BE32-E72D297353CC}">
                  <c16:uniqueId val="{0000001B-D454-47E3-9226-D23E4A4FAE57}"/>
                </c:ext>
              </c:extLst>
            </c:dLbl>
            <c:dLbl>
              <c:idx val="28"/>
              <c:tx>
                <c:strRef>
                  <c:f>Daten_Diagramme!$E$43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{71F466BE-FC70-43E4-A0EE-A0167E57B462}</c15:txfldGUID>
                      <c15:f>Daten_Diagramme!$E$43</c15:f>
                      <c15:dlblFieldTableCache>
                        <c:ptCount val="1"/>
                        <c:pt idx="0">
                          <c:v>#REF!</c:v>
                        </c:pt>
                      </c15:dlblFieldTableCache>
                    </c15:dlblFTEntry>
                  </c15:dlblFieldTable>
                  <c15:showDataLabelsRange val="0"/>
                </c:ext>
                <c:ext xmlns:c16="http://schemas.microsoft.com/office/drawing/2014/chart" uri="{C3380CC4-5D6E-409C-BE32-E72D297353CC}">
                  <c16:uniqueId val="{0000001C-D454-47E3-9226-D23E4A4FAE57}"/>
                </c:ext>
              </c:extLst>
            </c:dLbl>
            <c:dLbl>
              <c:idx val="29"/>
              <c:tx>
                <c:strRef>
                  <c:f>Daten_Diagramme!$E$44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{887912B0-198F-4051-8CA6-37FC8EE89E26}</c15:txfldGUID>
                      <c15:f>Daten_Diagramme!$E$44</c15:f>
                      <c15:dlblFieldTableCache>
                        <c:ptCount val="1"/>
                        <c:pt idx="0">
                          <c:v>#REF!</c:v>
                        </c:pt>
                      </c15:dlblFieldTableCache>
                    </c15:dlblFTEntry>
                  </c15:dlblFieldTable>
                  <c15:showDataLabelsRange val="0"/>
                </c:ext>
                <c:ext xmlns:c16="http://schemas.microsoft.com/office/drawing/2014/chart" uri="{C3380CC4-5D6E-409C-BE32-E72D297353CC}">
                  <c16:uniqueId val="{0000001D-D454-47E3-9226-D23E4A4FAE57}"/>
                </c:ext>
              </c:extLst>
            </c:dLbl>
            <c:dLbl>
              <c:idx val="30"/>
              <c:tx>
                <c:strRef>
                  <c:f>Daten_Diagramme!$E$45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{565DAE0D-4FB7-4E1A-B5F0-69158F798577}</c15:txfldGUID>
                      <c15:f>Daten_Diagramme!$E$45</c15:f>
                      <c15:dlblFieldTableCache>
                        <c:ptCount val="1"/>
                        <c:pt idx="0">
                          <c:v>#REF!</c:v>
                        </c:pt>
                      </c15:dlblFieldTableCache>
                    </c15:dlblFTEntry>
                  </c15:dlblFieldTable>
                  <c15:showDataLabelsRange val="0"/>
                </c:ext>
                <c:ext xmlns:c16="http://schemas.microsoft.com/office/drawing/2014/chart" uri="{C3380CC4-5D6E-409C-BE32-E72D297353CC}">
                  <c16:uniqueId val="{0000001E-D454-47E3-9226-D23E4A4FAE57}"/>
                </c:ext>
              </c:extLst>
            </c:dLbl>
            <c:dLbl>
              <c:idx val="31"/>
              <c:tx>
                <c:strRef>
                  <c:f>Daten_Diagramme!$E$46</c:f>
                  <c:strCache>
                    <c:ptCount val="1"/>
                    <c:pt idx="0">
                      <c:v>2.9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{A1BA1ACE-0B16-4D0C-913A-F01E65D7E3AC}</c15:txfldGUID>
                      <c15:f>Daten_Diagramme!$E$46</c15:f>
                      <c15:dlblFieldTableCache>
                        <c:ptCount val="1"/>
                        <c:pt idx="0">
                          <c:v>2.9</c:v>
                        </c:pt>
                      </c15:dlblFieldTableCache>
                    </c15:dlblFTEntry>
                  </c15:dlblFieldTable>
                  <c15:showDataLabelsRange val="0"/>
                </c:ext>
                <c:ext xmlns:c16="http://schemas.microsoft.com/office/drawing/2014/chart" uri="{C3380CC4-5D6E-409C-BE32-E72D297353CC}">
                  <c16:uniqueId val="{0000001F-D454-47E3-9226-D23E4A4FAE57}"/>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Daten_Diagramme!$C$14:$C$40</c:f>
              <c:numCache>
                <c:formatCode>#,#00</c:formatCode>
                <c:ptCount val="27"/>
                <c:pt idx="0">
                  <c:v>2.2602073882047957</c:v>
                </c:pt>
                <c:pt idx="1">
                  <c:v>0.79455164585698068</c:v>
                </c:pt>
                <c:pt idx="2">
                  <c:v>-17.857142857142858</c:v>
                </c:pt>
                <c:pt idx="3">
                  <c:v>-0.99447513812154698</c:v>
                </c:pt>
                <c:pt idx="4">
                  <c:v>-3.7344398340248963</c:v>
                </c:pt>
                <c:pt idx="5">
                  <c:v>1.791044776119403</c:v>
                </c:pt>
                <c:pt idx="6">
                  <c:v>3.4090909090909092</c:v>
                </c:pt>
                <c:pt idx="7">
                  <c:v>2.109704641350211</c:v>
                </c:pt>
                <c:pt idx="8">
                  <c:v>2.6655896607431342</c:v>
                </c:pt>
                <c:pt idx="9">
                  <c:v>4.0201005025125625</c:v>
                </c:pt>
                <c:pt idx="10">
                  <c:v>5.9411438089950028</c:v>
                </c:pt>
                <c:pt idx="11">
                  <c:v>8.6021505376344081</c:v>
                </c:pt>
                <c:pt idx="12">
                  <c:v>-11.926605504587156</c:v>
                </c:pt>
                <c:pt idx="13">
                  <c:v>0.88945362134688688</c:v>
                </c:pt>
                <c:pt idx="14">
                  <c:v>7.1502590673575126</c:v>
                </c:pt>
                <c:pt idx="15">
                  <c:v>5.6976744186046515</c:v>
                </c:pt>
                <c:pt idx="16">
                  <c:v>19.047619047619047</c:v>
                </c:pt>
                <c:pt idx="17">
                  <c:v>-7.6086956521739131</c:v>
                </c:pt>
                <c:pt idx="18">
                  <c:v>-3.5190615835777126</c:v>
                </c:pt>
                <c:pt idx="19">
                  <c:v>1.2362637362637363</c:v>
                </c:pt>
                <c:pt idx="20">
                  <c:v>-1.4681892332789559</c:v>
                </c:pt>
                <c:pt idx="21">
                  <c:v>3.2656663724624888</c:v>
                </c:pt>
                <c:pt idx="22">
                  <c:v>0</c:v>
                </c:pt>
                <c:pt idx="24">
                  <c:v>0.79455164585698068</c:v>
                </c:pt>
                <c:pt idx="25">
                  <c:v>-0.81018518518518523</c:v>
                </c:pt>
                <c:pt idx="26">
                  <c:v>2.9378531073446328</c:v>
                </c:pt>
              </c:numCache>
            </c:numRef>
          </c:val>
          <c:extLst>
            <c:ext xmlns:c16="http://schemas.microsoft.com/office/drawing/2014/chart" uri="{C3380CC4-5D6E-409C-BE32-E72D297353CC}">
              <c16:uniqueId val="{00000020-D454-47E3-9226-D23E4A4FAE57}"/>
            </c:ext>
          </c:extLst>
        </c:ser>
        <c:ser>
          <c:idx val="1"/>
          <c:order val="1"/>
          <c:spPr>
            <a:noFill/>
            <a:ln w="25400">
              <a:noFill/>
            </a:ln>
          </c:spPr>
          <c:invertIfNegative val="0"/>
          <c:dLbls>
            <c:dLbl>
              <c:idx val="0"/>
              <c:tx>
                <c:strRef>
                  <c:f>Daten_Diagramme!$G$14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{04E00E08-0F19-4929-8788-8421C2092BF5}</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D454-47E3-9226-D23E4A4FAE57}"/>
                </c:ext>
              </c:extLst>
            </c:dLbl>
            <c:dLbl>
              <c:idx val="1"/>
              <c:tx>
                <c:strRef>
                  <c:f>Daten_Diagramme!$G$15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{CEAAADC0-7E69-422B-A6E9-EBC3F70064B8}</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D454-47E3-9226-D23E4A4FAE57}"/>
                </c:ext>
              </c:extLst>
            </c:dLbl>
            <c:dLbl>
              <c:idx val="2"/>
              <c:tx>
                <c:strRef>
                  <c:f>Daten_Diagramme!$G$16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{67609148-9CC1-40F2-955B-F3A5145E00FF}</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D454-47E3-9226-D23E4A4FAE57}"/>
                </c:ext>
              </c:extLst>
            </c:dLbl>
            <c:dLbl>
              <c:idx val="3"/>
              <c:tx>
                <c:strRef>
                  <c:f>Daten_Diagramme!$G$17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{6E37D73A-1497-4478-B199-4533B8C61E47}</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D454-47E3-9226-D23E4A4FAE57}"/>
                </c:ext>
              </c:extLst>
            </c:dLbl>
            <c:dLbl>
              <c:idx val="4"/>
              <c:tx>
                <c:strRef>
                  <c:f>Daten_Diagramme!$G$18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{89B94D8B-DF51-402A-80C4-D47E8519F954}</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D454-47E3-9226-D23E4A4FAE57}"/>
                </c:ext>
              </c:extLst>
            </c:dLbl>
            <c:dLbl>
              <c:idx val="5"/>
              <c:tx>
                <c:strRef>
                  <c:f>Daten_Diagramme!$G$19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{01C4C904-B3CF-4F1E-8158-C34B3187021E}</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D454-47E3-9226-D23E4A4FAE57}"/>
                </c:ext>
              </c:extLst>
            </c:dLbl>
            <c:dLbl>
              <c:idx val="6"/>
              <c:tx>
                <c:strRef>
                  <c:f>Daten_Diagramme!$G$20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{EAFA8311-1478-418B-8786-A17C43861336}</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D454-47E3-9226-D23E4A4FAE57}"/>
                </c:ext>
              </c:extLst>
            </c:dLbl>
            <c:dLbl>
              <c:idx val="7"/>
              <c:tx>
                <c:strRef>
                  <c:f>Daten_Diagramme!$G$21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{5345D598-7DD5-49B6-B192-FBF1C08DD05A}</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D454-47E3-9226-D23E4A4FAE57}"/>
                </c:ext>
              </c:extLst>
            </c:dLbl>
            <c:dLbl>
              <c:idx val="8"/>
              <c:tx>
                <c:strRef>
                  <c:f>Daten_Diagramme!$G$22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{974ECF34-036C-4601-BB5B-72D200DD5280}</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D454-47E3-9226-D23E4A4FAE57}"/>
                </c:ext>
              </c:extLst>
            </c:dLbl>
            <c:dLbl>
              <c:idx val="9"/>
              <c:tx>
                <c:strRef>
                  <c:f>Daten_Diagramme!$G$23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{79FCB908-ED5D-494D-8CC2-72584B8407B3}</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D454-47E3-9226-D23E4A4FAE57}"/>
                </c:ext>
              </c:extLst>
            </c:dLbl>
            <c:dLbl>
              <c:idx val="10"/>
              <c:tx>
                <c:strRef>
                  <c:f>Daten_Diagramme!$G$24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{AADB0124-D6AE-4794-BD33-42907B046094}</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D454-47E3-9226-D23E4A4FAE57}"/>
                </c:ext>
              </c:extLst>
            </c:dLbl>
            <c:dLbl>
              <c:idx val="11"/>
              <c:tx>
                <c:strRef>
                  <c:f>Daten_Diagramme!$G$25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{F91DB798-DBA0-4E6B-B36A-8D35833EAC44}</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D454-47E3-9226-D23E4A4FAE57}"/>
                </c:ext>
              </c:extLst>
            </c:dLbl>
            <c:dLbl>
              <c:idx val="12"/>
              <c:tx>
                <c:strRef>
                  <c:f>Daten_Diagramme!$G$26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{A529433B-824A-4875-B311-7E41BDCEBE9E}</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D454-47E3-9226-D23E4A4FAE57}"/>
                </c:ext>
              </c:extLst>
            </c:dLbl>
            <c:dLbl>
              <c:idx val="13"/>
              <c:tx>
                <c:strRef>
                  <c:f>Daten_Diagramme!$G$27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{3B060047-5C65-4CC3-9B5D-7CF00B6F9F9A}</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D454-47E3-9226-D23E4A4FAE57}"/>
                </c:ext>
              </c:extLst>
            </c:dLbl>
            <c:dLbl>
              <c:idx val="14"/>
              <c:tx>
                <c:strRef>
                  <c:f>Daten_Diagramme!$G$28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{2FADB2B6-6039-4D2B-A81E-6FD220015B17}</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D454-47E3-9226-D23E4A4FAE57}"/>
                </c:ext>
              </c:extLst>
            </c:dLbl>
            <c:dLbl>
              <c:idx val="15"/>
              <c:tx>
                <c:strRef>
                  <c:f>Daten_Diagramme!$G$29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{5BE01563-71BD-4BBE-97DE-1837DA5A9947}</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D454-47E3-9226-D23E4A4FAE57}"/>
                </c:ext>
              </c:extLst>
            </c:dLbl>
            <c:dLbl>
              <c:idx val="16"/>
              <c:tx>
                <c:strRef>
                  <c:f>Daten_Diagramme!$G$30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{8B395166-364D-46BF-B89D-DB9C984EC9FD}</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D454-47E3-9226-D23E4A4FAE57}"/>
                </c:ext>
              </c:extLst>
            </c:dLbl>
            <c:dLbl>
              <c:idx val="17"/>
              <c:tx>
                <c:strRef>
                  <c:f>Daten_Diagramme!$G$31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{3DEFE81D-6BE7-4B85-8A58-B888BF7A0E35}</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D454-47E3-9226-D23E4A4FAE57}"/>
                </c:ext>
              </c:extLst>
            </c:dLbl>
            <c:dLbl>
              <c:idx val="18"/>
              <c:tx>
                <c:strRef>
                  <c:f>Daten_Diagramme!$G$32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{8CCAA690-52A3-4278-806E-43333EF01D04}</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D454-47E3-9226-D23E4A4FAE57}"/>
                </c:ext>
              </c:extLst>
            </c:dLbl>
            <c:dLbl>
              <c:idx val="19"/>
              <c:tx>
                <c:strRef>
                  <c:f>Daten_Diagramme!$G$33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{3BD8985B-61C8-4880-96E7-B23F00284DAC}</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D454-47E3-9226-D23E4A4FAE57}"/>
                </c:ext>
              </c:extLst>
            </c:dLbl>
            <c:dLbl>
              <c:idx val="20"/>
              <c:tx>
                <c:strRef>
                  <c:f>Daten_Diagramme!$G$34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{EAA4F681-1AC0-4990-BDA2-B9130A426F02}</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D454-47E3-9226-D23E4A4FAE57}"/>
                </c:ext>
              </c:extLst>
            </c:dLbl>
            <c:dLbl>
              <c:idx val="21"/>
              <c:tx>
                <c:strRef>
                  <c:f>Daten_Diagramme!$G$35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{9676776E-9C44-4526-A91F-0853E7140302}</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D454-47E3-9226-D23E4A4FAE57}"/>
                </c:ext>
              </c:extLst>
            </c:dLbl>
            <c:dLbl>
              <c:idx val="22"/>
              <c:tx>
                <c:strRef>
                  <c:f>Daten_Diagramme!$G$36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{D0799610-5352-4C5A-94F3-7711588E7266}</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D454-47E3-9226-D23E4A4FAE57}"/>
                </c:ext>
              </c:extLst>
            </c:dLbl>
            <c:dLbl>
              <c:idx val="23"/>
              <c:tx>
                <c:strRef>
                  <c:f>Daten_Diagramme!$G$37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{B8F0B6F4-A6B2-4EAF-8F0E-C897A7541050}</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D454-47E3-9226-D23E4A4FAE57}"/>
                </c:ext>
              </c:extLst>
            </c:dLbl>
            <c:dLbl>
              <c:idx val="24"/>
              <c:tx>
                <c:strRef>
                  <c:f>Daten_Diagramme!$G$38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{7E3DA77C-1AF9-47AC-9D21-1D5648B26BE8}</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D454-47E3-9226-D23E4A4FAE57}"/>
                </c:ext>
              </c:extLst>
            </c:dLbl>
            <c:dLbl>
              <c:idx val="25"/>
              <c:tx>
                <c:strRef>
                  <c:f>Daten_Diagramme!$G$39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{5EAF5052-96D0-4CA8-9686-359B7FD79BC1}</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D454-47E3-9226-D23E4A4FAE57}"/>
                </c:ext>
              </c:extLst>
            </c:dLbl>
            <c:dLbl>
              <c:idx val="26"/>
              <c:tx>
                <c:strRef>
                  <c:f>Daten_Diagramme!$G$41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{FA23F431-D2A1-4C1D-A7BD-A17209EA8BDE}</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D454-47E3-9226-D23E4A4FAE57}"/>
                </c:ext>
              </c:extLst>
            </c:dLbl>
            <c:dLbl>
              <c:idx val="27"/>
              <c:tx>
                <c:strRef>
                  <c:f>Daten_Diagramme!$G$42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{C6E211A6-3F45-428A-BBA1-C01CF4AC477F}</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D454-47E3-9226-D23E4A4FAE57}"/>
                </c:ext>
              </c:extLst>
            </c:dLbl>
            <c:dLbl>
              <c:idx val="28"/>
              <c:tx>
                <c:strRef>
                  <c:f>Daten_Diagramme!$G$43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{6C536147-0B2C-49BD-96DE-93716A4B3C60}</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D454-47E3-9226-D23E4A4FAE57}"/>
                </c:ext>
              </c:extLst>
            </c:dLbl>
            <c:dLbl>
              <c:idx val="29"/>
              <c:tx>
                <c:strRef>
                  <c:f>Daten_Diagramme!$G$44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{FD6D3246-8A0A-4955-B4A8-9E78A9763E0D}</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D454-47E3-9226-D23E4A4FAE57}"/>
                </c:ext>
              </c:extLst>
            </c:dLbl>
            <c:dLbl>
              <c:idx val="30"/>
              <c:tx>
                <c:strRef>
                  <c:f>Daten_Diagramme!$G$45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{0C3713BC-9D2B-4773-A622-1E4D50EE82E9}</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D454-47E3-9226-D23E4A4FAE57}"/>
                </c:ext>
              </c:extLst>
            </c:dLbl>
            <c:dLbl>
              <c:idx val="31"/>
              <c:tx>
                <c:strRef>
                  <c:f>Daten_Diagramme!$G$46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{DFFB54F4-1F9D-46E9-93E6-3A678192A84F}</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D454-47E3-9226-D23E4A4FAE57}"/>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D454-47E3-9226-D23E4A4FAE57}"/>
            </c:ext>
          </c:extLst>
        </c:ser>
        <c:dLbls>
          <c:showLegendKey val="0"/>
          <c:showVal val="1"/>
          <c:showCatName val="0"/>
          <c:showSerName val="0"/>
          <c:showPercent val="0"/>
          <c:showBubbleSize val="0"/>
        </c:dLbls>
        <c:gapWidth val="100"/>
        <c:overlap val="100"/>
        <c:axId val="297293264"/>
        <c:axId val="297631720"/>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Daten_Diagramme!$M$14:$M$40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xVal>
          <c:yVal>
            <c:numRef>
              <c:f>Daten_Diagramme!$L$14:$L$40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D454-47E3-9226-D23E4A4FAE57}"/>
            </c:ext>
          </c:extLst>
        </c:ser>
        <c:dLbls>
          <c:showLegendKey val="0"/>
          <c:showVal val="1"/>
          <c:showCatName val="0"/>
          <c:showSerName val="0"/>
          <c:showPercent val="0"/>
          <c:showBubbleSize val="0"/>
        </c:dLbls>
        <c:axId val="297632112"/>
        <c:axId val="297632504"/>
      </c:scatterChart>
      <c:catAx>
        <c:axId val="297293264"/>
        <c:scaling>
          <c:orientation val="maxMin"/>
        </c:scaling>
        <c:delete val="0"/>
        <c:axPos val="l"/>
        <c:majorTickMark val="none"/>
        <c:minorTickMark val="none"/>
        <c:tickLblPos val="none"/>
        <c:spPr>
          <a:ln w="1270">
            <a:solidFill>
              <a:srgbClr val="000000"/>
            </a:solidFill>
            <a:prstDash val="solid"/>
          </a:ln>
        </c:spPr>
        <c:crossAx val="297631720"/>
        <c:crosses val="autoZero"/>
        <c:auto val="1"/>
        <c:lblAlgn val="ctr"/>
        <c:lblOffset val="100"/>
        <c:tickMarkSkip val="1"/>
        <c:noMultiLvlLbl val="0"/>
      </c:catAx>
      <c:valAx>
        <c:axId val="297631720"/>
        <c:scaling>
          <c:orientation val="minMax"/>
          <c:max val="50"/>
          <c:min val="-50"/>
        </c:scaling>
        <c:delete val="1"/>
        <c:axPos val="t"/>
        <c:numFmt formatCode="#,#00" sourceLinked="1"/>
        <c:majorTickMark val="out"/>
        <c:minorTickMark val="none"/>
        <c:tickLblPos val="none"/>
        <c:crossAx val="297293264"/>
        <c:crosses val="autoZero"/>
        <c:crossBetween val="between"/>
        <c:majorUnit val="10"/>
        <c:minorUnit val="5"/>
      </c:valAx>
      <c:valAx>
        <c:axId val="297632112"/>
        <c:scaling>
          <c:orientation val="minMax"/>
        </c:scaling>
        <c:delete val="1"/>
        <c:axPos val="b"/>
        <c:numFmt formatCode="General" sourceLinked="1"/>
        <c:majorTickMark val="out"/>
        <c:minorTickMark val="none"/>
        <c:tickLblPos val="none"/>
        <c:crossAx val="297632504"/>
        <c:crosses val="max"/>
        <c:crossBetween val="midCat"/>
      </c:valAx>
      <c:valAx>
        <c:axId val="297632504"/>
        <c:scaling>
          <c:orientation val="maxMin"/>
          <c:max val="320"/>
          <c:min val="0"/>
        </c:scaling>
        <c:delete val="1"/>
        <c:axPos val="r"/>
        <c:numFmt formatCode="General" sourceLinked="1"/>
        <c:majorTickMark val="out"/>
        <c:minorTickMark val="none"/>
        <c:tickLblPos val="none"/>
        <c:crossAx val="297632112"/>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04C-4531-86C1-6CE8E4CBB1E4}"/>
                </c:ext>
              </c:extLst>
            </c:dLbl>
            <c:dLbl>
              <c:idx val="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04C-4531-86C1-6CE8E4CBB1E4}"/>
                </c:ext>
              </c:extLst>
            </c:dLbl>
            <c:dLbl>
              <c:idx val="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4C-4531-86C1-6CE8E4CBB1E4}"/>
                </c:ext>
              </c:extLst>
            </c:dLbl>
            <c:dLbl>
              <c:idx val="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4C-4531-86C1-6CE8E4CBB1E4}"/>
                </c:ext>
              </c:extLst>
            </c:dLbl>
            <c:dLbl>
              <c:idx val="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4C-4531-86C1-6CE8E4CBB1E4}"/>
                </c:ext>
              </c:extLst>
            </c:dLbl>
            <c:dLbl>
              <c:idx val="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4C-4531-86C1-6CE8E4CBB1E4}"/>
                </c:ext>
              </c:extLst>
            </c:dLbl>
            <c:dLbl>
              <c:idx val="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04C-4531-86C1-6CE8E4CBB1E4}"/>
                </c:ext>
              </c:extLst>
            </c:dLbl>
            <c:dLbl>
              <c:idx val="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04C-4531-86C1-6CE8E4CBB1E4}"/>
                </c:ext>
              </c:extLst>
            </c:dLbl>
            <c:dLbl>
              <c:idx val="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04C-4531-86C1-6CE8E4CBB1E4}"/>
                </c:ext>
              </c:extLst>
            </c:dLbl>
            <c:dLbl>
              <c:idx val="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04C-4531-86C1-6CE8E4CBB1E4}"/>
                </c:ext>
              </c:extLst>
            </c:dLbl>
            <c:dLbl>
              <c:idx val="1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04C-4531-86C1-6CE8E4CBB1E4}"/>
                </c:ext>
              </c:extLst>
            </c:dLbl>
            <c:dLbl>
              <c:idx val="1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04C-4531-86C1-6CE8E4CBB1E4}"/>
                </c:ext>
              </c:extLst>
            </c:dLbl>
            <c:dLbl>
              <c:idx val="1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04C-4531-86C1-6CE8E4CBB1E4}"/>
                </c:ext>
              </c:extLst>
            </c:dLbl>
            <c:dLbl>
              <c:idx val="1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04C-4531-86C1-6CE8E4CBB1E4}"/>
                </c:ext>
              </c:extLst>
            </c:dLbl>
            <c:dLbl>
              <c:idx val="1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04C-4531-86C1-6CE8E4CBB1E4}"/>
                </c:ext>
              </c:extLst>
            </c:dLbl>
            <c:dLbl>
              <c:idx val="1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04C-4531-86C1-6CE8E4CBB1E4}"/>
                </c:ext>
              </c:extLst>
            </c:dLbl>
            <c:dLbl>
              <c:idx val="1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04C-4531-86C1-6CE8E4CBB1E4}"/>
                </c:ext>
              </c:extLst>
            </c:dLbl>
            <c:dLbl>
              <c:idx val="1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04C-4531-86C1-6CE8E4CBB1E4}"/>
                </c:ext>
              </c:extLst>
            </c:dLbl>
            <c:dLbl>
              <c:idx val="1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04C-4531-86C1-6CE8E4CBB1E4}"/>
                </c:ext>
              </c:extLst>
            </c:dLbl>
            <c:dLbl>
              <c:idx val="1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04C-4531-86C1-6CE8E4CBB1E4}"/>
                </c:ext>
              </c:extLst>
            </c:dLbl>
            <c:dLbl>
              <c:idx val="2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04C-4531-86C1-6CE8E4CBB1E4}"/>
                </c:ext>
              </c:extLst>
            </c:dLbl>
            <c:dLbl>
              <c:idx val="2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04C-4531-86C1-6CE8E4CBB1E4}"/>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204C-4531-86C1-6CE8E4CBB1E4}"/>
            </c:ext>
          </c:extLst>
        </c:ser>
        <c:ser>
          <c:idx val="2"/>
          <c:order val="1"/>
          <c:spPr>
            <a:ln w="25400">
              <a:solidFill>
                <a:srgbClr val="80808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04C-4531-86C1-6CE8E4CBB1E4}"/>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04C-4531-86C1-6CE8E4CBB1E4}"/>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04C-4531-86C1-6CE8E4CBB1E4}"/>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04C-4531-86C1-6CE8E4CBB1E4}"/>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204C-4531-86C1-6CE8E4CBB1E4}"/>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204C-4531-86C1-6CE8E4CBB1E4}"/>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204C-4531-86C1-6CE8E4CBB1E4}"/>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204C-4531-86C1-6CE8E4CBB1E4}"/>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204C-4531-86C1-6CE8E4CBB1E4}"/>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204C-4531-86C1-6CE8E4CBB1E4}"/>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204C-4531-86C1-6CE8E4CBB1E4}"/>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204C-4531-86C1-6CE8E4CBB1E4}"/>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204C-4531-86C1-6CE8E4CBB1E4}"/>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204C-4531-86C1-6CE8E4CBB1E4}"/>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204C-4531-86C1-6CE8E4CBB1E4}"/>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204C-4531-86C1-6CE8E4CBB1E4}"/>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204C-4531-86C1-6CE8E4CBB1E4}"/>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204C-4531-86C1-6CE8E4CBB1E4}"/>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204C-4531-86C1-6CE8E4CBB1E4}"/>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204C-4531-86C1-6CE8E4CBB1E4}"/>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204C-4531-86C1-6CE8E4CBB1E4}"/>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204C-4531-86C1-6CE8E4CBB1E4}"/>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204C-4531-86C1-6CE8E4CBB1E4}"/>
            </c:ext>
          </c:extLst>
        </c:ser>
        <c:ser>
          <c:idx val="1"/>
          <c:order val="2"/>
          <c:spPr>
            <a:ln w="25400">
              <a:solidFill>
                <a:srgbClr val="C0C0C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204C-4531-86C1-6CE8E4CBB1E4}"/>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204C-4531-86C1-6CE8E4CBB1E4}"/>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204C-4531-86C1-6CE8E4CBB1E4}"/>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204C-4531-86C1-6CE8E4CBB1E4}"/>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204C-4531-86C1-6CE8E4CBB1E4}"/>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204C-4531-86C1-6CE8E4CBB1E4}"/>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204C-4531-86C1-6CE8E4CBB1E4}"/>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204C-4531-86C1-6CE8E4CBB1E4}"/>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204C-4531-86C1-6CE8E4CBB1E4}"/>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204C-4531-86C1-6CE8E4CBB1E4}"/>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204C-4531-86C1-6CE8E4CBB1E4}"/>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204C-4531-86C1-6CE8E4CBB1E4}"/>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204C-4531-86C1-6CE8E4CBB1E4}"/>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204C-4531-86C1-6CE8E4CBB1E4}"/>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204C-4531-86C1-6CE8E4CBB1E4}"/>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204C-4531-86C1-6CE8E4CBB1E4}"/>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204C-4531-86C1-6CE8E4CBB1E4}"/>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204C-4531-86C1-6CE8E4CBB1E4}"/>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204C-4531-86C1-6CE8E4CBB1E4}"/>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204C-4531-86C1-6CE8E4CBB1E4}"/>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204C-4531-86C1-6CE8E4CBB1E4}"/>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204C-4531-86C1-6CE8E4CBB1E4}"/>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204C-4531-86C1-6CE8E4CBB1E4}"/>
            </c:ext>
          </c:extLst>
        </c:ser>
        <c:dLbls>
          <c:showLegendKey val="0"/>
          <c:showVal val="0"/>
          <c:showCatName val="0"/>
          <c:showSerName val="0"/>
          <c:showPercent val="0"/>
          <c:showBubbleSize val="0"/>
        </c:dLbls>
        <c:smooth val="0"/>
        <c:axId val="297633680"/>
        <c:axId val="297634072"/>
      </c:lineChart>
      <c:catAx>
        <c:axId val="297633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4072"/>
        <c:crosses val="autoZero"/>
        <c:auto val="1"/>
        <c:lblAlgn val="ctr"/>
        <c:lblOffset val="100"/>
        <c:tickLblSkip val="1"/>
        <c:tickMarkSkip val="1"/>
        <c:noMultiLvlLbl val="0"/>
      </c:catAx>
      <c:valAx>
        <c:axId val="29763407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3680"/>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5ED-4F64-BEB9-05A1FFF4A956}"/>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5ED-4F64-BEB9-05A1FFF4A956}"/>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ED-4F64-BEB9-05A1FFF4A956}"/>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ED-4F64-BEB9-05A1FFF4A956}"/>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ED-4F64-BEB9-05A1FFF4A956}"/>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ED-4F64-BEB9-05A1FFF4A956}"/>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ED-4F64-BEB9-05A1FFF4A956}"/>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5ED-4F64-BEB9-05A1FFF4A956}"/>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5ED-4F64-BEB9-05A1FFF4A956}"/>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5ED-4F64-BEB9-05A1FFF4A956}"/>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5ED-4F64-BEB9-05A1FFF4A956}"/>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5ED-4F64-BEB9-05A1FFF4A956}"/>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5ED-4F64-BEB9-05A1FFF4A956}"/>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5ED-4F64-BEB9-05A1FFF4A956}"/>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5ED-4F64-BEB9-05A1FFF4A956}"/>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5ED-4F64-BEB9-05A1FFF4A956}"/>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5ED-4F64-BEB9-05A1FFF4A956}"/>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5ED-4F64-BEB9-05A1FFF4A956}"/>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5ED-4F64-BEB9-05A1FFF4A956}"/>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5ED-4F64-BEB9-05A1FFF4A956}"/>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5ED-4F64-BEB9-05A1FFF4A956}"/>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5ED-4F64-BEB9-05A1FFF4A956}"/>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B5ED-4F64-BEB9-05A1FFF4A956}"/>
            </c:ext>
          </c:extLst>
        </c:ser>
        <c:ser>
          <c:idx val="2"/>
          <c:order val="1"/>
          <c:spPr>
            <a:ln w="25400">
              <a:solidFill>
                <a:srgbClr val="80808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5ED-4F64-BEB9-05A1FFF4A956}"/>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5ED-4F64-BEB9-05A1FFF4A956}"/>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B5ED-4F64-BEB9-05A1FFF4A956}"/>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B5ED-4F64-BEB9-05A1FFF4A956}"/>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B5ED-4F64-BEB9-05A1FFF4A956}"/>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B5ED-4F64-BEB9-05A1FFF4A956}"/>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B5ED-4F64-BEB9-05A1FFF4A956}"/>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B5ED-4F64-BEB9-05A1FFF4A956}"/>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B5ED-4F64-BEB9-05A1FFF4A956}"/>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B5ED-4F64-BEB9-05A1FFF4A956}"/>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B5ED-4F64-BEB9-05A1FFF4A956}"/>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B5ED-4F64-BEB9-05A1FFF4A956}"/>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B5ED-4F64-BEB9-05A1FFF4A956}"/>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B5ED-4F64-BEB9-05A1FFF4A956}"/>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B5ED-4F64-BEB9-05A1FFF4A956}"/>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B5ED-4F64-BEB9-05A1FFF4A956}"/>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B5ED-4F64-BEB9-05A1FFF4A956}"/>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B5ED-4F64-BEB9-05A1FFF4A956}"/>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B5ED-4F64-BEB9-05A1FFF4A956}"/>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B5ED-4F64-BEB9-05A1FFF4A956}"/>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B5ED-4F64-BEB9-05A1FFF4A956}"/>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B5ED-4F64-BEB9-05A1FFF4A956}"/>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B5ED-4F64-BEB9-05A1FFF4A956}"/>
            </c:ext>
          </c:extLst>
        </c:ser>
        <c:ser>
          <c:idx val="1"/>
          <c:order val="2"/>
          <c:spPr>
            <a:ln w="25400">
              <a:solidFill>
                <a:srgbClr val="C0C0C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B5ED-4F64-BEB9-05A1FFF4A956}"/>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B5ED-4F64-BEB9-05A1FFF4A956}"/>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B5ED-4F64-BEB9-05A1FFF4A956}"/>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B5ED-4F64-BEB9-05A1FFF4A956}"/>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B5ED-4F64-BEB9-05A1FFF4A956}"/>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B5ED-4F64-BEB9-05A1FFF4A956}"/>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B5ED-4F64-BEB9-05A1FFF4A956}"/>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B5ED-4F64-BEB9-05A1FFF4A956}"/>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B5ED-4F64-BEB9-05A1FFF4A956}"/>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B5ED-4F64-BEB9-05A1FFF4A956}"/>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B5ED-4F64-BEB9-05A1FFF4A956}"/>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B5ED-4F64-BEB9-05A1FFF4A956}"/>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B5ED-4F64-BEB9-05A1FFF4A956}"/>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B5ED-4F64-BEB9-05A1FFF4A956}"/>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B5ED-4F64-BEB9-05A1FFF4A956}"/>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B5ED-4F64-BEB9-05A1FFF4A956}"/>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B5ED-4F64-BEB9-05A1FFF4A956}"/>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B5ED-4F64-BEB9-05A1FFF4A956}"/>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B5ED-4F64-BEB9-05A1FFF4A956}"/>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B5ED-4F64-BEB9-05A1FFF4A956}"/>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B5ED-4F64-BEB9-05A1FFF4A956}"/>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B5ED-4F64-BEB9-05A1FFF4A956}"/>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B5ED-4F64-BEB9-05A1FFF4A956}"/>
            </c:ext>
          </c:extLst>
        </c:ser>
        <c:dLbls>
          <c:showLegendKey val="0"/>
          <c:showVal val="0"/>
          <c:showCatName val="0"/>
          <c:showSerName val="0"/>
          <c:showPercent val="0"/>
          <c:showBubbleSize val="0"/>
        </c:dLbls>
        <c:smooth val="0"/>
        <c:axId val="292822744"/>
        <c:axId val="292823136"/>
      </c:lineChart>
      <c:catAx>
        <c:axId val="292822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3136"/>
        <c:crosses val="autoZero"/>
        <c:auto val="1"/>
        <c:lblAlgn val="ctr"/>
        <c:lblOffset val="100"/>
        <c:tickLblSkip val="1"/>
        <c:tickMarkSkip val="1"/>
        <c:noMultiLvlLbl val="0"/>
      </c:catAx>
      <c:valAx>
        <c:axId val="29282313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2744"/>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044718948978125E-2"/>
          <c:y val="9.4044031096981395E-2"/>
          <c:w val="0.93184408380111061"/>
          <c:h val="0.76175665188554964"/>
        </c:manualLayout>
      </c:layout>
      <c:lineChart>
        <c:grouping val="standard"/>
        <c:varyColors val="0"/>
        <c:ser>
          <c:idx val="0"/>
          <c:order val="0"/>
          <c:tx>
            <c:strRef>
              <c:f>Daten_Diagramme!$E$51</c:f>
              <c:strCache>
                <c:ptCount val="1"/>
                <c:pt idx="0">
                  <c:v>SvB</c:v>
                </c:pt>
              </c:strCache>
            </c:strRef>
          </c:tx>
          <c:spPr>
            <a:ln w="25400">
              <a:solidFill>
                <a:srgbClr val="000000"/>
              </a:solidFill>
              <a:prstDash val="solid"/>
            </a:ln>
          </c:spPr>
          <c:marker>
            <c:symbol val="none"/>
          </c:marker>
          <c:val>
            <c:numRef>
              <c:f>Daten_Diagramme!$E$52:$E$76</c:f>
              <c:numCache>
                <c:formatCode>#,#00</c:formatCode>
                <c:ptCount val="25"/>
                <c:pt idx="0">
                  <c:v>100</c:v>
                </c:pt>
                <c:pt idx="1">
                  <c:v>102.43658514410401</c:v>
                </c:pt>
                <c:pt idx="2">
                  <c:v>102.29111737430676</c:v>
                </c:pt>
                <c:pt idx="3">
                  <c:v>104.28220747340666</c:v>
                </c:pt>
                <c:pt idx="4">
                  <c:v>102.85253204836803</c:v>
                </c:pt>
                <c:pt idx="5">
                  <c:v>104.78225293208475</c:v>
                </c:pt>
                <c:pt idx="6">
                  <c:v>105.4323120283662</c:v>
                </c:pt>
                <c:pt idx="7">
                  <c:v>107.38476225111373</c:v>
                </c:pt>
                <c:pt idx="8">
                  <c:v>106.10964633148467</c:v>
                </c:pt>
                <c:pt idx="9">
                  <c:v>108.50531866533322</c:v>
                </c:pt>
                <c:pt idx="10">
                  <c:v>108.748522592963</c:v>
                </c:pt>
                <c:pt idx="11">
                  <c:v>110.06000545504138</c:v>
                </c:pt>
                <c:pt idx="12">
                  <c:v>106.28011637421584</c:v>
                </c:pt>
                <c:pt idx="13">
                  <c:v>108.09164469497227</c:v>
                </c:pt>
                <c:pt idx="14">
                  <c:v>108.19619965451403</c:v>
                </c:pt>
                <c:pt idx="15">
                  <c:v>109.35539594508592</c:v>
                </c:pt>
                <c:pt idx="16">
                  <c:v>106.8301663787617</c:v>
                </c:pt>
                <c:pt idx="17">
                  <c:v>108.42349304482227</c:v>
                </c:pt>
                <c:pt idx="18">
                  <c:v>108.94626784253114</c:v>
                </c:pt>
                <c:pt idx="19">
                  <c:v>110.72370215474135</c:v>
                </c:pt>
                <c:pt idx="20">
                  <c:v>108.29620874624966</c:v>
                </c:pt>
                <c:pt idx="21">
                  <c:v>110.46231475588691</c:v>
                </c:pt>
                <c:pt idx="22">
                  <c:v>111.44649513592144</c:v>
                </c:pt>
                <c:pt idx="23">
                  <c:v>113.74215837803436</c:v>
                </c:pt>
                <c:pt idx="24">
                  <c:v>111.76697881625601</c:v>
                </c:pt>
              </c:numCache>
            </c:numRef>
          </c:val>
          <c:smooth val="0"/>
          <c:extLst>
            <c:ext xmlns:c16="http://schemas.microsoft.com/office/drawing/2014/chart" uri="{C3380CC4-5D6E-409C-BE32-E72D297353CC}">
              <c16:uniqueId val="{00000000-3B18-4DE2-9EFB-935644FC14DD}"/>
            </c:ext>
          </c:extLst>
        </c:ser>
        <c:ser>
          <c:idx val="2"/>
          <c:order val="1"/>
          <c:tx>
            <c:strRef>
              <c:f>Daten_Diagramme!$F$51</c:f>
              <c:strCache>
                <c:ptCount val="1"/>
                <c:pt idx="0">
                  <c:v>GeB - ausschließlich</c:v>
                </c:pt>
              </c:strCache>
            </c:strRef>
          </c:tx>
          <c:spPr>
            <a:ln w="25400">
              <a:solidFill>
                <a:srgbClr val="808080"/>
              </a:solidFill>
              <a:prstDash val="solid"/>
            </a:ln>
          </c:spPr>
          <c:marker>
            <c:symbol val="none"/>
          </c:marker>
          <c:val>
            <c:numRef>
              <c:f>Daten_Diagramme!$F$52:$F$76</c:f>
              <c:numCache>
                <c:formatCode>#,#00</c:formatCode>
                <c:ptCount val="25"/>
                <c:pt idx="0">
                  <c:v>100</c:v>
                </c:pt>
                <c:pt idx="1">
                  <c:v>97.996874556044887</c:v>
                </c:pt>
                <c:pt idx="2">
                  <c:v>97.201307003835765</c:v>
                </c:pt>
                <c:pt idx="3">
                  <c:v>96.363119761329727</c:v>
                </c:pt>
                <c:pt idx="4">
                  <c:v>91.930671970450348</c:v>
                </c:pt>
                <c:pt idx="5">
                  <c:v>89.472936496661461</c:v>
                </c:pt>
                <c:pt idx="6">
                  <c:v>93.479187384571674</c:v>
                </c:pt>
                <c:pt idx="7">
                  <c:v>93.791731780082401</c:v>
                </c:pt>
                <c:pt idx="8">
                  <c:v>93.578633328597817</c:v>
                </c:pt>
                <c:pt idx="9">
                  <c:v>92.001704787611885</c:v>
                </c:pt>
                <c:pt idx="10">
                  <c:v>97.144480750106553</c:v>
                </c:pt>
                <c:pt idx="11">
                  <c:v>95.638585026282144</c:v>
                </c:pt>
                <c:pt idx="12">
                  <c:v>94.388407444239249</c:v>
                </c:pt>
                <c:pt idx="13">
                  <c:v>95.709617843443667</c:v>
                </c:pt>
                <c:pt idx="14">
                  <c:v>99.943173746270773</c:v>
                </c:pt>
                <c:pt idx="15">
                  <c:v>97.627503906804947</c:v>
                </c:pt>
                <c:pt idx="16">
                  <c:v>96.803523227731219</c:v>
                </c:pt>
                <c:pt idx="17">
                  <c:v>97.258133257564992</c:v>
                </c:pt>
                <c:pt idx="18">
                  <c:v>100.17047876118768</c:v>
                </c:pt>
                <c:pt idx="19">
                  <c:v>96.562011649382015</c:v>
                </c:pt>
                <c:pt idx="20">
                  <c:v>95.269214377042189</c:v>
                </c:pt>
                <c:pt idx="21">
                  <c:v>94.615712459156128</c:v>
                </c:pt>
                <c:pt idx="22">
                  <c:v>99.019747123170916</c:v>
                </c:pt>
                <c:pt idx="23">
                  <c:v>96.150021309845144</c:v>
                </c:pt>
                <c:pt idx="24">
                  <c:v>94.828810910640712</c:v>
                </c:pt>
              </c:numCache>
            </c:numRef>
          </c:val>
          <c:smooth val="0"/>
          <c:extLst>
            <c:ext xmlns:c16="http://schemas.microsoft.com/office/drawing/2014/chart" uri="{C3380CC4-5D6E-409C-BE32-E72D297353CC}">
              <c16:uniqueId val="{00000001-3B18-4DE2-9EFB-935644FC14DD}"/>
            </c:ext>
          </c:extLst>
        </c:ser>
        <c:ser>
          <c:idx val="1"/>
          <c:order val="2"/>
          <c:tx>
            <c:strRef>
              <c:f>Daten_Diagramme!$G$51</c:f>
              <c:strCache>
                <c:ptCount val="1"/>
                <c:pt idx="0">
                  <c:v>GeB - im Nebenjob</c:v>
                </c:pt>
              </c:strCache>
            </c:strRef>
          </c:tx>
          <c:spPr>
            <a:ln w="25400">
              <a:solidFill>
                <a:srgbClr val="C0C0C0"/>
              </a:solidFill>
              <a:prstDash val="solid"/>
            </a:ln>
          </c:spPr>
          <c:marker>
            <c:symbol val="none"/>
          </c:marker>
          <c:val>
            <c:numRef>
              <c:f>Daten_Diagramme!$G$52:$G$76</c:f>
              <c:numCache>
                <c:formatCode>#,#00</c:formatCode>
                <c:ptCount val="25"/>
                <c:pt idx="0">
                  <c:v>100</c:v>
                </c:pt>
                <c:pt idx="1">
                  <c:v>93.570510072867549</c:v>
                </c:pt>
                <c:pt idx="2">
                  <c:v>93.720531504500642</c:v>
                </c:pt>
                <c:pt idx="3">
                  <c:v>97.792541791684528</c:v>
                </c:pt>
                <c:pt idx="4">
                  <c:v>93.549078439777105</c:v>
                </c:pt>
                <c:pt idx="5">
                  <c:v>93.484783540505788</c:v>
                </c:pt>
                <c:pt idx="6">
                  <c:v>98.992713244749254</c:v>
                </c:pt>
                <c:pt idx="7">
                  <c:v>102.29318474067723</c:v>
                </c:pt>
                <c:pt idx="8">
                  <c:v>100.68581225889413</c:v>
                </c:pt>
                <c:pt idx="9">
                  <c:v>99.464209172738961</c:v>
                </c:pt>
                <c:pt idx="10">
                  <c:v>103.21474496356622</c:v>
                </c:pt>
                <c:pt idx="11">
                  <c:v>107.41534504929275</c:v>
                </c:pt>
                <c:pt idx="12">
                  <c:v>106.66523789112729</c:v>
                </c:pt>
                <c:pt idx="13">
                  <c:v>107.07243891984571</c:v>
                </c:pt>
                <c:pt idx="14">
                  <c:v>112.83754822117444</c:v>
                </c:pt>
                <c:pt idx="15">
                  <c:v>117.42391770252894</c:v>
                </c:pt>
                <c:pt idx="16">
                  <c:v>113.39477068152593</c:v>
                </c:pt>
                <c:pt idx="17">
                  <c:v>113.84483497642522</c:v>
                </c:pt>
                <c:pt idx="18">
                  <c:v>119.73853407629662</c:v>
                </c:pt>
                <c:pt idx="19">
                  <c:v>124.68924132018859</c:v>
                </c:pt>
                <c:pt idx="20">
                  <c:v>120.83154736390912</c:v>
                </c:pt>
                <c:pt idx="21">
                  <c:v>121.62451778825547</c:v>
                </c:pt>
                <c:pt idx="22">
                  <c:v>127.66823831975998</c:v>
                </c:pt>
                <c:pt idx="23">
                  <c:v>131.50450064294898</c:v>
                </c:pt>
                <c:pt idx="24">
                  <c:v>127.475353621946</c:v>
                </c:pt>
              </c:numCache>
            </c:numRef>
          </c:val>
          <c:smooth val="0"/>
          <c:extLst>
            <c:ext xmlns:c16="http://schemas.microsoft.com/office/drawing/2014/chart" uri="{C3380CC4-5D6E-409C-BE32-E72D297353CC}">
              <c16:uniqueId val="{00000002-3B18-4DE2-9EFB-935644FC14DD}"/>
            </c:ext>
          </c:extLst>
        </c:ser>
        <c:ser>
          <c:idx val="3"/>
          <c:order val="3"/>
          <c:tx>
            <c:v/>
          </c:tx>
          <c:spPr>
            <a:ln w="12700">
              <a:solidFill>
                <a:srgbClr val="FFFFFF"/>
              </a:solidFill>
              <a:prstDash val="solid"/>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3B18-4DE2-9EFB-935644FC14DD}"/>
                </c:ext>
              </c:extLst>
            </c:dLbl>
            <c:dLbl>
              <c:idx val="1"/>
              <c:delete val="1"/>
              <c:extLst>
                <c:ext xmlns:c15="http://schemas.microsoft.com/office/drawing/2012/chart" uri="{CE6537A1-D6FC-4f65-9D91-7224C49458BB}"/>
                <c:ext xmlns:c16="http://schemas.microsoft.com/office/drawing/2014/chart" uri="{C3380CC4-5D6E-409C-BE32-E72D297353CC}">
                  <c16:uniqueId val="{00000004-3B18-4DE2-9EFB-935644FC14DD}"/>
                </c:ext>
              </c:extLst>
            </c:dLbl>
            <c:dLbl>
              <c:idx val="2"/>
              <c:delete val="1"/>
              <c:extLst>
                <c:ext xmlns:c15="http://schemas.microsoft.com/office/drawing/2012/chart" uri="{CE6537A1-D6FC-4f65-9D91-7224C49458BB}"/>
                <c:ext xmlns:c16="http://schemas.microsoft.com/office/drawing/2014/chart" uri="{C3380CC4-5D6E-409C-BE32-E72D297353CC}">
                  <c16:uniqueId val="{00000005-3B18-4DE2-9EFB-935644FC14DD}"/>
                </c:ext>
              </c:extLst>
            </c:dLbl>
            <c:dLbl>
              <c:idx val="3"/>
              <c:delete val="1"/>
              <c:extLst>
                <c:ext xmlns:c15="http://schemas.microsoft.com/office/drawing/2012/chart" uri="{CE6537A1-D6FC-4f65-9D91-7224C49458BB}"/>
                <c:ext xmlns:c16="http://schemas.microsoft.com/office/drawing/2014/chart" uri="{C3380CC4-5D6E-409C-BE32-E72D297353CC}">
                  <c16:uniqueId val="{00000006-3B18-4DE2-9EFB-935644FC14DD}"/>
                </c:ext>
              </c:extLst>
            </c:dLbl>
            <c:dLbl>
              <c:idx val="4"/>
              <c:delete val="1"/>
              <c:extLst>
                <c:ext xmlns:c15="http://schemas.microsoft.com/office/drawing/2012/chart" uri="{CE6537A1-D6FC-4f65-9D91-7224C49458BB}"/>
                <c:ext xmlns:c16="http://schemas.microsoft.com/office/drawing/2014/chart" uri="{C3380CC4-5D6E-409C-BE32-E72D297353CC}">
                  <c16:uniqueId val="{00000007-3B18-4DE2-9EFB-935644FC14DD}"/>
                </c:ext>
              </c:extLst>
            </c:dLbl>
            <c:dLbl>
              <c:idx val="5"/>
              <c:delete val="1"/>
              <c:extLst>
                <c:ext xmlns:c15="http://schemas.microsoft.com/office/drawing/2012/chart" uri="{CE6537A1-D6FC-4f65-9D91-7224C49458BB}"/>
                <c:ext xmlns:c16="http://schemas.microsoft.com/office/drawing/2014/chart" uri="{C3380CC4-5D6E-409C-BE32-E72D297353CC}">
                  <c16:uniqueId val="{00000008-3B18-4DE2-9EFB-935644FC14DD}"/>
                </c:ext>
              </c:extLst>
            </c:dLbl>
            <c:dLbl>
              <c:idx val="6"/>
              <c:delete val="1"/>
              <c:extLst>
                <c:ext xmlns:c15="http://schemas.microsoft.com/office/drawing/2012/chart" uri="{CE6537A1-D6FC-4f65-9D91-7224C49458BB}"/>
                <c:ext xmlns:c16="http://schemas.microsoft.com/office/drawing/2014/chart" uri="{C3380CC4-5D6E-409C-BE32-E72D297353CC}">
                  <c16:uniqueId val="{00000009-3B18-4DE2-9EFB-935644FC14DD}"/>
                </c:ext>
              </c:extLst>
            </c:dLbl>
            <c:dLbl>
              <c:idx val="7"/>
              <c:delete val="1"/>
              <c:extLst>
                <c:ext xmlns:c15="http://schemas.microsoft.com/office/drawing/2012/chart" uri="{CE6537A1-D6FC-4f65-9D91-7224C49458BB}"/>
                <c:ext xmlns:c16="http://schemas.microsoft.com/office/drawing/2014/chart" uri="{C3380CC4-5D6E-409C-BE32-E72D297353CC}">
                  <c16:uniqueId val="{0000000A-3B18-4DE2-9EFB-935644FC14DD}"/>
                </c:ext>
              </c:extLst>
            </c:dLbl>
            <c:dLbl>
              <c:idx val="8"/>
              <c:delete val="1"/>
              <c:extLst>
                <c:ext xmlns:c15="http://schemas.microsoft.com/office/drawing/2012/chart" uri="{CE6537A1-D6FC-4f65-9D91-7224C49458BB}"/>
                <c:ext xmlns:c16="http://schemas.microsoft.com/office/drawing/2014/chart" uri="{C3380CC4-5D6E-409C-BE32-E72D297353CC}">
                  <c16:uniqueId val="{0000000B-3B18-4DE2-9EFB-935644FC14DD}"/>
                </c:ext>
              </c:extLst>
            </c:dLbl>
            <c:dLbl>
              <c:idx val="9"/>
              <c:delete val="1"/>
              <c:extLst>
                <c:ext xmlns:c15="http://schemas.microsoft.com/office/drawing/2012/chart" uri="{CE6537A1-D6FC-4f65-9D91-7224C49458BB}"/>
                <c:ext xmlns:c16="http://schemas.microsoft.com/office/drawing/2014/chart" uri="{C3380CC4-5D6E-409C-BE32-E72D297353CC}">
                  <c16:uniqueId val="{0000000C-3B18-4DE2-9EFB-935644FC14DD}"/>
                </c:ext>
              </c:extLst>
            </c:dLbl>
            <c:dLbl>
              <c:idx val="10"/>
              <c:delete val="1"/>
              <c:extLst>
                <c:ext xmlns:c15="http://schemas.microsoft.com/office/drawing/2012/chart" uri="{CE6537A1-D6FC-4f65-9D91-7224C49458BB}"/>
                <c:ext xmlns:c16="http://schemas.microsoft.com/office/drawing/2014/chart" uri="{C3380CC4-5D6E-409C-BE32-E72D297353CC}">
                  <c16:uniqueId val="{0000000D-3B18-4DE2-9EFB-935644FC14DD}"/>
                </c:ext>
              </c:extLst>
            </c:dLbl>
            <c:dLbl>
              <c:idx val="11"/>
              <c:delete val="1"/>
              <c:extLst>
                <c:ext xmlns:c15="http://schemas.microsoft.com/office/drawing/2012/chart" uri="{CE6537A1-D6FC-4f65-9D91-7224C49458BB}"/>
                <c:ext xmlns:c16="http://schemas.microsoft.com/office/drawing/2014/chart" uri="{C3380CC4-5D6E-409C-BE32-E72D297353CC}">
                  <c16:uniqueId val="{0000000E-3B18-4DE2-9EFB-935644FC14DD}"/>
                </c:ext>
              </c:extLst>
            </c:dLbl>
            <c:dLbl>
              <c:idx val="12"/>
              <c:delete val="1"/>
              <c:extLst>
                <c:ext xmlns:c15="http://schemas.microsoft.com/office/drawing/2012/chart" uri="{CE6537A1-D6FC-4f65-9D91-7224C49458BB}"/>
                <c:ext xmlns:c16="http://schemas.microsoft.com/office/drawing/2014/chart" uri="{C3380CC4-5D6E-409C-BE32-E72D297353CC}">
                  <c16:uniqueId val="{0000000F-3B18-4DE2-9EFB-935644FC14DD}"/>
                </c:ext>
              </c:extLst>
            </c:dLbl>
            <c:dLbl>
              <c:idx val="13"/>
              <c:tx>
                <c:rich>
                  <a:bodyPr/>
                  <a:lstStyle/>
                  <a:p>
                    <a:r>
                      <a:rPr lang="de-DE"/>
                      <a:t>Diagrammdarstellung wegen fehlender Daten nicht möglich.</a:t>
                    </a:r>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B18-4DE2-9EFB-935644FC14DD}"/>
                </c:ext>
              </c:extLst>
            </c:dLbl>
            <c:dLbl>
              <c:idx val="14"/>
              <c:delete val="1"/>
              <c:extLst>
                <c:ext xmlns:c15="http://schemas.microsoft.com/office/drawing/2012/chart" uri="{CE6537A1-D6FC-4f65-9D91-7224C49458BB}"/>
                <c:ext xmlns:c16="http://schemas.microsoft.com/office/drawing/2014/chart" uri="{C3380CC4-5D6E-409C-BE32-E72D297353CC}">
                  <c16:uniqueId val="{00000011-3B18-4DE2-9EFB-935644FC14DD}"/>
                </c:ext>
              </c:extLst>
            </c:dLbl>
            <c:dLbl>
              <c:idx val="15"/>
              <c:delete val="1"/>
              <c:extLst>
                <c:ext xmlns:c15="http://schemas.microsoft.com/office/drawing/2012/chart" uri="{CE6537A1-D6FC-4f65-9D91-7224C49458BB}"/>
                <c:ext xmlns:c16="http://schemas.microsoft.com/office/drawing/2014/chart" uri="{C3380CC4-5D6E-409C-BE32-E72D297353CC}">
                  <c16:uniqueId val="{00000012-3B18-4DE2-9EFB-935644FC14DD}"/>
                </c:ext>
              </c:extLst>
            </c:dLbl>
            <c:dLbl>
              <c:idx val="16"/>
              <c:delete val="1"/>
              <c:extLst>
                <c:ext xmlns:c15="http://schemas.microsoft.com/office/drawing/2012/chart" uri="{CE6537A1-D6FC-4f65-9D91-7224C49458BB}"/>
                <c:ext xmlns:c16="http://schemas.microsoft.com/office/drawing/2014/chart" uri="{C3380CC4-5D6E-409C-BE32-E72D297353CC}">
                  <c16:uniqueId val="{00000013-3B18-4DE2-9EFB-935644FC14DD}"/>
                </c:ext>
              </c:extLst>
            </c:dLbl>
            <c:dLbl>
              <c:idx val="17"/>
              <c:delete val="1"/>
              <c:extLst>
                <c:ext xmlns:c15="http://schemas.microsoft.com/office/drawing/2012/chart" uri="{CE6537A1-D6FC-4f65-9D91-7224C49458BB}"/>
                <c:ext xmlns:c16="http://schemas.microsoft.com/office/drawing/2014/chart" uri="{C3380CC4-5D6E-409C-BE32-E72D297353CC}">
                  <c16:uniqueId val="{00000014-3B18-4DE2-9EFB-935644FC14DD}"/>
                </c:ext>
              </c:extLst>
            </c:dLbl>
            <c:dLbl>
              <c:idx val="18"/>
              <c:delete val="1"/>
              <c:extLst>
                <c:ext xmlns:c15="http://schemas.microsoft.com/office/drawing/2012/chart" uri="{CE6537A1-D6FC-4f65-9D91-7224C49458BB}"/>
                <c:ext xmlns:c16="http://schemas.microsoft.com/office/drawing/2014/chart" uri="{C3380CC4-5D6E-409C-BE32-E72D297353CC}">
                  <c16:uniqueId val="{00000015-3B18-4DE2-9EFB-935644FC14DD}"/>
                </c:ext>
              </c:extLst>
            </c:dLbl>
            <c:dLbl>
              <c:idx val="19"/>
              <c:delete val="1"/>
              <c:extLst>
                <c:ext xmlns:c15="http://schemas.microsoft.com/office/drawing/2012/chart" uri="{CE6537A1-D6FC-4f65-9D91-7224C49458BB}"/>
                <c:ext xmlns:c16="http://schemas.microsoft.com/office/drawing/2014/chart" uri="{C3380CC4-5D6E-409C-BE32-E72D297353CC}">
                  <c16:uniqueId val="{00000016-3B18-4DE2-9EFB-935644FC14DD}"/>
                </c:ext>
              </c:extLst>
            </c:dLbl>
            <c:dLbl>
              <c:idx val="20"/>
              <c:delete val="1"/>
              <c:extLst>
                <c:ext xmlns:c15="http://schemas.microsoft.com/office/drawing/2012/chart" uri="{CE6537A1-D6FC-4f65-9D91-7224C49458BB}"/>
                <c:ext xmlns:c16="http://schemas.microsoft.com/office/drawing/2014/chart" uri="{C3380CC4-5D6E-409C-BE32-E72D297353CC}">
                  <c16:uniqueId val="{00000017-3B18-4DE2-9EFB-935644FC14DD}"/>
                </c:ext>
              </c:extLst>
            </c:dLbl>
            <c:dLbl>
              <c:idx val="21"/>
              <c:delete val="1"/>
              <c:extLst>
                <c:ext xmlns:c15="http://schemas.microsoft.com/office/drawing/2012/chart" uri="{CE6537A1-D6FC-4f65-9D91-7224C49458BB}"/>
                <c:ext xmlns:c16="http://schemas.microsoft.com/office/drawing/2014/chart" uri="{C3380CC4-5D6E-409C-BE32-E72D297353CC}">
                  <c16:uniqueId val="{00000018-3B18-4DE2-9EFB-935644FC14DD}"/>
                </c:ext>
              </c:extLst>
            </c:dLbl>
            <c:dLbl>
              <c:idx val="22"/>
              <c:delete val="1"/>
              <c:extLst>
                <c:ext xmlns:c15="http://schemas.microsoft.com/office/drawing/2012/chart" uri="{CE6537A1-D6FC-4f65-9D91-7224C49458BB}"/>
                <c:ext xmlns:c16="http://schemas.microsoft.com/office/drawing/2014/chart" uri="{C3380CC4-5D6E-409C-BE32-E72D297353CC}">
                  <c16:uniqueId val="{00000019-3B18-4DE2-9EFB-935644FC14DD}"/>
                </c:ext>
              </c:extLst>
            </c:dLbl>
            <c:dLbl>
              <c:idx val="23"/>
              <c:delete val="1"/>
              <c:extLst>
                <c:ext xmlns:c15="http://schemas.microsoft.com/office/drawing/2012/chart" uri="{CE6537A1-D6FC-4f65-9D91-7224C49458BB}"/>
                <c:ext xmlns:c16="http://schemas.microsoft.com/office/drawing/2014/chart" uri="{C3380CC4-5D6E-409C-BE32-E72D297353CC}">
                  <c16:uniqueId val="{0000001A-3B18-4DE2-9EFB-935644FC14DD}"/>
                </c:ext>
              </c:extLst>
            </c:dLbl>
            <c:dLbl>
              <c:idx val="24"/>
              <c:delete val="1"/>
              <c:extLst>
                <c:ext xmlns:c15="http://schemas.microsoft.com/office/drawing/2012/chart" uri="{CE6537A1-D6FC-4f65-9D91-7224C49458BB}"/>
                <c:ext xmlns:c16="http://schemas.microsoft.com/office/drawing/2014/chart" uri="{C3380CC4-5D6E-409C-BE32-E72D297353CC}">
                  <c16:uniqueId val="{0000001B-3B18-4DE2-9EFB-935644FC14DD}"/>
                </c:ext>
              </c:extLst>
            </c:dLbl>
            <c:spPr>
              <a:noFill/>
              <a:ln w="25400">
                <a:noFill/>
              </a:ln>
            </c:spPr>
            <c:txPr>
              <a:bodyPr/>
              <a:lstStyle/>
              <a:p>
                <a:pPr>
                  <a:defRPr sz="900" b="0" i="0" u="none" strike="noStrike" baseline="0">
                    <a:solidFill>
                      <a:srgbClr val="000000"/>
                    </a:solidFill>
                    <a:latin typeface="Arial"/>
                    <a:ea typeface="Arial"/>
                    <a:cs typeface="Arial"/>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Daten_Diagramme!$H$52:$H$76</c:f>
              <c:strCache>
                <c:ptCount val="24"/>
                <c:pt idx="3">
                  <c:v>Sep-20</c:v>
                </c:pt>
                <c:pt idx="7">
                  <c:v>Sep-21</c:v>
                </c:pt>
                <c:pt idx="11">
                  <c:v>Sep-22</c:v>
                </c:pt>
                <c:pt idx="15">
                  <c:v>Sep-23</c:v>
                </c:pt>
                <c:pt idx="19">
                  <c:v>Sep-24</c:v>
                </c:pt>
                <c:pt idx="23">
                  <c:v>Sep-25</c:v>
                </c:pt>
              </c:strCache>
            </c:strRef>
          </c:cat>
          <c:val>
            <c:numRef>
              <c:f>Daten_Diagramme!$B$52:$B$76</c:f>
              <c:numCache>
                <c:formatCode>#,##0</c:formatCode>
                <c:ptCount val="25"/>
                <c:pt idx="0">
                  <c:v>43996</c:v>
                </c:pt>
                <c:pt idx="1">
                  <c:v>45068</c:v>
                </c:pt>
                <c:pt idx="2">
                  <c:v>45004</c:v>
                </c:pt>
                <c:pt idx="3">
                  <c:v>45880</c:v>
                </c:pt>
                <c:pt idx="4">
                  <c:v>45251</c:v>
                </c:pt>
                <c:pt idx="5">
                  <c:v>46100</c:v>
                </c:pt>
                <c:pt idx="6">
                  <c:v>46386</c:v>
                </c:pt>
                <c:pt idx="7">
                  <c:v>47245</c:v>
                </c:pt>
                <c:pt idx="8">
                  <c:v>46684</c:v>
                </c:pt>
                <c:pt idx="9">
                  <c:v>47738</c:v>
                </c:pt>
                <c:pt idx="10">
                  <c:v>47845</c:v>
                </c:pt>
                <c:pt idx="11">
                  <c:v>48422</c:v>
                </c:pt>
                <c:pt idx="12">
                  <c:v>46759</c:v>
                </c:pt>
                <c:pt idx="13">
                  <c:v>47556</c:v>
                </c:pt>
                <c:pt idx="14">
                  <c:v>47602</c:v>
                </c:pt>
                <c:pt idx="15">
                  <c:v>48112</c:v>
                </c:pt>
                <c:pt idx="16">
                  <c:v>47001</c:v>
                </c:pt>
                <c:pt idx="17">
                  <c:v>47702</c:v>
                </c:pt>
                <c:pt idx="18">
                  <c:v>47932</c:v>
                </c:pt>
                <c:pt idx="19">
                  <c:v>48714</c:v>
                </c:pt>
                <c:pt idx="20">
                  <c:v>47646</c:v>
                </c:pt>
                <c:pt idx="21">
                  <c:v>48599</c:v>
                </c:pt>
                <c:pt idx="22">
                  <c:v>49032</c:v>
                </c:pt>
                <c:pt idx="23">
                  <c:v>50042</c:v>
                </c:pt>
                <c:pt idx="24">
                  <c:v>49173</c:v>
                </c:pt>
              </c:numCache>
            </c:numRef>
          </c:val>
          <c:smooth val="0"/>
          <c:extLst>
            <c:ext xmlns:c16="http://schemas.microsoft.com/office/drawing/2014/chart" uri="{C3380CC4-5D6E-409C-BE32-E72D297353CC}">
              <c16:uniqueId val="{0000001C-3B18-4DE2-9EFB-935644FC14DD}"/>
            </c:ext>
          </c:extLst>
        </c:ser>
        <c:dLbls>
          <c:showLegendKey val="0"/>
          <c:showVal val="0"/>
          <c:showCatName val="0"/>
          <c:showSerName val="0"/>
          <c:showPercent val="0"/>
          <c:showBubbleSize val="0"/>
        </c:dLbls>
        <c:smooth val="0"/>
        <c:axId val="297632896"/>
        <c:axId val="297635248"/>
      </c:lineChart>
      <c:catAx>
        <c:axId val="297632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5248"/>
        <c:crossesAt val="0"/>
        <c:auto val="1"/>
        <c:lblAlgn val="ctr"/>
        <c:lblOffset val="100"/>
        <c:tickLblSkip val="1"/>
        <c:tickMarkSkip val="1"/>
        <c:noMultiLvlLbl val="0"/>
      </c:catAx>
      <c:valAx>
        <c:axId val="297635248"/>
        <c:scaling>
          <c:orientation val="minMax"/>
          <c:max val="25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2896"/>
        <c:crosses val="autoZero"/>
        <c:crossBetween val="between"/>
        <c:majorUnit val="50"/>
        <c:minorUnit val="10"/>
      </c:valAx>
      <c:spPr>
        <a:noFill/>
        <a:ln w="25400">
          <a:noFill/>
        </a:ln>
      </c:spPr>
    </c:plotArea>
    <c:legend>
      <c:legendPos val="r"/>
      <c:layout>
        <c:manualLayout>
          <c:xMode val="edge"/>
          <c:yMode val="edge"/>
          <c:x val="0.26368726814176158"/>
          <c:y val="1.5673981191222569E-2"/>
          <c:w val="0.60893889939735191"/>
          <c:h val="6.269592476489029E-2"/>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de-DE"/>
    </a:p>
  </c:txPr>
  <c:printSettings>
    <c:headerFooter alignWithMargins="0"/>
    <c:pageMargins b="0.98425196850393659" l="0.78740157480314954" r="0.78740157480314954" t="0.98425196850393659"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hyperlink" Target="#Inhaltsverzeichnis!A1"/><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6.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4.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13</xdr:row>
      <xdr:rowOff>9525</xdr:rowOff>
    </xdr:from>
    <xdr:to>
      <xdr:col>8</xdr:col>
      <xdr:colOff>561975</xdr:colOff>
      <xdr:row>58</xdr:row>
      <xdr:rowOff>152400</xdr:rowOff>
    </xdr:to>
    <xdr:pic>
      <xdr:nvPicPr>
        <xdr:cNvPr id="2" name="Grafik 18">
          <a:extLst>
            <a:ext uri="{FF2B5EF4-FFF2-40B4-BE49-F238E27FC236}">
              <a16:creationId xmlns:a16="http://schemas.microsoft.com/office/drawing/2014/main" id="{B45021D6-26B2-44A4-A39B-11A7E22FE7C1}"/>
            </a:ext>
          </a:extLst>
        </xdr:cNvPr>
        <xdr:cNvPicPr>
          <a:picLocks/>
        </xdr:cNvPicPr>
      </xdr:nvPicPr>
      <xdr:blipFill>
        <a:blip xmlns:r="http://schemas.openxmlformats.org/officeDocument/2006/relationships" r:embed="rId1"/>
        <a:stretch>
          <a:fillRect/>
        </a:stretch>
      </xdr:blipFill>
      <xdr:spPr>
        <a:xfrm>
          <a:off x="203200" y="2114550"/>
          <a:ext cx="6797675" cy="7429500"/>
        </a:xfrm>
        <a:prstGeom prst="rect">
          <a:avLst/>
        </a:prstGeom>
      </xdr:spPr>
    </xdr:pic>
    <xdr:clientData/>
  </xdr:twoCellAnchor>
  <xdr:twoCellAnchor editAs="oneCell">
    <xdr:from>
      <xdr:col>0</xdr:col>
      <xdr:colOff>127000</xdr:colOff>
      <xdr:row>0</xdr:row>
      <xdr:rowOff>0</xdr:rowOff>
    </xdr:from>
    <xdr:to>
      <xdr:col>8</xdr:col>
      <xdr:colOff>555625</xdr:colOff>
      <xdr:row>14</xdr:row>
      <xdr:rowOff>88900</xdr:rowOff>
    </xdr:to>
    <xdr:pic>
      <xdr:nvPicPr>
        <xdr:cNvPr id="3" name="Bild 14">
          <a:extLst>
            <a:ext uri="{FF2B5EF4-FFF2-40B4-BE49-F238E27FC236}">
              <a16:creationId xmlns:a16="http://schemas.microsoft.com/office/drawing/2014/main" id="{5ADF4E21-9202-4BD4-9AB3-C4F6895D068E}"/>
            </a:ext>
          </a:extLst>
        </xdr:cNvPr>
        <xdr:cNvPicPr>
          <a:picLocks/>
        </xdr:cNvPicPr>
      </xdr:nvPicPr>
      <xdr:blipFill>
        <a:blip xmlns:r="http://schemas.openxmlformats.org/officeDocument/2006/relationships" r:embed="rId2"/>
        <a:stretch>
          <a:fillRect/>
        </a:stretch>
      </xdr:blipFill>
      <xdr:spPr>
        <a:xfrm>
          <a:off x="127000" y="0"/>
          <a:ext cx="6867525" cy="2355850"/>
        </a:xfrm>
        <a:prstGeom prst="rect">
          <a:avLst/>
        </a:prstGeom>
      </xdr:spPr>
    </xdr:pic>
    <xdr:clientData/>
  </xdr:twoCellAnchor>
  <xdr:twoCellAnchor editAs="oneCell">
    <xdr:from>
      <xdr:col>0</xdr:col>
      <xdr:colOff>257175</xdr:colOff>
      <xdr:row>55</xdr:row>
      <xdr:rowOff>131989</xdr:rowOff>
    </xdr:from>
    <xdr:to>
      <xdr:col>3</xdr:col>
      <xdr:colOff>253676</xdr:colOff>
      <xdr:row>58</xdr:row>
      <xdr:rowOff>99604</xdr:rowOff>
    </xdr:to>
    <xdr:pic>
      <xdr:nvPicPr>
        <xdr:cNvPr id="4" name="Bild 2">
          <a:extLst>
            <a:ext uri="{FF2B5EF4-FFF2-40B4-BE49-F238E27FC236}">
              <a16:creationId xmlns:a16="http://schemas.microsoft.com/office/drawing/2014/main" id="{D0F5E45E-C382-4BF4-ADF9-8EF83C2E4994}"/>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57175" y="9037864"/>
          <a:ext cx="20253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758031</xdr:colOff>
      <xdr:row>2</xdr:row>
      <xdr:rowOff>69057</xdr:rowOff>
    </xdr:from>
    <xdr:to>
      <xdr:col>7</xdr:col>
      <xdr:colOff>977106</xdr:colOff>
      <xdr:row>3</xdr:row>
      <xdr:rowOff>126207</xdr:rowOff>
    </xdr:to>
    <xdr:sp macro="" textlink="">
      <xdr:nvSpPr>
        <xdr:cNvPr id="5" name="Kopfbereich">
          <a:extLst>
            <a:ext uri="{FF2B5EF4-FFF2-40B4-BE49-F238E27FC236}">
              <a16:creationId xmlns:a16="http://schemas.microsoft.com/office/drawing/2014/main" id="{0DE4ED3C-FAF1-4BE5-9288-773263992DE6}"/>
            </a:ext>
          </a:extLst>
        </xdr:cNvPr>
        <xdr:cNvSpPr txBox="1"/>
      </xdr:nvSpPr>
      <xdr:spPr>
        <a:xfrm>
          <a:off x="758031" y="392907"/>
          <a:ext cx="5553075" cy="219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746126</xdr:colOff>
      <xdr:row>5</xdr:row>
      <xdr:rowOff>14289</xdr:rowOff>
    </xdr:from>
    <xdr:to>
      <xdr:col>7</xdr:col>
      <xdr:colOff>917576</xdr:colOff>
      <xdr:row>9</xdr:row>
      <xdr:rowOff>47625</xdr:rowOff>
    </xdr:to>
    <xdr:sp macro="" textlink="">
      <xdr:nvSpPr>
        <xdr:cNvPr id="6" name="Titel">
          <a:extLst>
            <a:ext uri="{FF2B5EF4-FFF2-40B4-BE49-F238E27FC236}">
              <a16:creationId xmlns:a16="http://schemas.microsoft.com/office/drawing/2014/main" id="{B28D2732-8289-47ED-A1C4-769DBB627209}"/>
            </a:ext>
          </a:extLst>
        </xdr:cNvPr>
        <xdr:cNvSpPr txBox="1"/>
      </xdr:nvSpPr>
      <xdr:spPr>
        <a:xfrm>
          <a:off x="746126" y="823914"/>
          <a:ext cx="5505450" cy="68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Regionalreport</a:t>
          </a:r>
          <a:r>
            <a:rPr lang="de-DE" sz="2200" b="1" i="0" baseline="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 über </a:t>
          </a:r>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Beschäftigte (Quartalszahlen)</a:t>
          </a:r>
        </a:p>
      </xdr:txBody>
    </xdr:sp>
    <xdr:clientData/>
  </xdr:twoCellAnchor>
  <xdr:twoCellAnchor>
    <xdr:from>
      <xdr:col>1</xdr:col>
      <xdr:colOff>3175</xdr:colOff>
      <xdr:row>9</xdr:row>
      <xdr:rowOff>64293</xdr:rowOff>
    </xdr:from>
    <xdr:to>
      <xdr:col>7</xdr:col>
      <xdr:colOff>1212850</xdr:colOff>
      <xdr:row>10</xdr:row>
      <xdr:rowOff>152400</xdr:rowOff>
    </xdr:to>
    <xdr:sp macro="" textlink="">
      <xdr:nvSpPr>
        <xdr:cNvPr id="7" name="Region">
          <a:extLst>
            <a:ext uri="{FF2B5EF4-FFF2-40B4-BE49-F238E27FC236}">
              <a16:creationId xmlns:a16="http://schemas.microsoft.com/office/drawing/2014/main" id="{2A04FDCE-B549-41C9-8551-A8A3F80F178F}"/>
            </a:ext>
          </a:extLst>
        </xdr:cNvPr>
        <xdr:cNvSpPr txBox="1"/>
      </xdr:nvSpPr>
      <xdr:spPr>
        <a:xfrm>
          <a:off x="765175" y="1521618"/>
          <a:ext cx="5781675" cy="250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Ammerland (03451)</a:t>
          </a:r>
        </a:p>
      </xdr:txBody>
    </xdr:sp>
    <xdr:clientData/>
  </xdr:twoCellAnchor>
  <xdr:twoCellAnchor>
    <xdr:from>
      <xdr:col>1</xdr:col>
      <xdr:colOff>0</xdr:colOff>
      <xdr:row>11</xdr:row>
      <xdr:rowOff>4763</xdr:rowOff>
    </xdr:from>
    <xdr:to>
      <xdr:col>5</xdr:col>
      <xdr:colOff>9525</xdr:colOff>
      <xdr:row>12</xdr:row>
      <xdr:rowOff>104775</xdr:rowOff>
    </xdr:to>
    <xdr:sp macro="" textlink="">
      <xdr:nvSpPr>
        <xdr:cNvPr id="8" name="Berichtsmonat">
          <a:extLst>
            <a:ext uri="{FF2B5EF4-FFF2-40B4-BE49-F238E27FC236}">
              <a16:creationId xmlns:a16="http://schemas.microsoft.com/office/drawing/2014/main" id="{262CB181-AC82-4E3A-8DF2-02EE918FEEC2}"/>
            </a:ext>
          </a:extLst>
        </xdr:cNvPr>
        <xdr:cNvSpPr txBox="1"/>
      </xdr:nvSpPr>
      <xdr:spPr>
        <a:xfrm>
          <a:off x="762000" y="1785938"/>
          <a:ext cx="3057525" cy="2619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76200</xdr:colOff>
      <xdr:row>0</xdr:row>
      <xdr:rowOff>400050</xdr:rowOff>
    </xdr:to>
    <xdr:pic>
      <xdr:nvPicPr>
        <xdr:cNvPr id="2" name="rot" descr="Statistik-4c-200">
          <a:extLst>
            <a:ext uri="{FF2B5EF4-FFF2-40B4-BE49-F238E27FC236}">
              <a16:creationId xmlns:a16="http://schemas.microsoft.com/office/drawing/2014/main" id="{4053CC18-F4EE-47D8-8B23-60AEA6B766C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31750</xdr:colOff>
      <xdr:row>2</xdr:row>
      <xdr:rowOff>0</xdr:rowOff>
    </xdr:from>
    <xdr:to>
      <xdr:col>9</xdr:col>
      <xdr:colOff>603250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CC64E260-A2E8-4DEF-9AC6-7096A35E8513}"/>
            </a:ext>
          </a:extLst>
        </xdr:cNvPr>
        <xdr:cNvSpPr txBox="1"/>
      </xdr:nvSpPr>
      <xdr:spPr>
        <a:xfrm>
          <a:off x="55657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1181100</xdr:colOff>
      <xdr:row>0</xdr:row>
      <xdr:rowOff>400050</xdr:rowOff>
    </xdr:to>
    <xdr:pic>
      <xdr:nvPicPr>
        <xdr:cNvPr id="2" name="rot" descr="Statistik-4c-200">
          <a:extLst>
            <a:ext uri="{FF2B5EF4-FFF2-40B4-BE49-F238E27FC236}">
              <a16:creationId xmlns:a16="http://schemas.microsoft.com/office/drawing/2014/main" id="{D2229E9F-960E-4E56-985E-CC2B9393BBB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584200</xdr:colOff>
      <xdr:row>2</xdr:row>
      <xdr:rowOff>0</xdr:rowOff>
    </xdr:from>
    <xdr:to>
      <xdr:col>11</xdr:col>
      <xdr:colOff>508000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D65B8CDB-3381-4BC8-9E3C-BEFADCA2AE01}"/>
            </a:ext>
          </a:extLst>
        </xdr:cNvPr>
        <xdr:cNvSpPr txBox="1"/>
      </xdr:nvSpPr>
      <xdr:spPr>
        <a:xfrm>
          <a:off x="608965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CD777CEB-DCB3-40B4-8075-6D472AE2B02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EDF25374-3A86-4415-B85B-10F3B8DEC6B3}"/>
            </a:ext>
          </a:extLst>
        </xdr:cNvPr>
        <xdr:cNvSpPr txBox="1"/>
      </xdr:nvSpPr>
      <xdr:spPr>
        <a:xfrm>
          <a:off x="75469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7B5DB70D-34D3-4889-A3B8-7A7412F3622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2</xdr:row>
      <xdr:rowOff>0</xdr:rowOff>
    </xdr:from>
    <xdr:to>
      <xdr:col>10</xdr:col>
      <xdr:colOff>574675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7428BECB-D3D3-4A67-971B-A3F63BAA86E6}"/>
            </a:ext>
          </a:extLst>
        </xdr:cNvPr>
        <xdr:cNvSpPr txBox="1"/>
      </xdr:nvSpPr>
      <xdr:spPr>
        <a:xfrm>
          <a:off x="676592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4</xdr:col>
      <xdr:colOff>733425</xdr:colOff>
      <xdr:row>0</xdr:row>
      <xdr:rowOff>400050</xdr:rowOff>
    </xdr:to>
    <xdr:pic>
      <xdr:nvPicPr>
        <xdr:cNvPr id="2" name="rot" descr="Statistik-4c-200">
          <a:extLst>
            <a:ext uri="{FF2B5EF4-FFF2-40B4-BE49-F238E27FC236}">
              <a16:creationId xmlns:a16="http://schemas.microsoft.com/office/drawing/2014/main" id="{F87006CE-5BC7-44C6-94B8-AD42FC47D2B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95250</xdr:colOff>
      <xdr:row>1</xdr:row>
      <xdr:rowOff>19050</xdr:rowOff>
    </xdr:from>
    <xdr:to>
      <xdr:col>12</xdr:col>
      <xdr:colOff>57150</xdr:colOff>
      <xdr:row>2</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AD7D8E9C-CE8C-4BB1-A62E-2FCE8D14998A}"/>
            </a:ext>
          </a:extLst>
        </xdr:cNvPr>
        <xdr:cNvSpPr txBox="1"/>
      </xdr:nvSpPr>
      <xdr:spPr>
        <a:xfrm>
          <a:off x="5705475" y="485775"/>
          <a:ext cx="1190625" cy="2381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4E45D84B-4D68-4C8B-9874-6D3DD5CB714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165100</xdr:colOff>
      <xdr:row>2</xdr:row>
      <xdr:rowOff>0</xdr:rowOff>
    </xdr:from>
    <xdr:to>
      <xdr:col>10</xdr:col>
      <xdr:colOff>88900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8EA890AA-A800-424D-8C1A-EA2B8CD441F4}"/>
            </a:ext>
          </a:extLst>
        </xdr:cNvPr>
        <xdr:cNvSpPr txBox="1"/>
      </xdr:nvSpPr>
      <xdr:spPr>
        <a:xfrm>
          <a:off x="77470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A48DD3AE-AEA6-45B3-B9D1-4CC1D59E084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641350</xdr:colOff>
      <xdr:row>1</xdr:row>
      <xdr:rowOff>66675</xdr:rowOff>
    </xdr:from>
    <xdr:to>
      <xdr:col>10</xdr:col>
      <xdr:colOff>565150</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6470D6EB-79C4-43EE-872A-1E55A922085B}"/>
            </a:ext>
          </a:extLst>
        </xdr:cNvPr>
        <xdr:cNvSpPr txBox="1"/>
      </xdr:nvSpPr>
      <xdr:spPr>
        <a:xfrm>
          <a:off x="675640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9B35931C-B64E-4C0E-8A2C-C75C987D9C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FA0BF5F8-7EE9-491C-A2F0-9A082E2DFD10}"/>
            </a:ext>
          </a:extLst>
        </xdr:cNvPr>
        <xdr:cNvSpPr txBox="1"/>
      </xdr:nvSpPr>
      <xdr:spPr>
        <a:xfrm>
          <a:off x="75469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08D132C3-DB63-4166-9F23-F4672DF7921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1</xdr:row>
      <xdr:rowOff>66675</xdr:rowOff>
    </xdr:from>
    <xdr:to>
      <xdr:col>10</xdr:col>
      <xdr:colOff>574675</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E012EC82-05F9-4C76-BF53-C58448428569}"/>
            </a:ext>
          </a:extLst>
        </xdr:cNvPr>
        <xdr:cNvSpPr txBox="1"/>
      </xdr:nvSpPr>
      <xdr:spPr>
        <a:xfrm>
          <a:off x="6765925"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58</xdr:row>
      <xdr:rowOff>0</xdr:rowOff>
    </xdr:from>
    <xdr:to>
      <xdr:col>11</xdr:col>
      <xdr:colOff>76200</xdr:colOff>
      <xdr:row>58</xdr:row>
      <xdr:rowOff>0</xdr:rowOff>
    </xdr:to>
    <xdr:graphicFrame macro="">
      <xdr:nvGraphicFramePr>
        <xdr:cNvPr id="2" name="Chart 3">
          <a:extLst>
            <a:ext uri="{FF2B5EF4-FFF2-40B4-BE49-F238E27FC236}">
              <a16:creationId xmlns:a16="http://schemas.microsoft.com/office/drawing/2014/main" id="{FEAF02E7-FDAC-4C5C-81F7-4433A05BA8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58</xdr:row>
      <xdr:rowOff>0</xdr:rowOff>
    </xdr:from>
    <xdr:to>
      <xdr:col>11</xdr:col>
      <xdr:colOff>66675</xdr:colOff>
      <xdr:row>58</xdr:row>
      <xdr:rowOff>0</xdr:rowOff>
    </xdr:to>
    <xdr:graphicFrame macro="">
      <xdr:nvGraphicFramePr>
        <xdr:cNvPr id="3" name="Chart 4">
          <a:extLst>
            <a:ext uri="{FF2B5EF4-FFF2-40B4-BE49-F238E27FC236}">
              <a16:creationId xmlns:a16="http://schemas.microsoft.com/office/drawing/2014/main" id="{E3BC47A7-087C-4676-B0B3-FDDB58D438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19050</xdr:colOff>
      <xdr:row>0</xdr:row>
      <xdr:rowOff>9525</xdr:rowOff>
    </xdr:from>
    <xdr:to>
      <xdr:col>2</xdr:col>
      <xdr:colOff>152400</xdr:colOff>
      <xdr:row>0</xdr:row>
      <xdr:rowOff>381000</xdr:rowOff>
    </xdr:to>
    <xdr:pic>
      <xdr:nvPicPr>
        <xdr:cNvPr id="4" name="rot" descr="Statistik-4c-200">
          <a:extLst>
            <a:ext uri="{FF2B5EF4-FFF2-40B4-BE49-F238E27FC236}">
              <a16:creationId xmlns:a16="http://schemas.microsoft.com/office/drawing/2014/main" id="{7CEF5F49-AB1B-47CF-BF16-DD6D15C0BFE3}"/>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9050" y="9525"/>
          <a:ext cx="1905000" cy="371475"/>
        </a:xfrm>
        <a:prstGeom prst="rect">
          <a:avLst/>
        </a:prstGeom>
        <a:noFill/>
        <a:ln w="9525">
          <a:noFill/>
          <a:miter lim="800000"/>
          <a:headEnd/>
          <a:tailEnd/>
        </a:ln>
      </xdr:spPr>
    </xdr:pic>
    <xdr:clientData/>
  </xdr:twoCellAnchor>
  <xdr:twoCellAnchor>
    <xdr:from>
      <xdr:col>0</xdr:col>
      <xdr:colOff>0</xdr:colOff>
      <xdr:row>56</xdr:row>
      <xdr:rowOff>136526</xdr:rowOff>
    </xdr:from>
    <xdr:to>
      <xdr:col>12</xdr:col>
      <xdr:colOff>485774</xdr:colOff>
      <xdr:row>71</xdr:row>
      <xdr:rowOff>63500</xdr:rowOff>
    </xdr:to>
    <xdr:graphicFrame macro="">
      <xdr:nvGraphicFramePr>
        <xdr:cNvPr id="5" name="Chart 5">
          <a:extLst>
            <a:ext uri="{FF2B5EF4-FFF2-40B4-BE49-F238E27FC236}">
              <a16:creationId xmlns:a16="http://schemas.microsoft.com/office/drawing/2014/main" id="{105DBB4F-A10B-4029-9497-2CE114E131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609600</xdr:colOff>
      <xdr:row>2</xdr:row>
      <xdr:rowOff>142875</xdr:rowOff>
    </xdr:from>
    <xdr:to>
      <xdr:col>12</xdr:col>
      <xdr:colOff>530225</xdr:colOff>
      <xdr:row>3</xdr:row>
      <xdr:rowOff>53975</xdr:rowOff>
    </xdr:to>
    <xdr:sp macro="" textlink="">
      <xdr:nvSpPr>
        <xdr:cNvPr id="6" name="Inhalt">
          <a:hlinkClick xmlns:r="http://schemas.openxmlformats.org/officeDocument/2006/relationships" r:id="rId5"/>
          <a:extLst>
            <a:ext uri="{FF2B5EF4-FFF2-40B4-BE49-F238E27FC236}">
              <a16:creationId xmlns:a16="http://schemas.microsoft.com/office/drawing/2014/main" id="{2E4FD7A1-32FA-4BA4-B414-49A36C56D3D5}"/>
            </a:ext>
          </a:extLst>
        </xdr:cNvPr>
        <xdr:cNvSpPr txBox="1"/>
      </xdr:nvSpPr>
      <xdr:spPr>
        <a:xfrm>
          <a:off x="7562850" y="752475"/>
          <a:ext cx="1216025" cy="2254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F5971984-F9AB-4CBC-8152-02F06166B6C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651510</xdr:colOff>
      <xdr:row>43</xdr:row>
      <xdr:rowOff>76200</xdr:rowOff>
    </xdr:from>
    <xdr:ext cx="206464" cy="264560"/>
    <xdr:sp macro="" textlink="">
      <xdr:nvSpPr>
        <xdr:cNvPr id="2" name="Textfeld 1">
          <a:extLst>
            <a:ext uri="{FF2B5EF4-FFF2-40B4-BE49-F238E27FC236}">
              <a16:creationId xmlns:a16="http://schemas.microsoft.com/office/drawing/2014/main" id="{6A83778C-4A15-4E56-8944-B136586657CC}"/>
            </a:ext>
          </a:extLst>
        </xdr:cNvPr>
        <xdr:cNvSpPr txBox="1"/>
      </xdr:nvSpPr>
      <xdr:spPr>
        <a:xfrm>
          <a:off x="12624435" y="184499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66900" cy="390525"/>
    <xdr:pic>
      <xdr:nvPicPr>
        <xdr:cNvPr id="3" name="BA-Logo" descr="Statistik-4c-100dpi">
          <a:extLst>
            <a:ext uri="{FF2B5EF4-FFF2-40B4-BE49-F238E27FC236}">
              <a16:creationId xmlns:a16="http://schemas.microsoft.com/office/drawing/2014/main" id="{119006F0-3F9B-4915-9EB2-40F3A58A8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xdr:from>
      <xdr:col>1</xdr:col>
      <xdr:colOff>4143375</xdr:colOff>
      <xdr:row>1</xdr:row>
      <xdr:rowOff>38100</xdr:rowOff>
    </xdr:from>
    <xdr:to>
      <xdr:col>1</xdr:col>
      <xdr:colOff>5362575</xdr:colOff>
      <xdr:row>1</xdr:row>
      <xdr:rowOff>266700</xdr:rowOff>
    </xdr:to>
    <xdr:sp macro="" textlink="">
      <xdr:nvSpPr>
        <xdr:cNvPr id="4" name="Inhalt">
          <a:hlinkClick xmlns:r="http://schemas.openxmlformats.org/officeDocument/2006/relationships" r:id="rId2"/>
          <a:extLst>
            <a:ext uri="{FF2B5EF4-FFF2-40B4-BE49-F238E27FC236}">
              <a16:creationId xmlns:a16="http://schemas.microsoft.com/office/drawing/2014/main" id="{DC8FD210-A453-48D1-B86D-46DB276F845B}"/>
            </a:ext>
          </a:extLst>
        </xdr:cNvPr>
        <xdr:cNvSpPr txBox="1"/>
      </xdr:nvSpPr>
      <xdr:spPr>
        <a:xfrm>
          <a:off x="4286250"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1</xdr:col>
      <xdr:colOff>6350</xdr:colOff>
      <xdr:row>0</xdr:row>
      <xdr:rowOff>31750</xdr:rowOff>
    </xdr:from>
    <xdr:to>
      <xdr:col>1</xdr:col>
      <xdr:colOff>1835150</xdr:colOff>
      <xdr:row>0</xdr:row>
      <xdr:rowOff>412750</xdr:rowOff>
    </xdr:to>
    <xdr:pic>
      <xdr:nvPicPr>
        <xdr:cNvPr id="2" name="BA-Logo">
          <a:extLst>
            <a:ext uri="{FF2B5EF4-FFF2-40B4-BE49-F238E27FC236}">
              <a16:creationId xmlns:a16="http://schemas.microsoft.com/office/drawing/2014/main" id="{77752873-5CB7-4680-B0F5-89540956E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31750"/>
          <a:ext cx="18288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9</xdr:col>
      <xdr:colOff>647700</xdr:colOff>
      <xdr:row>43</xdr:row>
      <xdr:rowOff>76200</xdr:rowOff>
    </xdr:from>
    <xdr:ext cx="184731" cy="264560"/>
    <xdr:sp macro="" textlink="">
      <xdr:nvSpPr>
        <xdr:cNvPr id="2" name="Textfeld 1">
          <a:extLst>
            <a:ext uri="{FF2B5EF4-FFF2-40B4-BE49-F238E27FC236}">
              <a16:creationId xmlns:a16="http://schemas.microsoft.com/office/drawing/2014/main" id="{A67300F6-10CB-41A2-9CDB-EE8C5850CE7F}"/>
            </a:ext>
          </a:extLst>
        </xdr:cNvPr>
        <xdr:cNvSpPr txBox="1"/>
      </xdr:nvSpPr>
      <xdr:spPr>
        <a:xfrm>
          <a:off x="11963400" y="1791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oneCell">
    <xdr:from>
      <xdr:col>1</xdr:col>
      <xdr:colOff>19050</xdr:colOff>
      <xdr:row>0</xdr:row>
      <xdr:rowOff>31750</xdr:rowOff>
    </xdr:from>
    <xdr:to>
      <xdr:col>1</xdr:col>
      <xdr:colOff>1835150</xdr:colOff>
      <xdr:row>0</xdr:row>
      <xdr:rowOff>412750</xdr:rowOff>
    </xdr:to>
    <xdr:pic>
      <xdr:nvPicPr>
        <xdr:cNvPr id="3" name="BA-Logo">
          <a:extLst>
            <a:ext uri="{FF2B5EF4-FFF2-40B4-BE49-F238E27FC236}">
              <a16:creationId xmlns:a16="http://schemas.microsoft.com/office/drawing/2014/main" id="{41E05954-335A-4439-9C96-3F4884D90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31750"/>
          <a:ext cx="1816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9</xdr:col>
      <xdr:colOff>651510</xdr:colOff>
      <xdr:row>51</xdr:row>
      <xdr:rowOff>76200</xdr:rowOff>
    </xdr:from>
    <xdr:ext cx="206464" cy="264560"/>
    <xdr:sp macro="" textlink="">
      <xdr:nvSpPr>
        <xdr:cNvPr id="2" name="Textfeld 1">
          <a:extLst>
            <a:ext uri="{FF2B5EF4-FFF2-40B4-BE49-F238E27FC236}">
              <a16:creationId xmlns:a16="http://schemas.microsoft.com/office/drawing/2014/main" id="{66DE7701-A707-4669-B9B8-47731CD947B0}"/>
            </a:ext>
          </a:extLst>
        </xdr:cNvPr>
        <xdr:cNvSpPr txBox="1"/>
      </xdr:nvSpPr>
      <xdr:spPr>
        <a:xfrm>
          <a:off x="11500485" y="16992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0</xdr:colOff>
      <xdr:row>0</xdr:row>
      <xdr:rowOff>44450</xdr:rowOff>
    </xdr:from>
    <xdr:to>
      <xdr:col>1</xdr:col>
      <xdr:colOff>1870075</xdr:colOff>
      <xdr:row>0</xdr:row>
      <xdr:rowOff>434975</xdr:rowOff>
    </xdr:to>
    <xdr:pic>
      <xdr:nvPicPr>
        <xdr:cNvPr id="3" name="BA-Logo" descr="Statistik-4c-100dpi">
          <a:extLst>
            <a:ext uri="{FF2B5EF4-FFF2-40B4-BE49-F238E27FC236}">
              <a16:creationId xmlns:a16="http://schemas.microsoft.com/office/drawing/2014/main" id="{09AF7C95-499A-45D2-B650-7FD3A9D39B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4450"/>
          <a:ext cx="18700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A26B4473-6395-446E-86B4-CF59E4603ECE}"/>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A603B7D6-536B-4F28-AA81-54F47788A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BEB7E2D8-C76D-465E-A5A6-B085E1C86E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9D48389E-E9BB-42DC-B1FD-E0EECFACF6A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171450</xdr:colOff>
      <xdr:row>3</xdr:row>
      <xdr:rowOff>38100</xdr:rowOff>
    </xdr:to>
    <xdr:sp macro="" textlink="">
      <xdr:nvSpPr>
        <xdr:cNvPr id="2" name="Inhalt">
          <a:hlinkClick xmlns:r="http://schemas.openxmlformats.org/officeDocument/2006/relationships" r:id="rId1"/>
          <a:extLst>
            <a:ext uri="{FF2B5EF4-FFF2-40B4-BE49-F238E27FC236}">
              <a16:creationId xmlns:a16="http://schemas.microsoft.com/office/drawing/2014/main" id="{F40549D6-80C1-424A-A526-B05EBBD67465}"/>
            </a:ext>
          </a:extLst>
        </xdr:cNvPr>
        <xdr:cNvSpPr txBox="1"/>
      </xdr:nvSpPr>
      <xdr:spPr>
        <a:xfrm>
          <a:off x="0" y="3810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B92097EA-A2E5-4460-98D6-393154E3E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600075</xdr:colOff>
      <xdr:row>1</xdr:row>
      <xdr:rowOff>0</xdr:rowOff>
    </xdr:to>
    <xdr:pic>
      <xdr:nvPicPr>
        <xdr:cNvPr id="2" name="Picture 3" descr="Statistik-4c-200">
          <a:extLst>
            <a:ext uri="{FF2B5EF4-FFF2-40B4-BE49-F238E27FC236}">
              <a16:creationId xmlns:a16="http://schemas.microsoft.com/office/drawing/2014/main" id="{690FBC42-11C5-4E9F-A75A-BB7CBFF3B9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419100</xdr:colOff>
      <xdr:row>0</xdr:row>
      <xdr:rowOff>400050</xdr:rowOff>
    </xdr:to>
    <xdr:pic>
      <xdr:nvPicPr>
        <xdr:cNvPr id="2" name="rot" descr="Statistik-4c-200">
          <a:extLst>
            <a:ext uri="{FF2B5EF4-FFF2-40B4-BE49-F238E27FC236}">
              <a16:creationId xmlns:a16="http://schemas.microsoft.com/office/drawing/2014/main" id="{D35AD98C-C793-4E14-A287-0917CF1FA16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editAs="oneCell">
    <xdr:from>
      <xdr:col>0</xdr:col>
      <xdr:colOff>19050</xdr:colOff>
      <xdr:row>0</xdr:row>
      <xdr:rowOff>9525</xdr:rowOff>
    </xdr:from>
    <xdr:to>
      <xdr:col>2</xdr:col>
      <xdr:colOff>419100</xdr:colOff>
      <xdr:row>0</xdr:row>
      <xdr:rowOff>400050</xdr:rowOff>
    </xdr:to>
    <xdr:pic>
      <xdr:nvPicPr>
        <xdr:cNvPr id="3" name="rot" descr="Statistik-4c-200">
          <a:extLst>
            <a:ext uri="{FF2B5EF4-FFF2-40B4-BE49-F238E27FC236}">
              <a16:creationId xmlns:a16="http://schemas.microsoft.com/office/drawing/2014/main" id="{F9A04E8D-3D4E-40AA-81CA-AE3CA2E6E04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22225</xdr:colOff>
      <xdr:row>1</xdr:row>
      <xdr:rowOff>66675</xdr:rowOff>
    </xdr:from>
    <xdr:to>
      <xdr:col>9</xdr:col>
      <xdr:colOff>593725</xdr:colOff>
      <xdr:row>2</xdr:row>
      <xdr:rowOff>219075</xdr:rowOff>
    </xdr:to>
    <xdr:sp macro="" textlink="">
      <xdr:nvSpPr>
        <xdr:cNvPr id="4" name="Inhalt">
          <a:hlinkClick xmlns:r="http://schemas.openxmlformats.org/officeDocument/2006/relationships" r:id="rId2"/>
          <a:extLst>
            <a:ext uri="{FF2B5EF4-FFF2-40B4-BE49-F238E27FC236}">
              <a16:creationId xmlns:a16="http://schemas.microsoft.com/office/drawing/2014/main" id="{9475E37C-E018-4535-8C22-54A72F84485D}"/>
            </a:ext>
          </a:extLst>
        </xdr:cNvPr>
        <xdr:cNvSpPr txBox="1"/>
      </xdr:nvSpPr>
      <xdr:spPr>
        <a:xfrm>
          <a:off x="521335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twoCellAnchor editAs="oneCell">
    <xdr:from>
      <xdr:col>0</xdr:col>
      <xdr:colOff>19050</xdr:colOff>
      <xdr:row>0</xdr:row>
      <xdr:rowOff>9525</xdr:rowOff>
    </xdr:from>
    <xdr:to>
      <xdr:col>2</xdr:col>
      <xdr:colOff>419100</xdr:colOff>
      <xdr:row>0</xdr:row>
      <xdr:rowOff>400050</xdr:rowOff>
    </xdr:to>
    <xdr:pic>
      <xdr:nvPicPr>
        <xdr:cNvPr id="5" name="rot" descr="Statistik-4c-200">
          <a:extLst>
            <a:ext uri="{FF2B5EF4-FFF2-40B4-BE49-F238E27FC236}">
              <a16:creationId xmlns:a16="http://schemas.microsoft.com/office/drawing/2014/main" id="{98C73003-9D5B-403D-AF60-1D34B14126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7</xdr:row>
      <xdr:rowOff>95250</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DB635BC2-F60F-4B9D-A949-B5E7940270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7</xdr:row>
      <xdr:rowOff>95250</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404128CB-8E91-4ABC-A962-F7AA60ADC9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14</xdr:row>
      <xdr:rowOff>38100</xdr:rowOff>
    </xdr:from>
    <xdr:to>
      <xdr:col>5</xdr:col>
      <xdr:colOff>990600</xdr:colOff>
      <xdr:row>43</xdr:row>
      <xdr:rowOff>19050</xdr:rowOff>
    </xdr:to>
    <xdr:graphicFrame macro="">
      <xdr:nvGraphicFramePr>
        <xdr:cNvPr id="4" name="Chart 13">
          <a:extLst>
            <a:ext uri="{FF2B5EF4-FFF2-40B4-BE49-F238E27FC236}">
              <a16:creationId xmlns:a16="http://schemas.microsoft.com/office/drawing/2014/main" id="{38E742B0-8A63-4F2D-B277-B6BD8DF93F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14</xdr:row>
      <xdr:rowOff>38100</xdr:rowOff>
    </xdr:from>
    <xdr:to>
      <xdr:col>8</xdr:col>
      <xdr:colOff>990600</xdr:colOff>
      <xdr:row>43</xdr:row>
      <xdr:rowOff>19050</xdr:rowOff>
    </xdr:to>
    <xdr:graphicFrame macro="">
      <xdr:nvGraphicFramePr>
        <xdr:cNvPr id="5" name="Chart 14">
          <a:extLst>
            <a:ext uri="{FF2B5EF4-FFF2-40B4-BE49-F238E27FC236}">
              <a16:creationId xmlns:a16="http://schemas.microsoft.com/office/drawing/2014/main" id="{D8D1DF81-8721-47A3-9B07-AD03CA77AB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19050</xdr:colOff>
      <xdr:row>0</xdr:row>
      <xdr:rowOff>9525</xdr:rowOff>
    </xdr:from>
    <xdr:to>
      <xdr:col>1</xdr:col>
      <xdr:colOff>1257300</xdr:colOff>
      <xdr:row>0</xdr:row>
      <xdr:rowOff>400050</xdr:rowOff>
    </xdr:to>
    <xdr:pic>
      <xdr:nvPicPr>
        <xdr:cNvPr id="6" name="rot" descr="Statistik-4c-200">
          <a:extLst>
            <a:ext uri="{FF2B5EF4-FFF2-40B4-BE49-F238E27FC236}">
              <a16:creationId xmlns:a16="http://schemas.microsoft.com/office/drawing/2014/main" id="{21A9CECD-5743-4361-93AD-35A72C518074}"/>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755650</xdr:colOff>
      <xdr:row>2</xdr:row>
      <xdr:rowOff>0</xdr:rowOff>
    </xdr:from>
    <xdr:to>
      <xdr:col>8</xdr:col>
      <xdr:colOff>974725</xdr:colOff>
      <xdr:row>3</xdr:row>
      <xdr:rowOff>38100</xdr:rowOff>
    </xdr:to>
    <xdr:sp macro="" textlink="">
      <xdr:nvSpPr>
        <xdr:cNvPr id="7" name="Inhalt">
          <a:hlinkClick xmlns:r="http://schemas.openxmlformats.org/officeDocument/2006/relationships" r:id="rId6"/>
          <a:extLst>
            <a:ext uri="{FF2B5EF4-FFF2-40B4-BE49-F238E27FC236}">
              <a16:creationId xmlns:a16="http://schemas.microsoft.com/office/drawing/2014/main" id="{9BA9E021-C9FB-48A9-9A88-1C1C696212B6}"/>
            </a:ext>
          </a:extLst>
        </xdr:cNvPr>
        <xdr:cNvSpPr txBox="1"/>
      </xdr:nvSpPr>
      <xdr:spPr>
        <a:xfrm>
          <a:off x="80041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428625</xdr:colOff>
      <xdr:row>0</xdr:row>
      <xdr:rowOff>400050</xdr:rowOff>
    </xdr:to>
    <xdr:pic>
      <xdr:nvPicPr>
        <xdr:cNvPr id="2" name="rot" descr="Statistik-4c-200">
          <a:extLst>
            <a:ext uri="{FF2B5EF4-FFF2-40B4-BE49-F238E27FC236}">
              <a16:creationId xmlns:a16="http://schemas.microsoft.com/office/drawing/2014/main" id="{94D26F7B-86C8-4BED-A32B-076D1C9FA8C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12700</xdr:colOff>
      <xdr:row>1</xdr:row>
      <xdr:rowOff>28575</xdr:rowOff>
    </xdr:from>
    <xdr:to>
      <xdr:col>9</xdr:col>
      <xdr:colOff>584200</xdr:colOff>
      <xdr:row>2</xdr:row>
      <xdr:rowOff>180975</xdr:rowOff>
    </xdr:to>
    <xdr:sp macro="" textlink="">
      <xdr:nvSpPr>
        <xdr:cNvPr id="3" name="Inhalt">
          <a:hlinkClick xmlns:r="http://schemas.openxmlformats.org/officeDocument/2006/relationships" r:id="rId2"/>
          <a:extLst>
            <a:ext uri="{FF2B5EF4-FFF2-40B4-BE49-F238E27FC236}">
              <a16:creationId xmlns:a16="http://schemas.microsoft.com/office/drawing/2014/main" id="{8F3D2873-8563-4253-B5C3-637B1EF26808}"/>
            </a:ext>
          </a:extLst>
        </xdr:cNvPr>
        <xdr:cNvSpPr txBox="1"/>
      </xdr:nvSpPr>
      <xdr:spPr>
        <a:xfrm>
          <a:off x="5194300" y="4953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1085850</xdr:colOff>
      <xdr:row>0</xdr:row>
      <xdr:rowOff>400050</xdr:rowOff>
    </xdr:to>
    <xdr:pic>
      <xdr:nvPicPr>
        <xdr:cNvPr id="2" name="rot" descr="Statistik-4c-200">
          <a:extLst>
            <a:ext uri="{FF2B5EF4-FFF2-40B4-BE49-F238E27FC236}">
              <a16:creationId xmlns:a16="http://schemas.microsoft.com/office/drawing/2014/main" id="{2F3661AB-E16A-4BE9-827D-609C3A9577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12700</xdr:colOff>
      <xdr:row>2</xdr:row>
      <xdr:rowOff>9525</xdr:rowOff>
    </xdr:from>
    <xdr:to>
      <xdr:col>11</xdr:col>
      <xdr:colOff>584200</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DC673168-DAE9-4DCC-AAFC-60A4D46AAA4F}"/>
            </a:ext>
          </a:extLst>
        </xdr:cNvPr>
        <xdr:cNvSpPr txBox="1"/>
      </xdr:nvSpPr>
      <xdr:spPr>
        <a:xfrm>
          <a:off x="6642100"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ACD11702-E91A-4E33-830B-1A0CD0210E0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622300</xdr:colOff>
      <xdr:row>2</xdr:row>
      <xdr:rowOff>0</xdr:rowOff>
    </xdr:from>
    <xdr:to>
      <xdr:col>9</xdr:col>
      <xdr:colOff>546100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CE3E18D5-DF87-4A28-A7F5-E60362357BD6}"/>
            </a:ext>
          </a:extLst>
        </xdr:cNvPr>
        <xdr:cNvSpPr txBox="1"/>
      </xdr:nvSpPr>
      <xdr:spPr>
        <a:xfrm>
          <a:off x="75565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95F26DF7-5224-4F11-8F6A-FB3277AC7FF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612775</xdr:colOff>
      <xdr:row>2</xdr:row>
      <xdr:rowOff>9525</xdr:rowOff>
    </xdr:from>
    <xdr:to>
      <xdr:col>10</xdr:col>
      <xdr:colOff>536575</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5463DC06-3E8B-4EA8-9C23-62C08FFF739D}"/>
            </a:ext>
          </a:extLst>
        </xdr:cNvPr>
        <xdr:cNvSpPr txBox="1"/>
      </xdr:nvSpPr>
      <xdr:spPr>
        <a:xfrm>
          <a:off x="6327775"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7" Type="http://schemas.openxmlformats.org/officeDocument/2006/relationships/drawing" Target="../drawings/drawing2.xm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printerSettings" Target="../printerSettings/printerSettings2.bin"/><Relationship Id="rId5" Type="http://schemas.openxmlformats.org/officeDocument/2006/relationships/hyperlink" Target="mailto:Statistik-Service-Nordost@arbeitsagentur.de" TargetMode="External"/><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20.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2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statistik.arbeitsagentur.de/DE/Statischer-Content/Grundlagen/Methodik-Qualitaet/Methodenberichte/Beschaeftigungsstatistik/Generische-Publikationen/Methodenbericht-Befristete-Beschaeftigung.pdf?__blob=publicationFile"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Beschaeftigungsstatistik/Generische-Publikationen/Methodenbericht-Partielle-Revision-2023.pdf;jsessionid=BAA51E667C78C2E98EC6637EDC338E95?__blob=publicationFile&amp;v=3" TargetMode="External"/><Relationship Id="rId2" Type="http://schemas.openxmlformats.org/officeDocument/2006/relationships/hyperlink" Target="https://statistik.arbeitsagentur.de/DE/Statischer-Content/Grundlagen/Methodik-Qualitaet/Methodenberichte/Beschaeftigungsstatistik/Generische-Publikationen/Methodenbericht-Beschaeftigungsstatistik-Revision-2014.pdf?__blob=publicationFile" TargetMode="External"/><Relationship Id="rId1" Type="http://schemas.openxmlformats.org/officeDocument/2006/relationships/hyperlink" Target="https://statistik.arbeitsagentur.de/DE/Statischer-Content/Grundlagen/Methodik-Qualitaet/Methodenberichte/Beschaeftigungsstatistik/Generische-Publikationen/Methodenbericht-Revision-der-Beschaeftigungsstatistik-2017.pdf?__blob=publicationFile" TargetMode="External"/><Relationship Id="rId5" Type="http://schemas.openxmlformats.org/officeDocument/2006/relationships/drawing" Target="../drawings/drawing23.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6.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6.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78CFD-96C9-4725-9BE2-3538E33740BB}">
  <sheetPr codeName="Tabelle32">
    <pageSetUpPr fitToPage="1"/>
  </sheetPr>
  <dimension ref="A1"/>
  <sheetViews>
    <sheetView showGridLines="0" tabSelected="1" zoomScaleNormal="100" zoomScaleSheetLayoutView="100" workbookViewId="0"/>
  </sheetViews>
  <sheetFormatPr baseColWidth="10" defaultColWidth="11.42578125" defaultRowHeight="12.75" x14ac:dyDescent="0.2"/>
  <cols>
    <col min="8" max="8" width="26.85546875" customWidth="1"/>
  </cols>
  <sheetData/>
  <dataConsolidate/>
  <pageMargins left="0" right="0" top="0" bottom="0" header="0.15748031496062992" footer="0"/>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0BF31-2780-4AD5-AD92-839B715EE6AD}">
  <sheetPr codeName="Tabelle9">
    <pageSetUpPr fitToPage="1"/>
  </sheetPr>
  <dimension ref="A1:P200"/>
  <sheetViews>
    <sheetView showGridLines="0" zoomScaleNormal="100" workbookViewId="0"/>
  </sheetViews>
  <sheetFormatPr baseColWidth="10" defaultColWidth="8.85546875" defaultRowHeight="15.95" customHeight="1" x14ac:dyDescent="0.2"/>
  <cols>
    <col min="1" max="1" width="3.7109375" style="53" customWidth="1"/>
    <col min="2" max="2" width="24"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6" customFormat="1" ht="36.75" customHeight="1" x14ac:dyDescent="0.2">
      <c r="A1" s="32"/>
      <c r="B1" s="33"/>
      <c r="C1" s="33"/>
      <c r="D1" s="33"/>
      <c r="E1" s="33"/>
      <c r="F1" s="33"/>
      <c r="G1" s="33"/>
      <c r="H1" s="33"/>
      <c r="I1" s="33"/>
      <c r="J1" s="34" t="s">
        <v>38</v>
      </c>
    </row>
    <row r="2" spans="1:16" customFormat="1" ht="11.25" customHeight="1" x14ac:dyDescent="0.2">
      <c r="A2" s="35"/>
      <c r="B2" s="36"/>
      <c r="C2" s="36"/>
      <c r="D2" s="36"/>
      <c r="E2" s="36"/>
      <c r="F2" s="36"/>
      <c r="G2" s="36"/>
      <c r="H2" s="36"/>
      <c r="I2" s="36"/>
      <c r="J2" s="36"/>
    </row>
    <row r="3" spans="1:16" s="39" customFormat="1" ht="20.100000000000001" customHeight="1" x14ac:dyDescent="0.2">
      <c r="A3" s="38" t="s">
        <v>323</v>
      </c>
      <c r="B3" s="38"/>
      <c r="C3" s="38"/>
      <c r="D3" s="38"/>
      <c r="E3" s="38"/>
      <c r="F3" s="38"/>
      <c r="G3" s="38"/>
      <c r="H3" s="38"/>
      <c r="I3" s="38"/>
      <c r="J3" s="38"/>
      <c r="K3"/>
      <c r="L3"/>
      <c r="M3"/>
      <c r="N3"/>
      <c r="O3"/>
      <c r="P3"/>
    </row>
    <row r="4" spans="1:16" s="39" customFormat="1" ht="12" customHeight="1" x14ac:dyDescent="0.2">
      <c r="A4" s="41" t="s">
        <v>118</v>
      </c>
      <c r="B4" s="41"/>
      <c r="C4" s="41"/>
      <c r="D4" s="41"/>
      <c r="E4" s="41"/>
      <c r="F4" s="41"/>
      <c r="G4" s="41"/>
      <c r="H4" s="41"/>
      <c r="I4" s="41"/>
      <c r="J4" s="41"/>
      <c r="K4"/>
      <c r="L4"/>
      <c r="M4"/>
      <c r="N4"/>
      <c r="O4"/>
      <c r="P4"/>
    </row>
    <row r="5" spans="1:16" s="39" customFormat="1" ht="12" customHeight="1" x14ac:dyDescent="0.2">
      <c r="A5" s="41" t="s">
        <v>40</v>
      </c>
      <c r="B5" s="41"/>
      <c r="C5" s="41"/>
      <c r="D5" s="41"/>
      <c r="E5" s="206"/>
      <c r="F5" s="206"/>
      <c r="G5" s="206"/>
      <c r="H5" s="206"/>
      <c r="I5" s="206"/>
      <c r="J5" s="206"/>
      <c r="K5"/>
      <c r="L5"/>
      <c r="M5"/>
      <c r="N5"/>
      <c r="O5"/>
      <c r="P5"/>
    </row>
    <row r="6" spans="1:16" s="39" customFormat="1" ht="11.25" customHeight="1" x14ac:dyDescent="0.2">
      <c r="A6" s="186"/>
      <c r="B6" s="187"/>
      <c r="C6" s="187"/>
      <c r="D6" s="187"/>
      <c r="E6" s="187"/>
      <c r="F6" s="187"/>
      <c r="G6" s="187"/>
      <c r="H6" s="187"/>
      <c r="I6" s="187"/>
      <c r="J6" s="187"/>
      <c r="K6"/>
      <c r="L6"/>
      <c r="M6"/>
      <c r="N6"/>
      <c r="O6"/>
      <c r="P6"/>
    </row>
    <row r="7" spans="1:16" customFormat="1" ht="12" customHeight="1" x14ac:dyDescent="0.2">
      <c r="A7" s="45" t="s">
        <v>324</v>
      </c>
      <c r="B7" s="46"/>
      <c r="C7" s="47" t="s">
        <v>172</v>
      </c>
      <c r="D7" s="48" t="s">
        <v>325</v>
      </c>
      <c r="E7" s="49"/>
      <c r="F7" s="49"/>
      <c r="G7" s="49"/>
      <c r="H7" s="50"/>
      <c r="I7" s="51" t="s">
        <v>174</v>
      </c>
      <c r="J7" s="52"/>
    </row>
    <row r="8" spans="1:16" ht="21.75" customHeight="1" x14ac:dyDescent="0.2">
      <c r="A8" s="54"/>
      <c r="B8" s="55"/>
      <c r="C8" s="56"/>
      <c r="D8" s="57" t="s">
        <v>89</v>
      </c>
      <c r="E8" s="57" t="s">
        <v>90</v>
      </c>
      <c r="F8" s="57" t="s">
        <v>91</v>
      </c>
      <c r="G8" s="57" t="s">
        <v>92</v>
      </c>
      <c r="H8" s="57" t="s">
        <v>93</v>
      </c>
      <c r="I8" s="58"/>
      <c r="J8" s="59"/>
      <c r="K8"/>
      <c r="L8"/>
      <c r="M8"/>
      <c r="N8"/>
      <c r="O8"/>
      <c r="P8"/>
    </row>
    <row r="9" spans="1:16" ht="12" customHeight="1" x14ac:dyDescent="0.2">
      <c r="A9" s="54"/>
      <c r="B9" s="55"/>
      <c r="C9" s="56"/>
      <c r="D9" s="60"/>
      <c r="E9" s="60"/>
      <c r="F9" s="60"/>
      <c r="G9" s="60"/>
      <c r="H9" s="60"/>
      <c r="I9" s="61" t="s">
        <v>94</v>
      </c>
      <c r="J9" s="62" t="s">
        <v>95</v>
      </c>
      <c r="K9"/>
      <c r="L9"/>
      <c r="M9"/>
      <c r="N9"/>
      <c r="O9"/>
      <c r="P9"/>
    </row>
    <row r="10" spans="1:16" ht="12" customHeight="1" x14ac:dyDescent="0.2">
      <c r="A10" s="63"/>
      <c r="B10" s="64"/>
      <c r="C10" s="65"/>
      <c r="D10" s="66">
        <v>1</v>
      </c>
      <c r="E10" s="66">
        <v>2</v>
      </c>
      <c r="F10" s="66">
        <v>3</v>
      </c>
      <c r="G10" s="66">
        <v>4</v>
      </c>
      <c r="H10" s="66">
        <v>5</v>
      </c>
      <c r="I10" s="66">
        <v>6</v>
      </c>
      <c r="J10" s="66">
        <v>7</v>
      </c>
      <c r="K10"/>
      <c r="L10"/>
      <c r="M10"/>
      <c r="N10"/>
      <c r="O10"/>
      <c r="P10"/>
    </row>
    <row r="11" spans="1:16" ht="18" customHeight="1" x14ac:dyDescent="0.2">
      <c r="A11" s="68" t="s">
        <v>7</v>
      </c>
      <c r="B11" s="69"/>
      <c r="C11" s="70"/>
      <c r="D11" s="281"/>
      <c r="H11" s="282"/>
      <c r="I11" s="283"/>
      <c r="J11" s="284"/>
      <c r="K11"/>
      <c r="L11"/>
      <c r="M11"/>
      <c r="N11"/>
      <c r="O11"/>
      <c r="P11"/>
    </row>
    <row r="12" spans="1:16" ht="17.100000000000001" customHeight="1" x14ac:dyDescent="0.2">
      <c r="A12" s="76" t="s">
        <v>96</v>
      </c>
      <c r="B12" s="77"/>
      <c r="C12" s="78">
        <v>100</v>
      </c>
      <c r="D12" s="80">
        <v>12623</v>
      </c>
      <c r="E12" s="79">
        <v>12904</v>
      </c>
      <c r="F12" s="79">
        <v>12927</v>
      </c>
      <c r="G12" s="79">
        <v>12335</v>
      </c>
      <c r="H12" s="105">
        <v>12344</v>
      </c>
      <c r="I12" s="80">
        <v>279</v>
      </c>
      <c r="J12" s="81">
        <v>2.2602073882047957</v>
      </c>
      <c r="K12"/>
      <c r="L12"/>
      <c r="M12"/>
      <c r="N12"/>
      <c r="O12"/>
      <c r="P12"/>
    </row>
    <row r="13" spans="1:16" ht="14.45" customHeight="1" x14ac:dyDescent="0.2">
      <c r="A13" s="85" t="s">
        <v>97</v>
      </c>
      <c r="B13" s="84" t="s">
        <v>98</v>
      </c>
      <c r="C13" s="78">
        <v>44.569436742454251</v>
      </c>
      <c r="D13" s="80">
        <v>5626</v>
      </c>
      <c r="E13" s="79">
        <v>5738</v>
      </c>
      <c r="F13" s="79">
        <v>5701</v>
      </c>
      <c r="G13" s="79">
        <v>5354</v>
      </c>
      <c r="H13" s="105">
        <v>5375</v>
      </c>
      <c r="I13" s="80">
        <v>251</v>
      </c>
      <c r="J13" s="81">
        <v>4.6697674418604649</v>
      </c>
      <c r="K13"/>
      <c r="L13"/>
      <c r="M13"/>
      <c r="N13"/>
      <c r="O13"/>
      <c r="P13"/>
    </row>
    <row r="14" spans="1:16" ht="14.45" customHeight="1" x14ac:dyDescent="0.2">
      <c r="A14" s="85"/>
      <c r="B14" s="84" t="s">
        <v>99</v>
      </c>
      <c r="C14" s="78">
        <v>55.430563257545749</v>
      </c>
      <c r="D14" s="80">
        <v>6997</v>
      </c>
      <c r="E14" s="79">
        <v>7166</v>
      </c>
      <c r="F14" s="79">
        <v>7226</v>
      </c>
      <c r="G14" s="79">
        <v>6981</v>
      </c>
      <c r="H14" s="105">
        <v>6969</v>
      </c>
      <c r="I14" s="80">
        <v>28</v>
      </c>
      <c r="J14" s="81">
        <v>0.40177930836561915</v>
      </c>
      <c r="K14"/>
      <c r="L14"/>
      <c r="M14"/>
      <c r="N14"/>
      <c r="O14"/>
      <c r="P14"/>
    </row>
    <row r="15" spans="1:16" ht="14.45" customHeight="1" x14ac:dyDescent="0.2">
      <c r="A15" s="83" t="s">
        <v>97</v>
      </c>
      <c r="B15" s="86" t="s">
        <v>100</v>
      </c>
      <c r="C15" s="78">
        <v>18.125643666323377</v>
      </c>
      <c r="D15" s="80">
        <v>2288</v>
      </c>
      <c r="E15" s="79">
        <v>2414</v>
      </c>
      <c r="F15" s="79">
        <v>2461</v>
      </c>
      <c r="G15" s="79">
        <v>2213</v>
      </c>
      <c r="H15" s="105">
        <v>2218</v>
      </c>
      <c r="I15" s="80">
        <v>70</v>
      </c>
      <c r="J15" s="81">
        <v>3.1559963931469794</v>
      </c>
      <c r="K15"/>
      <c r="L15"/>
      <c r="M15"/>
      <c r="N15"/>
      <c r="O15"/>
      <c r="P15"/>
    </row>
    <row r="16" spans="1:16" ht="14.45" customHeight="1" x14ac:dyDescent="0.2">
      <c r="A16" s="83"/>
      <c r="B16" s="86" t="s">
        <v>101</v>
      </c>
      <c r="C16" s="78">
        <v>45.686445377485541</v>
      </c>
      <c r="D16" s="80">
        <v>5767</v>
      </c>
      <c r="E16" s="79">
        <v>5871</v>
      </c>
      <c r="F16" s="79">
        <v>5822</v>
      </c>
      <c r="G16" s="79">
        <v>5591</v>
      </c>
      <c r="H16" s="105">
        <v>5626</v>
      </c>
      <c r="I16" s="80">
        <v>141</v>
      </c>
      <c r="J16" s="81">
        <v>2.5062211162460009</v>
      </c>
      <c r="K16"/>
      <c r="L16"/>
      <c r="M16"/>
      <c r="N16"/>
      <c r="O16"/>
      <c r="P16"/>
    </row>
    <row r="17" spans="1:16" ht="14.45" customHeight="1" x14ac:dyDescent="0.2">
      <c r="A17" s="83"/>
      <c r="B17" s="86" t="s">
        <v>102</v>
      </c>
      <c r="C17" s="78">
        <v>16.897726372494652</v>
      </c>
      <c r="D17" s="80">
        <v>2133</v>
      </c>
      <c r="E17" s="79">
        <v>2186</v>
      </c>
      <c r="F17" s="79">
        <v>2224</v>
      </c>
      <c r="G17" s="79">
        <v>2165</v>
      </c>
      <c r="H17" s="105">
        <v>2167</v>
      </c>
      <c r="I17" s="80">
        <v>-34</v>
      </c>
      <c r="J17" s="81">
        <v>-1.5689893862482696</v>
      </c>
      <c r="K17"/>
      <c r="L17"/>
      <c r="M17"/>
      <c r="N17"/>
      <c r="O17"/>
      <c r="P17"/>
    </row>
    <row r="18" spans="1:16" ht="14.45" customHeight="1" x14ac:dyDescent="0.2">
      <c r="A18" s="85"/>
      <c r="B18" s="86" t="s">
        <v>103</v>
      </c>
      <c r="C18" s="78">
        <v>19.290184583696426</v>
      </c>
      <c r="D18" s="80">
        <v>2435</v>
      </c>
      <c r="E18" s="79">
        <v>2433</v>
      </c>
      <c r="F18" s="79">
        <v>2420</v>
      </c>
      <c r="G18" s="79">
        <v>2366</v>
      </c>
      <c r="H18" s="105">
        <v>2333</v>
      </c>
      <c r="I18" s="80">
        <v>102</v>
      </c>
      <c r="J18" s="81">
        <v>4.3720531504500642</v>
      </c>
      <c r="K18"/>
      <c r="L18"/>
      <c r="M18"/>
      <c r="N18"/>
      <c r="O18"/>
      <c r="P18"/>
    </row>
    <row r="19" spans="1:16" ht="14.45" customHeight="1" x14ac:dyDescent="0.2">
      <c r="A19" s="85"/>
      <c r="B19" s="86" t="s">
        <v>104</v>
      </c>
      <c r="C19" s="78">
        <v>2.4954448229422481</v>
      </c>
      <c r="D19" s="80">
        <v>315</v>
      </c>
      <c r="E19" s="79">
        <v>315</v>
      </c>
      <c r="F19" s="79">
        <v>330</v>
      </c>
      <c r="G19" s="79">
        <v>355</v>
      </c>
      <c r="H19" s="105">
        <v>289</v>
      </c>
      <c r="I19" s="80">
        <v>26</v>
      </c>
      <c r="J19" s="81">
        <v>8.9965397923875425</v>
      </c>
      <c r="K19"/>
      <c r="L19"/>
      <c r="M19"/>
      <c r="N19"/>
      <c r="O19"/>
      <c r="P19"/>
    </row>
    <row r="20" spans="1:16" ht="14.45" customHeight="1" x14ac:dyDescent="0.2">
      <c r="A20" s="85" t="s">
        <v>105</v>
      </c>
      <c r="B20" s="84" t="s">
        <v>108</v>
      </c>
      <c r="C20" s="78">
        <v>90.517309672819451</v>
      </c>
      <c r="D20" s="80">
        <v>11426</v>
      </c>
      <c r="E20" s="79">
        <v>11704</v>
      </c>
      <c r="F20" s="79">
        <v>11757</v>
      </c>
      <c r="G20" s="79">
        <v>11281</v>
      </c>
      <c r="H20" s="105">
        <v>11285</v>
      </c>
      <c r="I20" s="80">
        <v>141</v>
      </c>
      <c r="J20" s="81">
        <v>1.2494461674789543</v>
      </c>
      <c r="K20"/>
      <c r="L20"/>
      <c r="M20"/>
      <c r="N20"/>
      <c r="O20"/>
      <c r="P20"/>
    </row>
    <row r="21" spans="1:16" ht="14.45" customHeight="1" x14ac:dyDescent="0.2">
      <c r="A21" s="88"/>
      <c r="B21" s="89" t="s">
        <v>109</v>
      </c>
      <c r="C21" s="90">
        <v>9.4826903271805438</v>
      </c>
      <c r="D21" s="108">
        <v>1197</v>
      </c>
      <c r="E21" s="109">
        <v>1200</v>
      </c>
      <c r="F21" s="109">
        <v>1170</v>
      </c>
      <c r="G21" s="109">
        <v>1054</v>
      </c>
      <c r="H21" s="110">
        <v>1059</v>
      </c>
      <c r="I21" s="108">
        <v>138</v>
      </c>
      <c r="J21" s="111">
        <v>13.031161473087819</v>
      </c>
      <c r="K21"/>
      <c r="L21"/>
      <c r="M21"/>
      <c r="N21"/>
      <c r="O21"/>
      <c r="P21"/>
    </row>
    <row r="22" spans="1:16" ht="18" customHeight="1" x14ac:dyDescent="0.2">
      <c r="A22" s="91" t="s">
        <v>121</v>
      </c>
      <c r="B22" s="69"/>
      <c r="C22" s="70"/>
      <c r="D22" s="194"/>
      <c r="E22" s="195"/>
      <c r="F22" s="195"/>
      <c r="G22" s="195"/>
      <c r="H22" s="200"/>
      <c r="I22" s="283"/>
      <c r="J22" s="284"/>
      <c r="K22"/>
      <c r="L22"/>
      <c r="M22"/>
      <c r="N22"/>
      <c r="O22"/>
      <c r="P22"/>
    </row>
    <row r="23" spans="1:16" ht="17.100000000000001" customHeight="1" x14ac:dyDescent="0.2">
      <c r="A23" s="76" t="s">
        <v>96</v>
      </c>
      <c r="B23" s="77"/>
      <c r="C23" s="78">
        <v>100</v>
      </c>
      <c r="D23" s="80">
        <v>754300</v>
      </c>
      <c r="E23" s="79">
        <v>761748</v>
      </c>
      <c r="F23" s="79">
        <v>765820</v>
      </c>
      <c r="G23" s="79">
        <v>752401</v>
      </c>
      <c r="H23" s="105">
        <v>758564</v>
      </c>
      <c r="I23" s="80">
        <v>-4264</v>
      </c>
      <c r="J23" s="81">
        <v>-0.5621147325736523</v>
      </c>
      <c r="K23"/>
      <c r="L23"/>
      <c r="M23"/>
      <c r="N23"/>
      <c r="O23"/>
      <c r="P23"/>
    </row>
    <row r="24" spans="1:16" ht="14.45" customHeight="1" x14ac:dyDescent="0.2">
      <c r="A24" s="85" t="s">
        <v>97</v>
      </c>
      <c r="B24" s="84" t="s">
        <v>98</v>
      </c>
      <c r="C24" s="78">
        <v>43.920323478721997</v>
      </c>
      <c r="D24" s="80">
        <v>331291</v>
      </c>
      <c r="E24" s="79">
        <v>334009</v>
      </c>
      <c r="F24" s="79">
        <v>334283</v>
      </c>
      <c r="G24" s="79">
        <v>327424</v>
      </c>
      <c r="H24" s="105">
        <v>329418</v>
      </c>
      <c r="I24" s="80">
        <v>1873</v>
      </c>
      <c r="J24" s="81">
        <v>0.56857852333509407</v>
      </c>
      <c r="K24"/>
      <c r="L24"/>
      <c r="M24"/>
      <c r="N24"/>
      <c r="O24"/>
      <c r="P24"/>
    </row>
    <row r="25" spans="1:16" ht="14.45" customHeight="1" x14ac:dyDescent="0.2">
      <c r="A25" s="85"/>
      <c r="B25" s="84" t="s">
        <v>99</v>
      </c>
      <c r="C25" s="78">
        <v>56.079676521278003</v>
      </c>
      <c r="D25" s="80">
        <v>423009</v>
      </c>
      <c r="E25" s="79">
        <v>427739</v>
      </c>
      <c r="F25" s="79">
        <v>431537</v>
      </c>
      <c r="G25" s="79">
        <v>424977</v>
      </c>
      <c r="H25" s="105">
        <v>429146</v>
      </c>
      <c r="I25" s="80">
        <v>-6137</v>
      </c>
      <c r="J25" s="81">
        <v>-1.4300494470413332</v>
      </c>
      <c r="K25"/>
      <c r="L25"/>
      <c r="M25"/>
      <c r="N25"/>
      <c r="O25"/>
      <c r="P25"/>
    </row>
    <row r="26" spans="1:16" ht="14.45" customHeight="1" x14ac:dyDescent="0.2">
      <c r="A26" s="83" t="s">
        <v>97</v>
      </c>
      <c r="B26" s="86" t="s">
        <v>100</v>
      </c>
      <c r="C26" s="78">
        <v>20.17300808696805</v>
      </c>
      <c r="D26" s="80">
        <v>152165</v>
      </c>
      <c r="E26" s="79">
        <v>154207</v>
      </c>
      <c r="F26" s="79">
        <v>160167</v>
      </c>
      <c r="G26" s="79">
        <v>153241</v>
      </c>
      <c r="H26" s="105">
        <v>154672</v>
      </c>
      <c r="I26" s="80">
        <v>-2507</v>
      </c>
      <c r="J26" s="81">
        <v>-1.6208492810592738</v>
      </c>
      <c r="K26"/>
      <c r="L26"/>
      <c r="M26"/>
      <c r="N26"/>
      <c r="O26"/>
      <c r="P26"/>
    </row>
    <row r="27" spans="1:16" ht="14.45" customHeight="1" x14ac:dyDescent="0.2">
      <c r="A27" s="83"/>
      <c r="B27" s="86" t="s">
        <v>101</v>
      </c>
      <c r="C27" s="78">
        <v>44.571258120111359</v>
      </c>
      <c r="D27" s="80">
        <v>336201</v>
      </c>
      <c r="E27" s="79">
        <v>339265</v>
      </c>
      <c r="F27" s="79">
        <v>338247</v>
      </c>
      <c r="G27" s="79">
        <v>334326</v>
      </c>
      <c r="H27" s="105">
        <v>337535</v>
      </c>
      <c r="I27" s="80">
        <v>-1334</v>
      </c>
      <c r="J27" s="81">
        <v>-0.39521827366050927</v>
      </c>
      <c r="K27"/>
      <c r="L27"/>
      <c r="M27"/>
      <c r="N27"/>
      <c r="O27"/>
      <c r="P27"/>
    </row>
    <row r="28" spans="1:16" ht="14.45" customHeight="1" x14ac:dyDescent="0.2">
      <c r="A28" s="83"/>
      <c r="B28" s="86" t="s">
        <v>102</v>
      </c>
      <c r="C28" s="78">
        <v>17.407662733660349</v>
      </c>
      <c r="D28" s="80">
        <v>131306</v>
      </c>
      <c r="E28" s="79">
        <v>133275</v>
      </c>
      <c r="F28" s="79">
        <v>133905</v>
      </c>
      <c r="G28" s="79">
        <v>133715</v>
      </c>
      <c r="H28" s="105">
        <v>135302</v>
      </c>
      <c r="I28" s="80">
        <v>-3996</v>
      </c>
      <c r="J28" s="81">
        <v>-2.9533931501382091</v>
      </c>
      <c r="K28"/>
      <c r="L28"/>
      <c r="M28"/>
      <c r="N28"/>
      <c r="O28"/>
      <c r="P28"/>
    </row>
    <row r="29" spans="1:16" ht="14.45" customHeight="1" x14ac:dyDescent="0.2">
      <c r="A29" s="83"/>
      <c r="B29" s="86" t="s">
        <v>103</v>
      </c>
      <c r="C29" s="78">
        <v>17.848071059260242</v>
      </c>
      <c r="D29" s="80">
        <v>134628</v>
      </c>
      <c r="E29" s="79">
        <v>135000</v>
      </c>
      <c r="F29" s="79">
        <v>133500</v>
      </c>
      <c r="G29" s="79">
        <v>131118</v>
      </c>
      <c r="H29" s="105">
        <v>131055</v>
      </c>
      <c r="I29" s="80">
        <v>3573</v>
      </c>
      <c r="J29" s="81">
        <v>2.7263362710312462</v>
      </c>
      <c r="K29"/>
      <c r="L29"/>
      <c r="M29"/>
      <c r="N29"/>
      <c r="O29"/>
      <c r="P29"/>
    </row>
    <row r="30" spans="1:16" ht="14.45" customHeight="1" x14ac:dyDescent="0.2">
      <c r="A30" s="85"/>
      <c r="B30" s="86" t="s">
        <v>104</v>
      </c>
      <c r="C30" s="78">
        <v>2.5996287949091874</v>
      </c>
      <c r="D30" s="80">
        <v>19609</v>
      </c>
      <c r="E30" s="79">
        <v>20127</v>
      </c>
      <c r="F30" s="79">
        <v>20112</v>
      </c>
      <c r="G30" s="79">
        <v>20145</v>
      </c>
      <c r="H30" s="105">
        <v>17252</v>
      </c>
      <c r="I30" s="80">
        <v>2357</v>
      </c>
      <c r="J30" s="81">
        <v>13.662184094597729</v>
      </c>
      <c r="K30"/>
      <c r="L30"/>
      <c r="M30"/>
      <c r="N30"/>
      <c r="O30"/>
      <c r="P30"/>
    </row>
    <row r="31" spans="1:16" ht="14.45" customHeight="1" x14ac:dyDescent="0.2">
      <c r="A31" s="85" t="s">
        <v>105</v>
      </c>
      <c r="B31" s="84" t="s">
        <v>108</v>
      </c>
      <c r="C31" s="78">
        <v>87.118122762826459</v>
      </c>
      <c r="D31" s="80">
        <v>657132</v>
      </c>
      <c r="E31" s="79">
        <v>664230</v>
      </c>
      <c r="F31" s="79">
        <v>668457</v>
      </c>
      <c r="G31" s="79">
        <v>658415</v>
      </c>
      <c r="H31" s="105">
        <v>665267</v>
      </c>
      <c r="I31" s="80">
        <v>-8135</v>
      </c>
      <c r="J31" s="81">
        <v>-1.2228173049317042</v>
      </c>
      <c r="K31"/>
      <c r="L31"/>
      <c r="M31"/>
      <c r="N31"/>
      <c r="O31"/>
      <c r="P31"/>
    </row>
    <row r="32" spans="1:16" ht="14.45" customHeight="1" x14ac:dyDescent="0.2">
      <c r="A32" s="88"/>
      <c r="B32" s="89" t="s">
        <v>109</v>
      </c>
      <c r="C32" s="90">
        <v>12.881744663926819</v>
      </c>
      <c r="D32" s="108">
        <v>97167</v>
      </c>
      <c r="E32" s="109">
        <v>97518</v>
      </c>
      <c r="F32" s="109">
        <v>97363</v>
      </c>
      <c r="G32" s="109">
        <v>93986</v>
      </c>
      <c r="H32" s="110">
        <v>93297</v>
      </c>
      <c r="I32" s="108">
        <v>3870</v>
      </c>
      <c r="J32" s="111">
        <v>4.148043345445191</v>
      </c>
      <c r="K32"/>
      <c r="L32"/>
      <c r="M32"/>
      <c r="N32"/>
      <c r="O32"/>
      <c r="P32"/>
    </row>
    <row r="33" spans="1:16" ht="18" customHeight="1" x14ac:dyDescent="0.2">
      <c r="A33" s="91" t="s">
        <v>122</v>
      </c>
      <c r="B33" s="69"/>
      <c r="C33" s="70"/>
      <c r="D33" s="194"/>
      <c r="E33" s="195"/>
      <c r="F33" s="195"/>
      <c r="G33" s="195"/>
      <c r="H33" s="200"/>
      <c r="I33" s="283"/>
      <c r="J33" s="284"/>
      <c r="K33"/>
      <c r="L33"/>
      <c r="M33"/>
      <c r="N33"/>
      <c r="O33"/>
      <c r="P33"/>
    </row>
    <row r="34" spans="1:16" ht="17.100000000000001" customHeight="1" x14ac:dyDescent="0.2">
      <c r="A34" s="76" t="s">
        <v>96</v>
      </c>
      <c r="B34" s="77"/>
      <c r="C34" s="78">
        <v>100</v>
      </c>
      <c r="D34" s="80">
        <v>6680629</v>
      </c>
      <c r="E34" s="79">
        <v>6714319</v>
      </c>
      <c r="F34" s="79">
        <v>6753469</v>
      </c>
      <c r="G34" s="79">
        <v>6650554</v>
      </c>
      <c r="H34" s="105">
        <v>6721282</v>
      </c>
      <c r="I34" s="80">
        <v>-40653</v>
      </c>
      <c r="J34" s="81">
        <v>-0.60483996951772001</v>
      </c>
      <c r="K34"/>
      <c r="L34"/>
      <c r="M34"/>
      <c r="N34"/>
      <c r="O34"/>
      <c r="P34"/>
    </row>
    <row r="35" spans="1:16" ht="14.45" customHeight="1" x14ac:dyDescent="0.2">
      <c r="A35" s="85" t="s">
        <v>97</v>
      </c>
      <c r="B35" s="84" t="s">
        <v>98</v>
      </c>
      <c r="C35" s="78">
        <v>43.919352504083072</v>
      </c>
      <c r="D35" s="80">
        <v>2934089</v>
      </c>
      <c r="E35" s="79">
        <v>2948759</v>
      </c>
      <c r="F35" s="79">
        <v>2952865</v>
      </c>
      <c r="G35" s="79">
        <v>2902108</v>
      </c>
      <c r="H35" s="105">
        <v>2929309</v>
      </c>
      <c r="I35" s="80">
        <v>4780</v>
      </c>
      <c r="J35" s="81">
        <v>0.16317841511428122</v>
      </c>
      <c r="K35"/>
      <c r="L35"/>
      <c r="M35"/>
      <c r="N35"/>
      <c r="O35"/>
      <c r="P35"/>
    </row>
    <row r="36" spans="1:16" ht="14.45" customHeight="1" x14ac:dyDescent="0.2">
      <c r="A36" s="85"/>
      <c r="B36" s="84" t="s">
        <v>99</v>
      </c>
      <c r="C36" s="78">
        <v>56.080647495916928</v>
      </c>
      <c r="D36" s="80">
        <v>3746540</v>
      </c>
      <c r="E36" s="79">
        <v>3765560</v>
      </c>
      <c r="F36" s="79">
        <v>3800604</v>
      </c>
      <c r="G36" s="79">
        <v>3748446</v>
      </c>
      <c r="H36" s="105">
        <v>3791973</v>
      </c>
      <c r="I36" s="80">
        <v>-45433</v>
      </c>
      <c r="J36" s="81">
        <v>-1.1981361681636447</v>
      </c>
      <c r="K36"/>
      <c r="L36"/>
      <c r="M36"/>
      <c r="N36"/>
      <c r="O36"/>
      <c r="P36"/>
    </row>
    <row r="37" spans="1:16" ht="14.45" customHeight="1" x14ac:dyDescent="0.2">
      <c r="A37" s="83" t="s">
        <v>97</v>
      </c>
      <c r="B37" s="86" t="s">
        <v>100</v>
      </c>
      <c r="C37" s="78">
        <v>18.695754546465611</v>
      </c>
      <c r="D37" s="80">
        <v>1248994</v>
      </c>
      <c r="E37" s="79">
        <v>1256260</v>
      </c>
      <c r="F37" s="79">
        <v>1298533</v>
      </c>
      <c r="G37" s="79">
        <v>1244642</v>
      </c>
      <c r="H37" s="105">
        <v>1267951</v>
      </c>
      <c r="I37" s="80">
        <v>-18957</v>
      </c>
      <c r="J37" s="81">
        <v>-1.4950893212750336</v>
      </c>
      <c r="K37"/>
      <c r="L37"/>
      <c r="M37"/>
      <c r="N37"/>
      <c r="O37"/>
      <c r="P37"/>
    </row>
    <row r="38" spans="1:16" ht="14.45" customHeight="1" x14ac:dyDescent="0.2">
      <c r="A38" s="83"/>
      <c r="B38" s="86" t="s">
        <v>101</v>
      </c>
      <c r="C38" s="78">
        <v>47.386570935161942</v>
      </c>
      <c r="D38" s="80">
        <v>3165721</v>
      </c>
      <c r="E38" s="79">
        <v>3184019</v>
      </c>
      <c r="F38" s="79">
        <v>3185847</v>
      </c>
      <c r="G38" s="79">
        <v>3156453</v>
      </c>
      <c r="H38" s="105">
        <v>3191159</v>
      </c>
      <c r="I38" s="80">
        <v>-25438</v>
      </c>
      <c r="J38" s="81">
        <v>-0.79713984793612602</v>
      </c>
      <c r="K38"/>
      <c r="L38"/>
      <c r="M38"/>
      <c r="N38"/>
      <c r="O38"/>
      <c r="P38"/>
    </row>
    <row r="39" spans="1:16" ht="14.45" customHeight="1" x14ac:dyDescent="0.2">
      <c r="A39" s="83"/>
      <c r="B39" s="86" t="s">
        <v>102</v>
      </c>
      <c r="C39" s="78">
        <v>17.087477840784153</v>
      </c>
      <c r="D39" s="80">
        <v>1141551</v>
      </c>
      <c r="E39" s="79">
        <v>1153011</v>
      </c>
      <c r="F39" s="79">
        <v>1160501</v>
      </c>
      <c r="G39" s="79">
        <v>1159791</v>
      </c>
      <c r="H39" s="105">
        <v>1171526</v>
      </c>
      <c r="I39" s="80">
        <v>-29975</v>
      </c>
      <c r="J39" s="81">
        <v>-2.5586286603967818</v>
      </c>
      <c r="K39"/>
      <c r="L39"/>
      <c r="M39"/>
      <c r="N39"/>
      <c r="O39"/>
      <c r="P39"/>
    </row>
    <row r="40" spans="1:16" ht="14.45" customHeight="1" x14ac:dyDescent="0.2">
      <c r="A40" s="85"/>
      <c r="B40" s="86" t="s">
        <v>103</v>
      </c>
      <c r="C40" s="78">
        <v>16.830121834336257</v>
      </c>
      <c r="D40" s="80">
        <v>1124358</v>
      </c>
      <c r="E40" s="79">
        <v>1121018</v>
      </c>
      <c r="F40" s="79">
        <v>1108571</v>
      </c>
      <c r="G40" s="79">
        <v>1089659</v>
      </c>
      <c r="H40" s="105">
        <v>1090639</v>
      </c>
      <c r="I40" s="80">
        <v>33719</v>
      </c>
      <c r="J40" s="81">
        <v>3.0916737802334229</v>
      </c>
      <c r="K40"/>
      <c r="L40"/>
      <c r="M40"/>
      <c r="N40"/>
      <c r="O40"/>
      <c r="P40"/>
    </row>
    <row r="41" spans="1:16" ht="14.45" customHeight="1" x14ac:dyDescent="0.2">
      <c r="A41" s="85"/>
      <c r="B41" s="86" t="s">
        <v>104</v>
      </c>
      <c r="C41" s="78">
        <v>2.4235292814493965</v>
      </c>
      <c r="D41" s="80">
        <v>161907</v>
      </c>
      <c r="E41" s="79">
        <v>164726</v>
      </c>
      <c r="F41" s="79">
        <v>163879</v>
      </c>
      <c r="G41" s="79">
        <v>163291</v>
      </c>
      <c r="H41" s="105">
        <v>139808</v>
      </c>
      <c r="I41" s="80">
        <v>22099</v>
      </c>
      <c r="J41" s="81">
        <v>15.806677729457542</v>
      </c>
      <c r="K41"/>
      <c r="L41"/>
      <c r="M41"/>
      <c r="N41"/>
      <c r="O41"/>
      <c r="P41"/>
    </row>
    <row r="42" spans="1:16" ht="14.45" customHeight="1" x14ac:dyDescent="0.2">
      <c r="A42" s="85" t="s">
        <v>105</v>
      </c>
      <c r="B42" s="84" t="s">
        <v>108</v>
      </c>
      <c r="C42" s="78">
        <v>82.234008204916037</v>
      </c>
      <c r="D42" s="80">
        <v>5493749</v>
      </c>
      <c r="E42" s="79">
        <v>5525518</v>
      </c>
      <c r="F42" s="79">
        <v>5561724</v>
      </c>
      <c r="G42" s="79">
        <v>5484315</v>
      </c>
      <c r="H42" s="105">
        <v>5553668</v>
      </c>
      <c r="I42" s="80">
        <v>-59919</v>
      </c>
      <c r="J42" s="81">
        <v>-1.078908569975735</v>
      </c>
      <c r="K42"/>
      <c r="L42"/>
      <c r="M42"/>
      <c r="N42"/>
      <c r="O42"/>
      <c r="P42"/>
    </row>
    <row r="43" spans="1:16" ht="14.45" customHeight="1" x14ac:dyDescent="0.2">
      <c r="A43" s="88"/>
      <c r="B43" s="89" t="s">
        <v>109</v>
      </c>
      <c r="C43" s="90">
        <v>17.76596185778315</v>
      </c>
      <c r="D43" s="108">
        <v>1186878</v>
      </c>
      <c r="E43" s="109">
        <v>1188799</v>
      </c>
      <c r="F43" s="109">
        <v>1191742</v>
      </c>
      <c r="G43" s="109">
        <v>1166235</v>
      </c>
      <c r="H43" s="110">
        <v>1167608</v>
      </c>
      <c r="I43" s="108">
        <v>19270</v>
      </c>
      <c r="J43" s="111">
        <v>1.6503826626744593</v>
      </c>
      <c r="K43"/>
      <c r="L43"/>
      <c r="M43"/>
      <c r="N43"/>
      <c r="O43"/>
      <c r="P43"/>
    </row>
    <row r="44" spans="1:16" ht="18" customHeight="1" x14ac:dyDescent="0.2">
      <c r="A44" s="91" t="s">
        <v>123</v>
      </c>
      <c r="B44" s="69"/>
      <c r="C44" s="70"/>
      <c r="D44" s="194"/>
      <c r="E44" s="195"/>
      <c r="F44" s="195"/>
      <c r="G44" s="195"/>
      <c r="H44" s="200"/>
      <c r="I44" s="283"/>
      <c r="J44" s="284"/>
      <c r="K44"/>
      <c r="L44"/>
      <c r="M44"/>
      <c r="N44"/>
      <c r="O44"/>
      <c r="P44"/>
    </row>
    <row r="45" spans="1:16" ht="17.100000000000001" customHeight="1" x14ac:dyDescent="0.2">
      <c r="A45" s="76" t="s">
        <v>96</v>
      </c>
      <c r="B45" s="77"/>
      <c r="C45" s="78">
        <v>100</v>
      </c>
      <c r="D45" s="80">
        <v>7593190</v>
      </c>
      <c r="E45" s="79">
        <v>7631853</v>
      </c>
      <c r="F45" s="79">
        <v>7672578</v>
      </c>
      <c r="G45" s="79">
        <v>7545137</v>
      </c>
      <c r="H45" s="105">
        <v>7627821</v>
      </c>
      <c r="I45" s="80">
        <v>-34631</v>
      </c>
      <c r="J45" s="81">
        <v>-0.45400908070601026</v>
      </c>
      <c r="K45"/>
      <c r="L45"/>
      <c r="M45"/>
      <c r="N45"/>
      <c r="O45"/>
      <c r="P45"/>
    </row>
    <row r="46" spans="1:16" ht="14.45" customHeight="1" x14ac:dyDescent="0.2">
      <c r="A46" s="85" t="s">
        <v>97</v>
      </c>
      <c r="B46" s="84" t="s">
        <v>98</v>
      </c>
      <c r="C46" s="78">
        <v>44.267824195101134</v>
      </c>
      <c r="D46" s="80">
        <v>3361340</v>
      </c>
      <c r="E46" s="79">
        <v>3378408</v>
      </c>
      <c r="F46" s="79">
        <v>3381740</v>
      </c>
      <c r="G46" s="79">
        <v>3319405</v>
      </c>
      <c r="H46" s="105">
        <v>3351195</v>
      </c>
      <c r="I46" s="80">
        <v>10145</v>
      </c>
      <c r="J46" s="81">
        <v>0.30272783290736588</v>
      </c>
      <c r="K46"/>
      <c r="L46"/>
      <c r="M46"/>
      <c r="N46"/>
      <c r="O46"/>
      <c r="P46"/>
    </row>
    <row r="47" spans="1:16" ht="14.45" customHeight="1" x14ac:dyDescent="0.2">
      <c r="A47" s="85"/>
      <c r="B47" s="84" t="s">
        <v>99</v>
      </c>
      <c r="C47" s="78">
        <v>55.732175804898866</v>
      </c>
      <c r="D47" s="80">
        <v>4231850</v>
      </c>
      <c r="E47" s="79">
        <v>4253445</v>
      </c>
      <c r="F47" s="79">
        <v>4290838</v>
      </c>
      <c r="G47" s="79">
        <v>4225732</v>
      </c>
      <c r="H47" s="105">
        <v>4276626</v>
      </c>
      <c r="I47" s="80">
        <v>-44776</v>
      </c>
      <c r="J47" s="81">
        <v>-1.0469935879359102</v>
      </c>
      <c r="K47"/>
      <c r="L47"/>
      <c r="M47"/>
      <c r="N47"/>
      <c r="O47"/>
      <c r="P47"/>
    </row>
    <row r="48" spans="1:16" ht="14.45" customHeight="1" x14ac:dyDescent="0.2">
      <c r="A48" s="83" t="s">
        <v>97</v>
      </c>
      <c r="B48" s="86" t="s">
        <v>100</v>
      </c>
      <c r="C48" s="78">
        <v>18.759994152655207</v>
      </c>
      <c r="D48" s="80">
        <v>1424482</v>
      </c>
      <c r="E48" s="79">
        <v>1433730</v>
      </c>
      <c r="F48" s="79">
        <v>1481602</v>
      </c>
      <c r="G48" s="79">
        <v>1415845</v>
      </c>
      <c r="H48" s="105">
        <v>1443326</v>
      </c>
      <c r="I48" s="80">
        <v>-18844</v>
      </c>
      <c r="J48" s="81">
        <v>-1.3055955480605212</v>
      </c>
      <c r="K48"/>
      <c r="L48"/>
      <c r="M48"/>
      <c r="N48"/>
      <c r="O48"/>
      <c r="P48"/>
    </row>
    <row r="49" spans="1:16" ht="14.45" customHeight="1" x14ac:dyDescent="0.2">
      <c r="A49" s="83"/>
      <c r="B49" s="86" t="s">
        <v>101</v>
      </c>
      <c r="C49" s="78">
        <v>46.858500840885057</v>
      </c>
      <c r="D49" s="80">
        <v>3558055</v>
      </c>
      <c r="E49" s="79">
        <v>3575912</v>
      </c>
      <c r="F49" s="79">
        <v>3575534</v>
      </c>
      <c r="G49" s="79">
        <v>3538800</v>
      </c>
      <c r="H49" s="105">
        <v>3577794</v>
      </c>
      <c r="I49" s="80">
        <v>-19739</v>
      </c>
      <c r="J49" s="81">
        <v>-0.55170867858797912</v>
      </c>
      <c r="K49"/>
      <c r="L49"/>
      <c r="M49"/>
      <c r="N49"/>
      <c r="O49"/>
      <c r="P49"/>
    </row>
    <row r="50" spans="1:16" ht="14.45" customHeight="1" x14ac:dyDescent="0.2">
      <c r="A50" s="83"/>
      <c r="B50" s="86" t="s">
        <v>102</v>
      </c>
      <c r="C50" s="78">
        <v>16.880415214159004</v>
      </c>
      <c r="D50" s="80">
        <v>1281762</v>
      </c>
      <c r="E50" s="79">
        <v>1295752</v>
      </c>
      <c r="F50" s="79">
        <v>1304417</v>
      </c>
      <c r="G50" s="79">
        <v>1303459</v>
      </c>
      <c r="H50" s="105">
        <v>1316651</v>
      </c>
      <c r="I50" s="80">
        <v>-34889</v>
      </c>
      <c r="J50" s="81">
        <v>-2.649828997965292</v>
      </c>
      <c r="K50"/>
      <c r="L50"/>
      <c r="M50"/>
      <c r="N50"/>
      <c r="O50"/>
      <c r="P50"/>
    </row>
    <row r="51" spans="1:16" ht="14.45" customHeight="1" x14ac:dyDescent="0.2">
      <c r="A51" s="85"/>
      <c r="B51" s="86" t="s">
        <v>103</v>
      </c>
      <c r="C51" s="78">
        <v>17.50101077412787</v>
      </c>
      <c r="D51" s="80">
        <v>1328885</v>
      </c>
      <c r="E51" s="79">
        <v>1326445</v>
      </c>
      <c r="F51" s="79">
        <v>1311006</v>
      </c>
      <c r="G51" s="79">
        <v>1287022</v>
      </c>
      <c r="H51" s="105">
        <v>1290041</v>
      </c>
      <c r="I51" s="80">
        <v>38844</v>
      </c>
      <c r="J51" s="81">
        <v>3.0110670901157404</v>
      </c>
      <c r="K51"/>
      <c r="L51"/>
      <c r="M51"/>
      <c r="N51"/>
      <c r="O51"/>
      <c r="P51"/>
    </row>
    <row r="52" spans="1:16" ht="14.45" customHeight="1" x14ac:dyDescent="0.2">
      <c r="A52" s="85"/>
      <c r="B52" s="86" t="s">
        <v>104</v>
      </c>
      <c r="C52" s="78">
        <v>2.5369969670191317</v>
      </c>
      <c r="D52" s="80">
        <v>192639</v>
      </c>
      <c r="E52" s="79">
        <v>196199</v>
      </c>
      <c r="F52" s="79">
        <v>195109</v>
      </c>
      <c r="G52" s="79">
        <v>194181</v>
      </c>
      <c r="H52" s="105">
        <v>166580</v>
      </c>
      <c r="I52" s="80">
        <v>26059</v>
      </c>
      <c r="J52" s="81">
        <v>15.643534638011767</v>
      </c>
      <c r="K52"/>
      <c r="L52"/>
      <c r="M52"/>
      <c r="N52"/>
      <c r="O52"/>
      <c r="P52"/>
    </row>
    <row r="53" spans="1:16" ht="14.45" customHeight="1" x14ac:dyDescent="0.2">
      <c r="A53" s="85" t="s">
        <v>105</v>
      </c>
      <c r="B53" s="84" t="s">
        <v>108</v>
      </c>
      <c r="C53" s="78">
        <v>82.854452476495382</v>
      </c>
      <c r="D53" s="80">
        <v>6291296</v>
      </c>
      <c r="E53" s="79">
        <v>6328409</v>
      </c>
      <c r="F53" s="79">
        <v>6366721</v>
      </c>
      <c r="G53" s="79">
        <v>6269193</v>
      </c>
      <c r="H53" s="105">
        <v>6349915</v>
      </c>
      <c r="I53" s="80">
        <v>-58619</v>
      </c>
      <c r="J53" s="81">
        <v>-0.92314621534303998</v>
      </c>
      <c r="K53"/>
      <c r="L53"/>
      <c r="M53"/>
      <c r="N53"/>
      <c r="O53"/>
      <c r="P53"/>
    </row>
    <row r="54" spans="1:16" ht="14.45" customHeight="1" x14ac:dyDescent="0.2">
      <c r="A54" s="88"/>
      <c r="B54" s="89" t="s">
        <v>109</v>
      </c>
      <c r="C54" s="90">
        <v>17.145521184113658</v>
      </c>
      <c r="D54" s="108">
        <v>1301892</v>
      </c>
      <c r="E54" s="109">
        <v>1303442</v>
      </c>
      <c r="F54" s="109">
        <v>1305854</v>
      </c>
      <c r="G54" s="109">
        <v>1275939</v>
      </c>
      <c r="H54" s="110">
        <v>1277899</v>
      </c>
      <c r="I54" s="108">
        <v>23993</v>
      </c>
      <c r="J54" s="111">
        <v>1.8775349225564775</v>
      </c>
      <c r="K54"/>
      <c r="L54"/>
      <c r="M54"/>
      <c r="N54"/>
      <c r="O54"/>
      <c r="P54"/>
    </row>
    <row r="55" spans="1:16" ht="18" customHeight="1" x14ac:dyDescent="0.2">
      <c r="A55" s="68" t="s">
        <v>177</v>
      </c>
      <c r="B55" s="69"/>
      <c r="C55" s="92"/>
      <c r="D55" s="80"/>
      <c r="E55" s="79"/>
      <c r="F55" s="79"/>
      <c r="G55" s="79"/>
      <c r="H55" s="105"/>
      <c r="I55" s="102"/>
      <c r="J55" s="103"/>
      <c r="K55"/>
      <c r="L55"/>
      <c r="M55"/>
      <c r="N55"/>
      <c r="O55"/>
      <c r="P55"/>
    </row>
    <row r="56" spans="1:16" ht="17.100000000000001" customHeight="1" x14ac:dyDescent="0.2">
      <c r="A56" s="76" t="s">
        <v>96</v>
      </c>
      <c r="B56" s="77"/>
      <c r="C56" s="78">
        <v>100</v>
      </c>
      <c r="D56" s="80">
        <v>13101</v>
      </c>
      <c r="E56" s="79">
        <v>13318</v>
      </c>
      <c r="F56" s="79">
        <v>13384</v>
      </c>
      <c r="G56" s="79">
        <v>13058</v>
      </c>
      <c r="H56" s="105">
        <v>13029</v>
      </c>
      <c r="I56" s="80">
        <v>72</v>
      </c>
      <c r="J56" s="81">
        <v>0.55261340087497124</v>
      </c>
      <c r="K56"/>
      <c r="L56"/>
      <c r="M56"/>
      <c r="N56"/>
      <c r="O56"/>
      <c r="P56"/>
    </row>
    <row r="57" spans="1:16" ht="14.45" customHeight="1" x14ac:dyDescent="0.2">
      <c r="A57" s="85" t="s">
        <v>97</v>
      </c>
      <c r="B57" s="84" t="s">
        <v>98</v>
      </c>
      <c r="C57" s="78">
        <v>43.538661170902984</v>
      </c>
      <c r="D57" s="80">
        <v>5704</v>
      </c>
      <c r="E57" s="79">
        <v>5756</v>
      </c>
      <c r="F57" s="79">
        <v>5742</v>
      </c>
      <c r="G57" s="79">
        <v>5580</v>
      </c>
      <c r="H57" s="105">
        <v>5563</v>
      </c>
      <c r="I57" s="80">
        <v>141</v>
      </c>
      <c r="J57" s="81">
        <v>2.5346036311342801</v>
      </c>
      <c r="K57"/>
      <c r="L57"/>
      <c r="M57"/>
      <c r="N57"/>
      <c r="O57"/>
      <c r="P57"/>
    </row>
    <row r="58" spans="1:16" ht="14.45" customHeight="1" x14ac:dyDescent="0.2">
      <c r="A58" s="85"/>
      <c r="B58" s="84" t="s">
        <v>99</v>
      </c>
      <c r="C58" s="78">
        <v>56.461338829097016</v>
      </c>
      <c r="D58" s="80">
        <v>7397</v>
      </c>
      <c r="E58" s="79">
        <v>7562</v>
      </c>
      <c r="F58" s="79">
        <v>7642</v>
      </c>
      <c r="G58" s="79">
        <v>7478</v>
      </c>
      <c r="H58" s="105">
        <v>7466</v>
      </c>
      <c r="I58" s="80">
        <v>-69</v>
      </c>
      <c r="J58" s="81">
        <v>-0.92418965979105272</v>
      </c>
      <c r="K58"/>
      <c r="L58"/>
      <c r="M58"/>
      <c r="N58"/>
      <c r="O58"/>
      <c r="P58"/>
    </row>
    <row r="59" spans="1:16" ht="14.45" customHeight="1" x14ac:dyDescent="0.2">
      <c r="A59" s="83" t="s">
        <v>97</v>
      </c>
      <c r="B59" s="86" t="s">
        <v>100</v>
      </c>
      <c r="C59" s="78">
        <v>18.700862529577893</v>
      </c>
      <c r="D59" s="80">
        <v>2450</v>
      </c>
      <c r="E59" s="79">
        <v>2519</v>
      </c>
      <c r="F59" s="79">
        <v>2613</v>
      </c>
      <c r="G59" s="79">
        <v>2461</v>
      </c>
      <c r="H59" s="105">
        <v>2416</v>
      </c>
      <c r="I59" s="80">
        <v>34</v>
      </c>
      <c r="J59" s="81">
        <v>1.4072847682119205</v>
      </c>
      <c r="K59"/>
      <c r="L59"/>
      <c r="M59"/>
      <c r="N59"/>
      <c r="O59"/>
      <c r="P59"/>
    </row>
    <row r="60" spans="1:16" ht="14.45" customHeight="1" x14ac:dyDescent="0.2">
      <c r="A60" s="83"/>
      <c r="B60" s="86" t="s">
        <v>101</v>
      </c>
      <c r="C60" s="78">
        <v>43.874513395923977</v>
      </c>
      <c r="D60" s="80">
        <v>5748</v>
      </c>
      <c r="E60" s="79">
        <v>5824</v>
      </c>
      <c r="F60" s="79">
        <v>5781</v>
      </c>
      <c r="G60" s="79">
        <v>5694</v>
      </c>
      <c r="H60" s="105">
        <v>5731</v>
      </c>
      <c r="I60" s="80">
        <v>17</v>
      </c>
      <c r="J60" s="81">
        <v>0.29663235037515268</v>
      </c>
      <c r="K60"/>
      <c r="L60"/>
      <c r="M60"/>
      <c r="N60"/>
      <c r="O60"/>
      <c r="P60"/>
    </row>
    <row r="61" spans="1:16" ht="14.45" customHeight="1" x14ac:dyDescent="0.2">
      <c r="A61" s="83"/>
      <c r="B61" s="86" t="s">
        <v>102</v>
      </c>
      <c r="C61" s="78">
        <v>17.899396992595985</v>
      </c>
      <c r="D61" s="80">
        <v>2345</v>
      </c>
      <c r="E61" s="79">
        <v>2399</v>
      </c>
      <c r="F61" s="79">
        <v>2438</v>
      </c>
      <c r="G61" s="79">
        <v>2403</v>
      </c>
      <c r="H61" s="105">
        <v>2417</v>
      </c>
      <c r="I61" s="80">
        <v>-72</v>
      </c>
      <c r="J61" s="81">
        <v>-2.9788994621431528</v>
      </c>
      <c r="K61"/>
      <c r="L61"/>
      <c r="M61"/>
      <c r="N61"/>
      <c r="O61"/>
      <c r="P61"/>
    </row>
    <row r="62" spans="1:16" ht="14.45" customHeight="1" x14ac:dyDescent="0.2">
      <c r="A62" s="85"/>
      <c r="B62" s="86" t="s">
        <v>103</v>
      </c>
      <c r="C62" s="78">
        <v>19.525227081902145</v>
      </c>
      <c r="D62" s="80">
        <v>2558</v>
      </c>
      <c r="E62" s="79">
        <v>2576</v>
      </c>
      <c r="F62" s="79">
        <v>2552</v>
      </c>
      <c r="G62" s="79">
        <v>2500</v>
      </c>
      <c r="H62" s="105">
        <v>2465</v>
      </c>
      <c r="I62" s="80">
        <v>93</v>
      </c>
      <c r="J62" s="81">
        <v>3.7728194726166326</v>
      </c>
      <c r="K62"/>
      <c r="L62"/>
      <c r="M62"/>
      <c r="N62"/>
      <c r="O62"/>
      <c r="P62"/>
    </row>
    <row r="63" spans="1:16" ht="14.45" customHeight="1" x14ac:dyDescent="0.2">
      <c r="A63" s="85"/>
      <c r="B63" s="86" t="s">
        <v>104</v>
      </c>
      <c r="C63" s="78">
        <v>2.6639187848255856</v>
      </c>
      <c r="D63" s="80">
        <v>349</v>
      </c>
      <c r="E63" s="79">
        <v>333</v>
      </c>
      <c r="F63" s="79">
        <v>325</v>
      </c>
      <c r="G63" s="79">
        <v>349</v>
      </c>
      <c r="H63" s="105">
        <v>285</v>
      </c>
      <c r="I63" s="80">
        <v>64</v>
      </c>
      <c r="J63" s="81">
        <v>22.456140350877192</v>
      </c>
      <c r="K63"/>
      <c r="L63"/>
      <c r="M63"/>
      <c r="N63"/>
      <c r="O63"/>
      <c r="P63"/>
    </row>
    <row r="64" spans="1:16" ht="14.45" customHeight="1" x14ac:dyDescent="0.2">
      <c r="A64" s="85" t="s">
        <v>105</v>
      </c>
      <c r="B64" s="84" t="s">
        <v>108</v>
      </c>
      <c r="C64" s="78">
        <v>90.916723914205022</v>
      </c>
      <c r="D64" s="80">
        <v>11911</v>
      </c>
      <c r="E64" s="79">
        <v>12114</v>
      </c>
      <c r="F64" s="79">
        <v>12168</v>
      </c>
      <c r="G64" s="79">
        <v>11887</v>
      </c>
      <c r="H64" s="105">
        <v>11905</v>
      </c>
      <c r="I64" s="80">
        <v>6</v>
      </c>
      <c r="J64" s="81">
        <v>5.03989920201596E-2</v>
      </c>
      <c r="K64"/>
      <c r="L64"/>
      <c r="M64"/>
      <c r="N64"/>
      <c r="O64"/>
      <c r="P64"/>
    </row>
    <row r="65" spans="1:16" ht="14.45" customHeight="1" x14ac:dyDescent="0.2">
      <c r="A65" s="88"/>
      <c r="B65" s="89" t="s">
        <v>109</v>
      </c>
      <c r="C65" s="90">
        <v>9.0832760857949779</v>
      </c>
      <c r="D65" s="108">
        <v>1190</v>
      </c>
      <c r="E65" s="109">
        <v>1204</v>
      </c>
      <c r="F65" s="109">
        <v>1216</v>
      </c>
      <c r="G65" s="109">
        <v>1171</v>
      </c>
      <c r="H65" s="110">
        <v>1124</v>
      </c>
      <c r="I65" s="108">
        <v>66</v>
      </c>
      <c r="J65" s="111">
        <v>5.8718861209964412</v>
      </c>
      <c r="K65"/>
      <c r="L65"/>
      <c r="M65"/>
      <c r="N65"/>
      <c r="O65"/>
      <c r="P65"/>
    </row>
    <row r="66" spans="1:16" s="113" customFormat="1" ht="11.25" customHeight="1" x14ac:dyDescent="0.15">
      <c r="J66" s="114" t="s">
        <v>35</v>
      </c>
    </row>
    <row r="67" spans="1:16" s="113" customFormat="1" ht="12.75" customHeight="1" x14ac:dyDescent="0.15">
      <c r="A67" s="113" t="s">
        <v>114</v>
      </c>
      <c r="B67" s="112"/>
      <c r="C67" s="112"/>
      <c r="D67" s="115"/>
      <c r="E67" s="112"/>
      <c r="F67" s="112"/>
      <c r="G67" s="112"/>
      <c r="H67" s="112"/>
      <c r="I67" s="112"/>
      <c r="J67" s="112"/>
    </row>
    <row r="68" spans="1:16" s="86" customFormat="1" ht="21" customHeight="1" x14ac:dyDescent="0.2">
      <c r="A68" s="116" t="s">
        <v>178</v>
      </c>
      <c r="B68" s="117"/>
      <c r="C68" s="117"/>
      <c r="D68" s="117"/>
      <c r="E68" s="117"/>
      <c r="F68" s="117"/>
      <c r="G68" s="117"/>
      <c r="H68" s="117"/>
      <c r="I68" s="117"/>
      <c r="J68" s="117"/>
    </row>
    <row r="69" spans="1:16" s="86" customFormat="1" ht="12.75" customHeight="1" x14ac:dyDescent="0.2">
      <c r="A69" s="116"/>
      <c r="B69" s="117"/>
      <c r="C69" s="117"/>
      <c r="D69" s="117"/>
      <c r="E69" s="117"/>
      <c r="F69" s="117"/>
      <c r="G69" s="117"/>
      <c r="H69" s="117"/>
      <c r="I69" s="117"/>
      <c r="J69" s="117"/>
    </row>
    <row r="70" spans="1:16" s="86" customFormat="1" ht="12.75" customHeight="1" x14ac:dyDescent="0.2"/>
    <row r="71" spans="1:16" ht="12.75" customHeight="1" x14ac:dyDescent="0.2">
      <c r="C71" s="53"/>
      <c r="D71" s="53"/>
      <c r="E71" s="53"/>
      <c r="F71" s="53"/>
      <c r="G71" s="53"/>
      <c r="H71" s="53"/>
      <c r="I71" s="53"/>
      <c r="J71" s="53"/>
    </row>
    <row r="72" spans="1:16" ht="12.75" customHeight="1" x14ac:dyDescent="0.2">
      <c r="C72" s="53"/>
      <c r="D72" s="53"/>
      <c r="E72" s="53"/>
      <c r="F72" s="53"/>
      <c r="G72" s="53"/>
      <c r="H72" s="53"/>
      <c r="I72" s="53"/>
      <c r="J72" s="53"/>
    </row>
    <row r="73" spans="1:16" ht="15.95" customHeight="1" x14ac:dyDescent="0.2">
      <c r="C73" s="53"/>
      <c r="D73" s="53"/>
      <c r="E73" s="53"/>
      <c r="F73" s="53"/>
      <c r="G73" s="53"/>
      <c r="H73" s="53"/>
      <c r="I73" s="53"/>
      <c r="J73" s="53"/>
    </row>
    <row r="74" spans="1:16" ht="15.95" customHeight="1" x14ac:dyDescent="0.2">
      <c r="C74" s="53"/>
      <c r="D74" s="53"/>
      <c r="E74" s="53"/>
      <c r="F74" s="53"/>
      <c r="G74" s="53"/>
      <c r="H74" s="53"/>
      <c r="I74" s="53"/>
      <c r="J74" s="53"/>
    </row>
    <row r="75" spans="1:16" ht="15.95" customHeight="1" x14ac:dyDescent="0.2">
      <c r="C75" s="53"/>
      <c r="D75" s="53"/>
      <c r="E75" s="53"/>
      <c r="F75" s="53"/>
      <c r="G75" s="53"/>
      <c r="H75" s="53"/>
      <c r="I75" s="53"/>
      <c r="J75" s="53"/>
    </row>
    <row r="76" spans="1:16" ht="15.95" customHeight="1" x14ac:dyDescent="0.2">
      <c r="C76" s="53"/>
      <c r="D76" s="53"/>
      <c r="E76" s="53"/>
      <c r="F76" s="53"/>
      <c r="G76" s="53"/>
      <c r="H76" s="53"/>
      <c r="I76" s="53"/>
      <c r="J76" s="53"/>
    </row>
    <row r="77" spans="1:16" ht="15.95" customHeight="1" x14ac:dyDescent="0.2">
      <c r="C77" s="53"/>
      <c r="D77" s="53"/>
      <c r="E77" s="53"/>
      <c r="F77" s="53"/>
      <c r="G77" s="53"/>
      <c r="H77" s="53"/>
      <c r="I77" s="53"/>
      <c r="J77" s="53"/>
    </row>
    <row r="78" spans="1:16" ht="15.95" customHeight="1" x14ac:dyDescent="0.2">
      <c r="C78" s="53"/>
      <c r="D78" s="53"/>
      <c r="E78" s="53"/>
      <c r="F78" s="53"/>
      <c r="G78" s="53"/>
      <c r="H78" s="53"/>
      <c r="I78" s="53"/>
      <c r="J78" s="53"/>
    </row>
    <row r="79" spans="1:16" ht="15.95" customHeight="1" x14ac:dyDescent="0.2">
      <c r="C79" s="53"/>
      <c r="D79" s="53"/>
      <c r="E79" s="53"/>
      <c r="F79" s="53"/>
      <c r="G79" s="53"/>
      <c r="H79" s="53"/>
      <c r="I79" s="53"/>
      <c r="J79" s="53"/>
    </row>
    <row r="80" spans="1:16" ht="15.95" customHeight="1" x14ac:dyDescent="0.2">
      <c r="C80" s="53"/>
      <c r="D80" s="53"/>
      <c r="E80" s="53"/>
      <c r="F80" s="53"/>
      <c r="G80" s="53"/>
      <c r="H80" s="53"/>
      <c r="I80" s="53"/>
      <c r="J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4">
    <mergeCell ref="G8:G9"/>
    <mergeCell ref="H8:H9"/>
    <mergeCell ref="A68:J68"/>
    <mergeCell ref="A69:J69"/>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2"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DAAD6-90D3-41EE-A89B-73B05FFE2598}">
  <sheetPr codeName="Tabelle14">
    <pageSetUpPr fitToPage="1"/>
  </sheetPr>
  <dimension ref="A1:Q194"/>
  <sheetViews>
    <sheetView showGridLines="0" zoomScaleNormal="100" workbookViewId="0"/>
  </sheetViews>
  <sheetFormatPr baseColWidth="10" defaultColWidth="8.85546875" defaultRowHeight="15.95" customHeight="1" x14ac:dyDescent="0.2"/>
  <cols>
    <col min="1" max="3" width="3.7109375" style="53" customWidth="1"/>
    <col min="4" max="4" width="25.85546875" style="53" customWidth="1"/>
    <col min="5" max="5" width="6.7109375" style="87" customWidth="1"/>
    <col min="6" max="11" width="9.7109375" style="120" customWidth="1"/>
    <col min="12" max="12" width="9.7109375" style="121" customWidth="1"/>
    <col min="13" max="13" width="9.7109375" style="53" customWidth="1"/>
    <col min="14" max="16384" width="8.85546875" style="53"/>
  </cols>
  <sheetData>
    <row r="1" spans="1:17" customFormat="1" ht="36.75" customHeight="1" x14ac:dyDescent="0.2">
      <c r="A1" s="32"/>
      <c r="B1" s="32"/>
      <c r="C1" s="32"/>
      <c r="D1" s="33"/>
      <c r="E1" s="202"/>
      <c r="F1" s="33"/>
      <c r="G1" s="33"/>
      <c r="H1" s="33"/>
      <c r="I1" s="33"/>
      <c r="J1" s="33"/>
      <c r="K1" s="33"/>
      <c r="L1" s="34" t="s">
        <v>38</v>
      </c>
    </row>
    <row r="2" spans="1:17" customFormat="1" ht="11.25" customHeight="1" x14ac:dyDescent="0.2">
      <c r="A2" s="35"/>
      <c r="B2" s="35"/>
      <c r="C2" s="35"/>
      <c r="D2" s="36"/>
      <c r="E2" s="204"/>
      <c r="F2" s="36"/>
      <c r="G2" s="36"/>
      <c r="H2" s="36"/>
      <c r="I2" s="36"/>
      <c r="J2" s="36"/>
      <c r="K2" s="36"/>
      <c r="L2" s="36"/>
    </row>
    <row r="3" spans="1:17" s="39" customFormat="1" ht="20.100000000000001" customHeight="1" x14ac:dyDescent="0.2">
      <c r="A3" s="38" t="s">
        <v>326</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6"/>
      <c r="L5" s="206"/>
    </row>
    <row r="6" spans="1:17" s="39" customFormat="1" ht="11.25" customHeight="1" x14ac:dyDescent="0.2">
      <c r="A6" s="186"/>
      <c r="B6" s="186"/>
      <c r="C6" s="186"/>
      <c r="D6" s="186"/>
      <c r="E6" s="186"/>
      <c r="F6" s="186"/>
      <c r="G6" s="186"/>
      <c r="H6" s="186"/>
      <c r="I6" s="186"/>
      <c r="J6" s="186"/>
      <c r="K6" s="186"/>
      <c r="L6" s="186"/>
    </row>
    <row r="7" spans="1:17" customFormat="1" ht="12" customHeight="1" x14ac:dyDescent="0.2">
      <c r="A7" s="45" t="s">
        <v>85</v>
      </c>
      <c r="B7" s="46"/>
      <c r="C7" s="46"/>
      <c r="D7" s="46"/>
      <c r="E7" s="47" t="s">
        <v>86</v>
      </c>
      <c r="F7" s="48" t="s">
        <v>325</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12623</v>
      </c>
      <c r="G11" s="79">
        <v>12904</v>
      </c>
      <c r="H11" s="79">
        <v>12927</v>
      </c>
      <c r="I11" s="79">
        <v>12335</v>
      </c>
      <c r="J11" s="105">
        <v>12344</v>
      </c>
      <c r="K11" s="79">
        <v>279</v>
      </c>
      <c r="L11" s="81">
        <v>2.2602073882047957</v>
      </c>
    </row>
    <row r="12" spans="1:17" ht="24" customHeight="1" x14ac:dyDescent="0.2">
      <c r="A12" s="212" t="s">
        <v>180</v>
      </c>
      <c r="B12" s="213"/>
      <c r="C12" s="213"/>
      <c r="D12" s="214"/>
      <c r="E12" s="78">
        <v>44.569436742454251</v>
      </c>
      <c r="F12" s="80">
        <v>5626</v>
      </c>
      <c r="G12" s="79">
        <v>5738</v>
      </c>
      <c r="H12" s="79">
        <v>5701</v>
      </c>
      <c r="I12" s="79">
        <v>5354</v>
      </c>
      <c r="J12" s="105">
        <v>5375</v>
      </c>
      <c r="K12" s="79">
        <v>251</v>
      </c>
      <c r="L12" s="81">
        <v>4.6697674418604649</v>
      </c>
    </row>
    <row r="13" spans="1:17" ht="15" customHeight="1" x14ac:dyDescent="0.2">
      <c r="A13" s="85"/>
      <c r="B13" s="215" t="s">
        <v>99</v>
      </c>
      <c r="C13" s="215"/>
      <c r="E13" s="78">
        <v>55.430563257545749</v>
      </c>
      <c r="F13" s="80">
        <v>6997</v>
      </c>
      <c r="G13" s="79">
        <v>7166</v>
      </c>
      <c r="H13" s="79">
        <v>7226</v>
      </c>
      <c r="I13" s="79">
        <v>6981</v>
      </c>
      <c r="J13" s="105">
        <v>6969</v>
      </c>
      <c r="K13" s="79">
        <v>28</v>
      </c>
      <c r="L13" s="81">
        <v>0.40177930836561915</v>
      </c>
    </row>
    <row r="14" spans="1:17" ht="22.5" customHeight="1" x14ac:dyDescent="0.2">
      <c r="A14" s="212" t="s">
        <v>181</v>
      </c>
      <c r="B14" s="213"/>
      <c r="C14" s="213"/>
      <c r="D14" s="214"/>
      <c r="E14" s="78">
        <v>18.125643666323377</v>
      </c>
      <c r="F14" s="80">
        <v>2288</v>
      </c>
      <c r="G14" s="79">
        <v>2414</v>
      </c>
      <c r="H14" s="79">
        <v>2461</v>
      </c>
      <c r="I14" s="79">
        <v>2213</v>
      </c>
      <c r="J14" s="105">
        <v>2218</v>
      </c>
      <c r="K14" s="79">
        <v>70</v>
      </c>
      <c r="L14" s="81">
        <v>3.1559963931469794</v>
      </c>
    </row>
    <row r="15" spans="1:17" ht="15" customHeight="1" x14ac:dyDescent="0.2">
      <c r="A15" s="85"/>
      <c r="B15" s="84"/>
      <c r="C15" s="53" t="s">
        <v>98</v>
      </c>
      <c r="E15" s="78">
        <v>48.90734265734266</v>
      </c>
      <c r="F15" s="80">
        <v>1119</v>
      </c>
      <c r="G15" s="79">
        <v>1160</v>
      </c>
      <c r="H15" s="79">
        <v>1181</v>
      </c>
      <c r="I15" s="79">
        <v>1038</v>
      </c>
      <c r="J15" s="105">
        <v>1063</v>
      </c>
      <c r="K15" s="79">
        <v>56</v>
      </c>
      <c r="L15" s="81">
        <v>5.2681091251175918</v>
      </c>
    </row>
    <row r="16" spans="1:17" ht="15" customHeight="1" x14ac:dyDescent="0.2">
      <c r="A16" s="85"/>
      <c r="B16" s="84"/>
      <c r="C16" s="53" t="s">
        <v>99</v>
      </c>
      <c r="E16" s="78">
        <v>51.09265734265734</v>
      </c>
      <c r="F16" s="80">
        <v>1169</v>
      </c>
      <c r="G16" s="79">
        <v>1254</v>
      </c>
      <c r="H16" s="79">
        <v>1280</v>
      </c>
      <c r="I16" s="79">
        <v>1175</v>
      </c>
      <c r="J16" s="105">
        <v>1155</v>
      </c>
      <c r="K16" s="79">
        <v>14</v>
      </c>
      <c r="L16" s="81">
        <v>1.2121212121212122</v>
      </c>
    </row>
    <row r="17" spans="1:12" ht="15" customHeight="1" x14ac:dyDescent="0.2">
      <c r="A17" s="85"/>
      <c r="B17" s="86" t="s">
        <v>101</v>
      </c>
      <c r="E17" s="78">
        <v>45.686445377485541</v>
      </c>
      <c r="F17" s="80">
        <v>5767</v>
      </c>
      <c r="G17" s="79">
        <v>5871</v>
      </c>
      <c r="H17" s="79">
        <v>5822</v>
      </c>
      <c r="I17" s="79">
        <v>5591</v>
      </c>
      <c r="J17" s="105">
        <v>5626</v>
      </c>
      <c r="K17" s="79">
        <v>141</v>
      </c>
      <c r="L17" s="81">
        <v>2.5062211162460009</v>
      </c>
    </row>
    <row r="18" spans="1:12" ht="15" customHeight="1" x14ac:dyDescent="0.2">
      <c r="A18" s="85"/>
      <c r="B18" s="84"/>
      <c r="C18" s="53" t="s">
        <v>98</v>
      </c>
      <c r="E18" s="78">
        <v>42.795214149471128</v>
      </c>
      <c r="F18" s="80">
        <v>2468</v>
      </c>
      <c r="G18" s="79">
        <v>2514</v>
      </c>
      <c r="H18" s="79">
        <v>2459</v>
      </c>
      <c r="I18" s="79">
        <v>2309</v>
      </c>
      <c r="J18" s="105">
        <v>2332</v>
      </c>
      <c r="K18" s="79">
        <v>136</v>
      </c>
      <c r="L18" s="81">
        <v>5.8319039451114927</v>
      </c>
    </row>
    <row r="19" spans="1:12" ht="15" customHeight="1" x14ac:dyDescent="0.2">
      <c r="A19" s="85"/>
      <c r="B19" s="84"/>
      <c r="C19" s="53" t="s">
        <v>99</v>
      </c>
      <c r="E19" s="78">
        <v>57.204785850528872</v>
      </c>
      <c r="F19" s="80">
        <v>3299</v>
      </c>
      <c r="G19" s="79">
        <v>3357</v>
      </c>
      <c r="H19" s="79">
        <v>3363</v>
      </c>
      <c r="I19" s="79">
        <v>3282</v>
      </c>
      <c r="J19" s="105">
        <v>3294</v>
      </c>
      <c r="K19" s="79">
        <v>5</v>
      </c>
      <c r="L19" s="81">
        <v>0.15179113539769276</v>
      </c>
    </row>
    <row r="20" spans="1:12" ht="15" customHeight="1" x14ac:dyDescent="0.2">
      <c r="A20" s="85"/>
      <c r="B20" s="86" t="s">
        <v>102</v>
      </c>
      <c r="E20" s="78">
        <v>16.897726372494652</v>
      </c>
      <c r="F20" s="80">
        <v>2133</v>
      </c>
      <c r="G20" s="79">
        <v>2186</v>
      </c>
      <c r="H20" s="79">
        <v>2224</v>
      </c>
      <c r="I20" s="79">
        <v>2165</v>
      </c>
      <c r="J20" s="105">
        <v>2167</v>
      </c>
      <c r="K20" s="79">
        <v>-34</v>
      </c>
      <c r="L20" s="81">
        <v>-1.5689893862482696</v>
      </c>
    </row>
    <row r="21" spans="1:12" ht="15" customHeight="1" x14ac:dyDescent="0.2">
      <c r="A21" s="85"/>
      <c r="B21" s="84"/>
      <c r="C21" s="53" t="s">
        <v>98</v>
      </c>
      <c r="E21" s="78">
        <v>34.599156118143462</v>
      </c>
      <c r="F21" s="80">
        <v>738</v>
      </c>
      <c r="G21" s="79">
        <v>767</v>
      </c>
      <c r="H21" s="79">
        <v>773</v>
      </c>
      <c r="I21" s="79">
        <v>736</v>
      </c>
      <c r="J21" s="105">
        <v>735</v>
      </c>
      <c r="K21" s="79">
        <v>3</v>
      </c>
      <c r="L21" s="81">
        <v>0.40816326530612246</v>
      </c>
    </row>
    <row r="22" spans="1:12" ht="15" customHeight="1" x14ac:dyDescent="0.2">
      <c r="A22" s="85"/>
      <c r="B22" s="84"/>
      <c r="C22" s="53" t="s">
        <v>99</v>
      </c>
      <c r="E22" s="78">
        <v>65.400843881856545</v>
      </c>
      <c r="F22" s="80">
        <v>1395</v>
      </c>
      <c r="G22" s="79">
        <v>1419</v>
      </c>
      <c r="H22" s="79">
        <v>1451</v>
      </c>
      <c r="I22" s="79">
        <v>1429</v>
      </c>
      <c r="J22" s="105">
        <v>1432</v>
      </c>
      <c r="K22" s="79">
        <v>-37</v>
      </c>
      <c r="L22" s="81">
        <v>-2.5837988826815641</v>
      </c>
    </row>
    <row r="23" spans="1:12" ht="15" customHeight="1" x14ac:dyDescent="0.2">
      <c r="A23" s="85"/>
      <c r="B23" s="86" t="s">
        <v>103</v>
      </c>
      <c r="E23" s="78">
        <v>19.290184583696426</v>
      </c>
      <c r="F23" s="80">
        <v>2435</v>
      </c>
      <c r="G23" s="79">
        <v>2433</v>
      </c>
      <c r="H23" s="79">
        <v>2420</v>
      </c>
      <c r="I23" s="79">
        <v>2366</v>
      </c>
      <c r="J23" s="105">
        <v>2333</v>
      </c>
      <c r="K23" s="79">
        <v>102</v>
      </c>
      <c r="L23" s="81">
        <v>4.3720531504500642</v>
      </c>
    </row>
    <row r="24" spans="1:12" ht="15" customHeight="1" x14ac:dyDescent="0.2">
      <c r="A24" s="85"/>
      <c r="B24" s="84"/>
      <c r="C24" s="53" t="s">
        <v>98</v>
      </c>
      <c r="E24" s="78">
        <v>53.429158110882959</v>
      </c>
      <c r="F24" s="80">
        <v>1301</v>
      </c>
      <c r="G24" s="79">
        <v>1297</v>
      </c>
      <c r="H24" s="79">
        <v>1288</v>
      </c>
      <c r="I24" s="79">
        <v>1271</v>
      </c>
      <c r="J24" s="105">
        <v>1245</v>
      </c>
      <c r="K24" s="79">
        <v>56</v>
      </c>
      <c r="L24" s="81">
        <v>4.4979919678714859</v>
      </c>
    </row>
    <row r="25" spans="1:12" ht="15" customHeight="1" x14ac:dyDescent="0.2">
      <c r="A25" s="85"/>
      <c r="B25" s="84"/>
      <c r="C25" s="53" t="s">
        <v>99</v>
      </c>
      <c r="E25" s="78">
        <v>46.570841889117041</v>
      </c>
      <c r="F25" s="80">
        <v>1134</v>
      </c>
      <c r="G25" s="79">
        <v>1136</v>
      </c>
      <c r="H25" s="79">
        <v>1132</v>
      </c>
      <c r="I25" s="79">
        <v>1095</v>
      </c>
      <c r="J25" s="105">
        <v>1088</v>
      </c>
      <c r="K25" s="79">
        <v>46</v>
      </c>
      <c r="L25" s="81">
        <v>4.2279411764705879</v>
      </c>
    </row>
    <row r="26" spans="1:12" ht="15" customHeight="1" x14ac:dyDescent="0.2">
      <c r="A26" s="85"/>
      <c r="C26" s="86" t="s">
        <v>182</v>
      </c>
      <c r="D26" s="53" t="s">
        <v>183</v>
      </c>
      <c r="E26" s="78">
        <v>2.4954448229422481</v>
      </c>
      <c r="F26" s="80">
        <v>315</v>
      </c>
      <c r="G26" s="79">
        <v>315</v>
      </c>
      <c r="H26" s="79">
        <v>330</v>
      </c>
      <c r="I26" s="79">
        <v>355</v>
      </c>
      <c r="J26" s="105">
        <v>289</v>
      </c>
      <c r="K26" s="79">
        <v>26</v>
      </c>
      <c r="L26" s="81">
        <v>8.9965397923875425</v>
      </c>
    </row>
    <row r="27" spans="1:12" ht="15" customHeight="1" x14ac:dyDescent="0.2">
      <c r="A27" s="85"/>
      <c r="B27" s="84"/>
      <c r="D27" s="216" t="s">
        <v>98</v>
      </c>
      <c r="E27" s="78">
        <v>48.571428571428569</v>
      </c>
      <c r="F27" s="80">
        <v>153</v>
      </c>
      <c r="G27" s="79">
        <v>148</v>
      </c>
      <c r="H27" s="79">
        <v>147</v>
      </c>
      <c r="I27" s="79">
        <v>166</v>
      </c>
      <c r="J27" s="105">
        <v>133</v>
      </c>
      <c r="K27" s="79">
        <v>20</v>
      </c>
      <c r="L27" s="81">
        <v>15.037593984962406</v>
      </c>
    </row>
    <row r="28" spans="1:12" ht="15" customHeight="1" x14ac:dyDescent="0.2">
      <c r="A28" s="85"/>
      <c r="B28" s="84"/>
      <c r="D28" s="216" t="s">
        <v>99</v>
      </c>
      <c r="E28" s="78">
        <v>51.428571428571431</v>
      </c>
      <c r="F28" s="80">
        <v>162</v>
      </c>
      <c r="G28" s="79">
        <v>167</v>
      </c>
      <c r="H28" s="79">
        <v>183</v>
      </c>
      <c r="I28" s="79">
        <v>189</v>
      </c>
      <c r="J28" s="105">
        <v>156</v>
      </c>
      <c r="K28" s="79">
        <v>6</v>
      </c>
      <c r="L28" s="81">
        <v>3.8461538461538463</v>
      </c>
    </row>
    <row r="29" spans="1:12" ht="24" customHeight="1" x14ac:dyDescent="0.2">
      <c r="A29" s="212" t="s">
        <v>184</v>
      </c>
      <c r="B29" s="213"/>
      <c r="C29" s="213"/>
      <c r="D29" s="214"/>
      <c r="E29" s="78">
        <v>90.517309672819451</v>
      </c>
      <c r="F29" s="80">
        <v>11426</v>
      </c>
      <c r="G29" s="79">
        <v>11704</v>
      </c>
      <c r="H29" s="79">
        <v>11757</v>
      </c>
      <c r="I29" s="79">
        <v>11281</v>
      </c>
      <c r="J29" s="105">
        <v>11285</v>
      </c>
      <c r="K29" s="79">
        <v>141</v>
      </c>
      <c r="L29" s="81">
        <v>1.2494461674789543</v>
      </c>
    </row>
    <row r="30" spans="1:12" ht="15" customHeight="1" x14ac:dyDescent="0.2">
      <c r="A30" s="85"/>
      <c r="B30" s="84"/>
      <c r="C30" s="53" t="s">
        <v>98</v>
      </c>
      <c r="E30" s="78">
        <v>43.838613688079818</v>
      </c>
      <c r="F30" s="80">
        <v>5009</v>
      </c>
      <c r="G30" s="79">
        <v>5113</v>
      </c>
      <c r="H30" s="79">
        <v>5093</v>
      </c>
      <c r="I30" s="79">
        <v>4820</v>
      </c>
      <c r="J30" s="105">
        <v>4815</v>
      </c>
      <c r="K30" s="79">
        <v>194</v>
      </c>
      <c r="L30" s="81">
        <v>4.0290758047767392</v>
      </c>
    </row>
    <row r="31" spans="1:12" ht="15" customHeight="1" x14ac:dyDescent="0.2">
      <c r="A31" s="85"/>
      <c r="B31" s="84"/>
      <c r="C31" s="53" t="s">
        <v>99</v>
      </c>
      <c r="E31" s="78">
        <v>56.161386311920182</v>
      </c>
      <c r="F31" s="80">
        <v>6417</v>
      </c>
      <c r="G31" s="79">
        <v>6591</v>
      </c>
      <c r="H31" s="79">
        <v>6664</v>
      </c>
      <c r="I31" s="79">
        <v>6461</v>
      </c>
      <c r="J31" s="105">
        <v>6470</v>
      </c>
      <c r="K31" s="79">
        <v>-53</v>
      </c>
      <c r="L31" s="81">
        <v>-0.8191653786707882</v>
      </c>
    </row>
    <row r="32" spans="1:12" ht="15" customHeight="1" x14ac:dyDescent="0.2">
      <c r="A32" s="85"/>
      <c r="B32" s="84" t="s">
        <v>109</v>
      </c>
      <c r="E32" s="78">
        <v>9.4826903271805438</v>
      </c>
      <c r="F32" s="79">
        <v>1197</v>
      </c>
      <c r="G32" s="79">
        <v>1200</v>
      </c>
      <c r="H32" s="79">
        <v>1170</v>
      </c>
      <c r="I32" s="79">
        <v>1054</v>
      </c>
      <c r="J32" s="105">
        <v>1059</v>
      </c>
      <c r="K32" s="79">
        <v>138</v>
      </c>
      <c r="L32" s="81">
        <v>13.031161473087819</v>
      </c>
    </row>
    <row r="33" spans="1:12" ht="15" customHeight="1" x14ac:dyDescent="0.2">
      <c r="A33" s="85"/>
      <c r="B33" s="84"/>
      <c r="C33" s="53" t="s">
        <v>98</v>
      </c>
      <c r="E33" s="78">
        <v>51.545530492898912</v>
      </c>
      <c r="F33" s="79">
        <v>617</v>
      </c>
      <c r="G33" s="79">
        <v>625</v>
      </c>
      <c r="H33" s="79">
        <v>608</v>
      </c>
      <c r="I33" s="79">
        <v>534</v>
      </c>
      <c r="J33" s="105">
        <v>560</v>
      </c>
      <c r="K33" s="79">
        <v>57</v>
      </c>
      <c r="L33" s="81">
        <v>10.178571428571429</v>
      </c>
    </row>
    <row r="34" spans="1:12" ht="15" customHeight="1" x14ac:dyDescent="0.2">
      <c r="A34" s="85"/>
      <c r="B34" s="84"/>
      <c r="C34" s="53" t="s">
        <v>99</v>
      </c>
      <c r="E34" s="78">
        <v>48.454469507101088</v>
      </c>
      <c r="F34" s="79">
        <v>580</v>
      </c>
      <c r="G34" s="79">
        <v>575</v>
      </c>
      <c r="H34" s="79">
        <v>562</v>
      </c>
      <c r="I34" s="79">
        <v>520</v>
      </c>
      <c r="J34" s="105">
        <v>499</v>
      </c>
      <c r="K34" s="79">
        <v>81</v>
      </c>
      <c r="L34" s="81">
        <v>16.23246492985972</v>
      </c>
    </row>
    <row r="35" spans="1:12" ht="24" customHeight="1" x14ac:dyDescent="0.2">
      <c r="A35" s="212" t="s">
        <v>187</v>
      </c>
      <c r="B35" s="213"/>
      <c r="C35" s="213"/>
      <c r="D35" s="214"/>
      <c r="E35" s="78">
        <v>17.626554701734928</v>
      </c>
      <c r="F35" s="79">
        <v>2225</v>
      </c>
      <c r="G35" s="79">
        <v>2319</v>
      </c>
      <c r="H35" s="79">
        <v>2371</v>
      </c>
      <c r="I35" s="79">
        <v>2146</v>
      </c>
      <c r="J35" s="79">
        <v>2130</v>
      </c>
      <c r="K35" s="285">
        <v>95</v>
      </c>
      <c r="L35" s="286">
        <v>4.460093896713615</v>
      </c>
    </row>
    <row r="36" spans="1:12" ht="15" customHeight="1" x14ac:dyDescent="0.2">
      <c r="A36" s="85"/>
      <c r="B36" s="84"/>
      <c r="C36" s="53" t="s">
        <v>98</v>
      </c>
      <c r="E36" s="78">
        <v>46.876404494382022</v>
      </c>
      <c r="F36" s="79">
        <v>1043</v>
      </c>
      <c r="G36" s="79">
        <v>1068</v>
      </c>
      <c r="H36" s="79">
        <v>1090</v>
      </c>
      <c r="I36" s="79">
        <v>968</v>
      </c>
      <c r="J36" s="79">
        <v>971</v>
      </c>
      <c r="K36" s="285">
        <v>72</v>
      </c>
      <c r="L36" s="81">
        <v>7.4150360453141095</v>
      </c>
    </row>
    <row r="37" spans="1:12" ht="15" customHeight="1" x14ac:dyDescent="0.2">
      <c r="A37" s="85"/>
      <c r="B37" s="84"/>
      <c r="C37" s="53" t="s">
        <v>99</v>
      </c>
      <c r="E37" s="78">
        <v>53.123595505617978</v>
      </c>
      <c r="F37" s="79">
        <v>1182</v>
      </c>
      <c r="G37" s="79">
        <v>1251</v>
      </c>
      <c r="H37" s="79">
        <v>1281</v>
      </c>
      <c r="I37" s="79">
        <v>1178</v>
      </c>
      <c r="J37" s="105">
        <v>1159</v>
      </c>
      <c r="K37" s="79">
        <v>23</v>
      </c>
      <c r="L37" s="81">
        <v>1.9844693701466782</v>
      </c>
    </row>
    <row r="38" spans="1:12" ht="15" customHeight="1" x14ac:dyDescent="0.2">
      <c r="A38" s="85"/>
      <c r="B38" s="84" t="s">
        <v>327</v>
      </c>
      <c r="E38" s="78">
        <v>58.044838786342389</v>
      </c>
      <c r="F38" s="79">
        <v>7327</v>
      </c>
      <c r="G38" s="79">
        <v>7469</v>
      </c>
      <c r="H38" s="79">
        <v>7433</v>
      </c>
      <c r="I38" s="79">
        <v>7236</v>
      </c>
      <c r="J38" s="105">
        <v>7215</v>
      </c>
      <c r="K38" s="79">
        <v>112</v>
      </c>
      <c r="L38" s="81">
        <v>1.5523215523215523</v>
      </c>
    </row>
    <row r="39" spans="1:12" ht="15" customHeight="1" x14ac:dyDescent="0.2">
      <c r="A39" s="85"/>
      <c r="B39" s="84"/>
      <c r="C39" s="53" t="s">
        <v>98</v>
      </c>
      <c r="E39" s="78">
        <v>45.011600928074245</v>
      </c>
      <c r="F39" s="80">
        <v>3298</v>
      </c>
      <c r="G39" s="79">
        <v>3372</v>
      </c>
      <c r="H39" s="79">
        <v>3329</v>
      </c>
      <c r="I39" s="79">
        <v>3201</v>
      </c>
      <c r="J39" s="105">
        <v>3189</v>
      </c>
      <c r="K39" s="79">
        <v>109</v>
      </c>
      <c r="L39" s="81">
        <v>3.4179993728441516</v>
      </c>
    </row>
    <row r="40" spans="1:12" ht="15" customHeight="1" x14ac:dyDescent="0.2">
      <c r="A40" s="85"/>
      <c r="B40" s="84"/>
      <c r="C40" s="53" t="s">
        <v>99</v>
      </c>
      <c r="E40" s="78">
        <v>54.988399071925755</v>
      </c>
      <c r="F40" s="80">
        <v>4029</v>
      </c>
      <c r="G40" s="79">
        <v>4097</v>
      </c>
      <c r="H40" s="79">
        <v>4104</v>
      </c>
      <c r="I40" s="79">
        <v>4035</v>
      </c>
      <c r="J40" s="105">
        <v>4026</v>
      </c>
      <c r="K40" s="79">
        <v>3</v>
      </c>
      <c r="L40" s="81">
        <v>7.4515648286140088E-2</v>
      </c>
    </row>
    <row r="41" spans="1:12" ht="15" customHeight="1" x14ac:dyDescent="0.2">
      <c r="A41" s="85"/>
      <c r="B41" s="53" t="s">
        <v>548</v>
      </c>
      <c r="E41" s="78">
        <v>8.1755525627822223</v>
      </c>
      <c r="F41" s="80">
        <v>1032</v>
      </c>
      <c r="G41" s="79">
        <v>1024</v>
      </c>
      <c r="H41" s="79">
        <v>1027</v>
      </c>
      <c r="I41" s="79">
        <v>967</v>
      </c>
      <c r="J41" s="105">
        <v>934</v>
      </c>
      <c r="K41" s="79">
        <v>98</v>
      </c>
      <c r="L41" s="81">
        <v>10.492505353319057</v>
      </c>
    </row>
    <row r="42" spans="1:12" ht="15" customHeight="1" x14ac:dyDescent="0.2">
      <c r="A42" s="85"/>
      <c r="B42" s="84"/>
      <c r="C42" s="53" t="s">
        <v>98</v>
      </c>
      <c r="E42" s="78">
        <v>41.860465116279073</v>
      </c>
      <c r="F42" s="80">
        <v>432</v>
      </c>
      <c r="G42" s="79">
        <v>439</v>
      </c>
      <c r="H42" s="79">
        <v>432</v>
      </c>
      <c r="I42" s="79">
        <v>404</v>
      </c>
      <c r="J42" s="105">
        <v>397</v>
      </c>
      <c r="K42" s="79">
        <v>35</v>
      </c>
      <c r="L42" s="81">
        <v>8.8161209068010074</v>
      </c>
    </row>
    <row r="43" spans="1:12" ht="15" customHeight="1" x14ac:dyDescent="0.2">
      <c r="A43" s="85"/>
      <c r="B43" s="84"/>
      <c r="C43" s="53" t="s">
        <v>99</v>
      </c>
      <c r="E43" s="78">
        <v>58.139534883720927</v>
      </c>
      <c r="F43" s="80">
        <v>600</v>
      </c>
      <c r="G43" s="79">
        <v>585</v>
      </c>
      <c r="H43" s="79">
        <v>595</v>
      </c>
      <c r="I43" s="79">
        <v>563</v>
      </c>
      <c r="J43" s="105">
        <v>537</v>
      </c>
      <c r="K43" s="79">
        <v>63</v>
      </c>
      <c r="L43" s="81">
        <v>11.731843575418994</v>
      </c>
    </row>
    <row r="44" spans="1:12" ht="15" customHeight="1" x14ac:dyDescent="0.2">
      <c r="A44" s="85"/>
      <c r="B44" s="84" t="s">
        <v>200</v>
      </c>
      <c r="E44" s="78">
        <v>16.153053949140457</v>
      </c>
      <c r="F44" s="80">
        <v>2039</v>
      </c>
      <c r="G44" s="79">
        <v>2092</v>
      </c>
      <c r="H44" s="79">
        <v>2096</v>
      </c>
      <c r="I44" s="79">
        <v>1986</v>
      </c>
      <c r="J44" s="105">
        <v>2065</v>
      </c>
      <c r="K44" s="79">
        <v>-26</v>
      </c>
      <c r="L44" s="81">
        <v>-1.2590799031476998</v>
      </c>
    </row>
    <row r="45" spans="1:12" ht="15" customHeight="1" x14ac:dyDescent="0.2">
      <c r="A45" s="85"/>
      <c r="B45" s="84"/>
      <c r="C45" s="53" t="s">
        <v>98</v>
      </c>
      <c r="E45" s="78">
        <v>41.834232466895536</v>
      </c>
      <c r="F45" s="80">
        <v>853</v>
      </c>
      <c r="G45" s="79">
        <v>859</v>
      </c>
      <c r="H45" s="79">
        <v>850</v>
      </c>
      <c r="I45" s="79">
        <v>781</v>
      </c>
      <c r="J45" s="105">
        <v>818</v>
      </c>
      <c r="K45" s="79">
        <v>35</v>
      </c>
      <c r="L45" s="81">
        <v>4.2787286063569683</v>
      </c>
    </row>
    <row r="46" spans="1:12" ht="15" customHeight="1" x14ac:dyDescent="0.2">
      <c r="A46" s="88"/>
      <c r="B46" s="89"/>
      <c r="C46" s="131" t="s">
        <v>99</v>
      </c>
      <c r="D46" s="131"/>
      <c r="E46" s="90">
        <v>58.165767533104464</v>
      </c>
      <c r="F46" s="108">
        <v>1186</v>
      </c>
      <c r="G46" s="109">
        <v>1233</v>
      </c>
      <c r="H46" s="109">
        <v>1246</v>
      </c>
      <c r="I46" s="109">
        <v>1205</v>
      </c>
      <c r="J46" s="110">
        <v>1247</v>
      </c>
      <c r="K46" s="109">
        <v>-61</v>
      </c>
      <c r="L46" s="111">
        <v>-4.8917401764234159</v>
      </c>
    </row>
    <row r="47" spans="1:12" s="113" customFormat="1" ht="11.25" customHeight="1" x14ac:dyDescent="0.15">
      <c r="L47" s="114" t="s">
        <v>35</v>
      </c>
    </row>
    <row r="48" spans="1:12" s="113" customFormat="1" ht="12.75" customHeight="1" x14ac:dyDescent="0.2">
      <c r="A48" s="113" t="s">
        <v>201</v>
      </c>
      <c r="B48" s="86"/>
      <c r="C48" s="86"/>
      <c r="D48" s="86"/>
      <c r="E48" s="86"/>
      <c r="F48" s="86"/>
      <c r="G48" s="86"/>
      <c r="H48" s="86"/>
      <c r="I48" s="86"/>
      <c r="J48" s="86"/>
      <c r="K48" s="86"/>
      <c r="L48" s="86"/>
    </row>
    <row r="49" spans="1:12" s="86" customFormat="1" ht="12.75" customHeight="1" x14ac:dyDescent="0.2">
      <c r="A49" s="113" t="s">
        <v>328</v>
      </c>
    </row>
    <row r="50" spans="1:12" s="86" customFormat="1" ht="12.75" customHeight="1" x14ac:dyDescent="0.2">
      <c r="A50" s="113" t="s">
        <v>329</v>
      </c>
    </row>
    <row r="51" spans="1:12" s="86" customFormat="1" ht="21" customHeight="1" x14ac:dyDescent="0.2">
      <c r="A51" s="116" t="s">
        <v>115</v>
      </c>
      <c r="B51" s="116"/>
      <c r="C51" s="116"/>
      <c r="D51" s="116"/>
      <c r="E51" s="116"/>
      <c r="F51" s="116"/>
      <c r="G51" s="116"/>
      <c r="H51" s="116"/>
      <c r="I51" s="116"/>
      <c r="J51" s="116"/>
      <c r="K51" s="116"/>
      <c r="L51" s="116"/>
    </row>
    <row r="52" spans="1:12" s="86" customFormat="1" ht="12.75" customHeight="1" x14ac:dyDescent="0.2">
      <c r="A52" s="116" t="s">
        <v>205</v>
      </c>
      <c r="B52" s="116"/>
      <c r="C52" s="116"/>
      <c r="D52" s="116"/>
      <c r="E52" s="116"/>
      <c r="F52" s="116"/>
      <c r="G52" s="116"/>
      <c r="H52" s="116"/>
      <c r="I52" s="116"/>
      <c r="J52" s="116"/>
      <c r="K52" s="116"/>
      <c r="L52" s="116"/>
    </row>
    <row r="53" spans="1:12" s="86" customFormat="1" ht="12.75" customHeight="1" x14ac:dyDescent="0.2">
      <c r="A53" s="280"/>
      <c r="B53" s="280"/>
      <c r="C53" s="280"/>
      <c r="D53" s="280"/>
      <c r="E53" s="280"/>
      <c r="F53" s="280"/>
      <c r="G53" s="280"/>
      <c r="H53" s="280"/>
      <c r="I53" s="280"/>
      <c r="J53" s="280"/>
      <c r="K53" s="280"/>
      <c r="L53" s="280"/>
    </row>
    <row r="54" spans="1:12" s="86" customFormat="1" ht="12.75" customHeight="1" x14ac:dyDescent="0.2">
      <c r="A54" s="116"/>
      <c r="B54" s="116"/>
      <c r="C54" s="116"/>
      <c r="D54" s="116"/>
      <c r="E54" s="116"/>
      <c r="F54" s="116"/>
      <c r="G54" s="116"/>
      <c r="H54" s="116"/>
      <c r="I54" s="116"/>
      <c r="J54" s="116"/>
      <c r="K54" s="116"/>
      <c r="L54" s="116"/>
    </row>
    <row r="55" spans="1:12" ht="12.75" customHeight="1" x14ac:dyDescent="0.2">
      <c r="E55" s="53"/>
      <c r="F55" s="53"/>
      <c r="G55" s="53"/>
      <c r="H55" s="53"/>
      <c r="I55" s="53"/>
      <c r="J55" s="53"/>
      <c r="K55" s="53"/>
      <c r="L55" s="53"/>
    </row>
    <row r="56" spans="1:12" ht="15.95" customHeight="1" x14ac:dyDescent="0.2">
      <c r="E56" s="53"/>
      <c r="F56" s="53"/>
      <c r="G56" s="53"/>
      <c r="H56" s="53"/>
      <c r="I56" s="53"/>
      <c r="J56" s="53"/>
      <c r="K56" s="53"/>
      <c r="L56" s="53"/>
    </row>
    <row r="57" spans="1:12" ht="15.95" customHeight="1" x14ac:dyDescent="0.2">
      <c r="E57" s="53"/>
      <c r="F57" s="53"/>
      <c r="G57" s="53"/>
      <c r="H57" s="53"/>
      <c r="I57" s="53"/>
      <c r="J57" s="53"/>
      <c r="K57" s="53"/>
      <c r="L57" s="53"/>
    </row>
    <row r="58" spans="1:12" ht="15.95" customHeight="1" x14ac:dyDescent="0.2">
      <c r="E58" s="53"/>
      <c r="F58" s="53"/>
      <c r="G58" s="53"/>
      <c r="H58" s="53"/>
      <c r="I58" s="53"/>
      <c r="J58" s="53"/>
      <c r="K58" s="53"/>
      <c r="L58" s="53"/>
    </row>
    <row r="59" spans="1:12" ht="15.95" customHeight="1" x14ac:dyDescent="0.2">
      <c r="E59" s="53"/>
      <c r="F59" s="53"/>
      <c r="G59" s="53"/>
      <c r="H59" s="53"/>
      <c r="I59" s="53"/>
      <c r="J59" s="53"/>
      <c r="K59" s="53"/>
      <c r="L59" s="53"/>
    </row>
    <row r="60" spans="1:12" ht="15.95" customHeight="1" x14ac:dyDescent="0.2">
      <c r="E60" s="53"/>
      <c r="F60" s="53"/>
      <c r="G60" s="53"/>
      <c r="H60" s="53"/>
      <c r="I60" s="53"/>
      <c r="J60" s="53"/>
      <c r="K60" s="53"/>
      <c r="L60" s="53"/>
    </row>
    <row r="61" spans="1:12" ht="15.95" customHeight="1" x14ac:dyDescent="0.2">
      <c r="E61" s="53"/>
      <c r="F61" s="53"/>
      <c r="G61" s="53"/>
      <c r="H61" s="53"/>
      <c r="I61" s="53"/>
      <c r="J61" s="53"/>
      <c r="K61" s="53"/>
      <c r="L61" s="53"/>
    </row>
    <row r="62" spans="1:12" ht="15.95" customHeight="1" x14ac:dyDescent="0.2">
      <c r="E62" s="53"/>
      <c r="F62" s="53"/>
      <c r="G62" s="53"/>
      <c r="H62" s="53"/>
      <c r="I62" s="53"/>
      <c r="J62" s="53"/>
      <c r="K62" s="53"/>
      <c r="L62" s="53"/>
    </row>
    <row r="63" spans="1:12" ht="15.95" customHeight="1" x14ac:dyDescent="0.2">
      <c r="E63" s="53"/>
      <c r="F63" s="53"/>
      <c r="G63" s="53"/>
      <c r="H63" s="53"/>
      <c r="I63" s="53"/>
      <c r="J63" s="53"/>
      <c r="K63" s="53"/>
      <c r="L63" s="53"/>
    </row>
    <row r="64" spans="1:12" ht="15.95" customHeight="1" x14ac:dyDescent="0.2">
      <c r="E64" s="53"/>
      <c r="F64" s="53"/>
      <c r="G64" s="53"/>
      <c r="H64" s="53"/>
      <c r="I64" s="53"/>
      <c r="J64" s="53"/>
      <c r="K64" s="53"/>
      <c r="L64" s="53"/>
    </row>
    <row r="65" spans="5:12" ht="15.95" customHeight="1" x14ac:dyDescent="0.2">
      <c r="E65" s="53"/>
      <c r="F65" s="53"/>
      <c r="G65" s="53"/>
      <c r="H65" s="53"/>
      <c r="I65" s="53"/>
      <c r="J65" s="53"/>
      <c r="K65" s="53"/>
      <c r="L65" s="53"/>
    </row>
    <row r="66" spans="5:12" ht="15.95" customHeight="1" x14ac:dyDescent="0.2">
      <c r="E66" s="53"/>
      <c r="F66" s="53"/>
      <c r="G66" s="53"/>
      <c r="H66" s="53"/>
      <c r="I66" s="53"/>
      <c r="J66" s="53"/>
      <c r="K66" s="53"/>
      <c r="L66" s="53"/>
    </row>
    <row r="67" spans="5:12" ht="15.95" customHeight="1" x14ac:dyDescent="0.2">
      <c r="E67" s="53"/>
      <c r="F67" s="53"/>
      <c r="G67" s="53"/>
      <c r="H67" s="53"/>
      <c r="I67" s="53"/>
      <c r="J67" s="53"/>
      <c r="K67" s="53"/>
      <c r="L67" s="53"/>
    </row>
    <row r="68" spans="5:12" ht="15.95" customHeight="1" x14ac:dyDescent="0.2">
      <c r="E68" s="53"/>
      <c r="F68" s="53"/>
      <c r="G68" s="53"/>
      <c r="H68" s="53"/>
      <c r="I68" s="53"/>
      <c r="J68" s="53"/>
      <c r="K68" s="53"/>
      <c r="L68" s="53"/>
    </row>
    <row r="69" spans="5:12" ht="15.95" customHeight="1" x14ac:dyDescent="0.2">
      <c r="E69" s="53"/>
      <c r="F69" s="53"/>
      <c r="G69" s="53"/>
      <c r="H69" s="53"/>
      <c r="I69" s="53"/>
      <c r="J69" s="53"/>
      <c r="K69" s="53"/>
      <c r="L69" s="53"/>
    </row>
    <row r="70" spans="5:12" ht="15.95" customHeight="1" x14ac:dyDescent="0.2">
      <c r="E70" s="53"/>
      <c r="F70" s="53"/>
      <c r="G70" s="53"/>
      <c r="H70" s="53"/>
      <c r="I70" s="53"/>
      <c r="J70" s="53"/>
      <c r="K70" s="53"/>
      <c r="L70" s="53"/>
    </row>
    <row r="71" spans="5:12" ht="15.95" customHeight="1" x14ac:dyDescent="0.2">
      <c r="E71" s="53"/>
      <c r="F71" s="53"/>
      <c r="G71" s="53"/>
      <c r="H71" s="53"/>
      <c r="I71" s="53"/>
      <c r="J71" s="53"/>
      <c r="K71" s="53"/>
      <c r="L71" s="53"/>
    </row>
    <row r="72" spans="5:12" ht="15.95" customHeight="1" x14ac:dyDescent="0.2">
      <c r="E72" s="53"/>
      <c r="F72" s="53"/>
      <c r="G72" s="53"/>
      <c r="H72" s="53"/>
      <c r="I72" s="53"/>
      <c r="J72" s="53"/>
      <c r="K72" s="53"/>
      <c r="L72" s="53"/>
    </row>
    <row r="73" spans="5:12" ht="15.95" customHeight="1" x14ac:dyDescent="0.2">
      <c r="E73" s="53"/>
      <c r="F73" s="53"/>
      <c r="G73" s="53"/>
      <c r="H73" s="53"/>
      <c r="I73" s="53"/>
      <c r="J73" s="53"/>
      <c r="K73" s="53"/>
      <c r="L73" s="53"/>
    </row>
    <row r="74" spans="5:12" ht="15.95" customHeight="1" x14ac:dyDescent="0.2">
      <c r="E74" s="53"/>
      <c r="F74" s="53"/>
      <c r="G74" s="53"/>
      <c r="H74" s="53"/>
      <c r="I74" s="53"/>
      <c r="J74" s="53"/>
      <c r="K74" s="53"/>
      <c r="L74" s="53"/>
    </row>
    <row r="75" spans="5:12" ht="15.95" customHeight="1" x14ac:dyDescent="0.2">
      <c r="E75" s="53"/>
      <c r="F75" s="53"/>
      <c r="G75" s="53"/>
      <c r="H75" s="53"/>
      <c r="I75" s="53"/>
      <c r="J75" s="53"/>
      <c r="K75" s="53"/>
      <c r="L75" s="53"/>
    </row>
    <row r="76" spans="5:12" ht="15.95" customHeight="1" x14ac:dyDescent="0.2">
      <c r="E76" s="53"/>
      <c r="F76" s="53"/>
      <c r="G76" s="53"/>
      <c r="H76" s="53"/>
      <c r="I76" s="53"/>
      <c r="J76" s="53"/>
      <c r="K76" s="53"/>
      <c r="L76" s="53"/>
    </row>
    <row r="77" spans="5:12" ht="15.95" customHeight="1" x14ac:dyDescent="0.2">
      <c r="E77" s="53"/>
      <c r="F77" s="53"/>
      <c r="G77" s="53"/>
      <c r="H77" s="53"/>
      <c r="I77" s="53"/>
      <c r="J77" s="53"/>
      <c r="K77" s="53"/>
      <c r="L77" s="53"/>
    </row>
    <row r="78" spans="5:12" ht="15.95" customHeight="1" x14ac:dyDescent="0.2">
      <c r="E78" s="53"/>
      <c r="F78" s="53"/>
      <c r="G78" s="53"/>
      <c r="H78" s="53"/>
      <c r="I78" s="53"/>
      <c r="J78" s="53"/>
      <c r="K78" s="53"/>
      <c r="L78" s="53"/>
    </row>
    <row r="79" spans="5:12" ht="15.95" customHeight="1" x14ac:dyDescent="0.2">
      <c r="E79" s="53"/>
      <c r="F79" s="53"/>
      <c r="G79" s="53"/>
      <c r="H79" s="53"/>
      <c r="I79" s="53"/>
      <c r="J79" s="53"/>
      <c r="K79" s="53"/>
      <c r="L79" s="53"/>
    </row>
    <row r="80" spans="5:12" ht="15.95" customHeight="1" x14ac:dyDescent="0.2">
      <c r="E80" s="53"/>
      <c r="F80" s="53"/>
      <c r="G80" s="53"/>
      <c r="H80" s="53"/>
      <c r="I80" s="53"/>
      <c r="J80" s="53"/>
      <c r="K80" s="53"/>
      <c r="L80" s="53"/>
    </row>
    <row r="81" spans="5:12" ht="15.95" customHeight="1" x14ac:dyDescent="0.2">
      <c r="E81" s="53"/>
      <c r="F81" s="53"/>
      <c r="G81" s="53"/>
      <c r="H81" s="53"/>
      <c r="I81" s="53"/>
      <c r="J81" s="53"/>
      <c r="K81" s="53"/>
      <c r="L81" s="53"/>
    </row>
    <row r="82" spans="5:12" ht="15.95" customHeight="1" x14ac:dyDescent="0.2">
      <c r="E82" s="53"/>
      <c r="F82" s="53"/>
      <c r="G82" s="53"/>
      <c r="H82" s="53"/>
      <c r="I82" s="53"/>
      <c r="J82" s="53"/>
      <c r="K82" s="53"/>
      <c r="L82" s="53"/>
    </row>
    <row r="83" spans="5:12" ht="15.95" customHeight="1" x14ac:dyDescent="0.2">
      <c r="E83" s="53"/>
      <c r="F83" s="53"/>
      <c r="G83" s="53"/>
      <c r="H83" s="53"/>
      <c r="I83" s="53"/>
      <c r="J83" s="53"/>
      <c r="K83" s="53"/>
      <c r="L83" s="53"/>
    </row>
    <row r="84" spans="5:12" ht="15.95" customHeight="1" x14ac:dyDescent="0.2">
      <c r="E84" s="53"/>
      <c r="F84" s="53"/>
      <c r="G84" s="53"/>
      <c r="H84" s="53"/>
      <c r="I84" s="53"/>
      <c r="J84" s="53"/>
      <c r="K84" s="53"/>
      <c r="L84" s="53"/>
    </row>
    <row r="85" spans="5:12" ht="15.95" customHeight="1" x14ac:dyDescent="0.2">
      <c r="E85" s="53"/>
      <c r="F85" s="53"/>
      <c r="G85" s="53"/>
      <c r="H85" s="53"/>
      <c r="I85" s="53"/>
      <c r="J85" s="53"/>
      <c r="K85" s="53"/>
      <c r="L85" s="53"/>
    </row>
    <row r="86" spans="5:12" ht="15.95" customHeight="1" x14ac:dyDescent="0.2">
      <c r="E86" s="53"/>
      <c r="F86" s="53"/>
      <c r="G86" s="53"/>
      <c r="H86" s="53"/>
      <c r="I86" s="53"/>
      <c r="J86" s="53"/>
      <c r="K86" s="53"/>
      <c r="L86" s="53"/>
    </row>
    <row r="87" spans="5:12" ht="15.95" customHeight="1" x14ac:dyDescent="0.2">
      <c r="E87" s="53"/>
      <c r="F87" s="53"/>
      <c r="G87" s="53"/>
      <c r="H87" s="53"/>
      <c r="I87" s="53"/>
      <c r="J87" s="53"/>
      <c r="K87" s="53"/>
      <c r="L87" s="53"/>
    </row>
    <row r="88" spans="5:12" ht="15.95" customHeight="1" x14ac:dyDescent="0.2">
      <c r="E88" s="53"/>
      <c r="F88" s="53"/>
      <c r="G88" s="53"/>
      <c r="H88" s="53"/>
      <c r="I88" s="53"/>
      <c r="J88" s="53"/>
      <c r="K88" s="53"/>
      <c r="L88" s="53"/>
    </row>
    <row r="89" spans="5:12" ht="15.95" customHeight="1" x14ac:dyDescent="0.2">
      <c r="E89" s="53"/>
      <c r="F89" s="53"/>
      <c r="G89" s="53"/>
      <c r="H89" s="53"/>
      <c r="I89" s="53"/>
      <c r="J89" s="53"/>
      <c r="K89" s="53"/>
      <c r="L89" s="53"/>
    </row>
    <row r="90" spans="5:12" ht="15.95" customHeight="1" x14ac:dyDescent="0.2">
      <c r="E90" s="53"/>
      <c r="F90" s="53"/>
      <c r="G90" s="53"/>
      <c r="H90" s="53"/>
      <c r="I90" s="53"/>
      <c r="J90" s="53"/>
      <c r="K90" s="53"/>
      <c r="L90" s="53"/>
    </row>
    <row r="91" spans="5:12" ht="15.95" customHeight="1" x14ac:dyDescent="0.2">
      <c r="E91" s="53"/>
      <c r="F91" s="53"/>
      <c r="G91" s="53"/>
      <c r="H91" s="53"/>
      <c r="I91" s="53"/>
      <c r="J91" s="53"/>
      <c r="K91" s="53"/>
      <c r="L91" s="53"/>
    </row>
    <row r="92" spans="5:12" ht="15.95" customHeight="1" x14ac:dyDescent="0.2">
      <c r="E92" s="53"/>
      <c r="F92" s="53"/>
      <c r="G92" s="53"/>
      <c r="H92" s="53"/>
      <c r="I92" s="53"/>
      <c r="J92" s="53"/>
      <c r="K92" s="53"/>
      <c r="L92" s="53"/>
    </row>
    <row r="93" spans="5:12" ht="15.95" customHeight="1" x14ac:dyDescent="0.2">
      <c r="E93" s="53"/>
      <c r="F93" s="53"/>
      <c r="G93" s="53"/>
      <c r="H93" s="53"/>
      <c r="I93" s="53"/>
      <c r="J93" s="53"/>
      <c r="K93" s="53"/>
      <c r="L93" s="53"/>
    </row>
    <row r="94" spans="5:12" ht="15.95" customHeight="1" x14ac:dyDescent="0.2">
      <c r="E94" s="53"/>
      <c r="F94" s="53"/>
      <c r="G94" s="53"/>
      <c r="H94" s="53"/>
      <c r="I94" s="53"/>
      <c r="J94" s="53"/>
      <c r="K94" s="53"/>
      <c r="L94" s="53"/>
    </row>
    <row r="95" spans="5:12" ht="15.95" customHeight="1" x14ac:dyDescent="0.2">
      <c r="E95" s="53"/>
      <c r="F95" s="53"/>
      <c r="G95" s="53"/>
      <c r="H95" s="53"/>
      <c r="I95" s="53"/>
      <c r="J95" s="53"/>
      <c r="K95" s="53"/>
      <c r="L95" s="53"/>
    </row>
    <row r="96" spans="5:12" ht="15.95" customHeight="1" x14ac:dyDescent="0.2">
      <c r="E96" s="53"/>
      <c r="F96" s="53"/>
      <c r="G96" s="53"/>
      <c r="H96" s="53"/>
      <c r="I96" s="53"/>
      <c r="J96" s="53"/>
      <c r="K96" s="53"/>
      <c r="L96" s="53"/>
    </row>
    <row r="97" spans="5:12" ht="15.95" customHeight="1" x14ac:dyDescent="0.2">
      <c r="E97" s="53"/>
      <c r="F97" s="53"/>
      <c r="G97" s="53"/>
      <c r="H97" s="53"/>
      <c r="I97" s="53"/>
      <c r="J97" s="53"/>
      <c r="K97" s="53"/>
      <c r="L97" s="53"/>
    </row>
    <row r="98" spans="5:12" ht="15.95" customHeight="1" x14ac:dyDescent="0.2">
      <c r="E98" s="53"/>
      <c r="F98" s="53"/>
      <c r="G98" s="53"/>
      <c r="H98" s="53"/>
      <c r="I98" s="53"/>
      <c r="J98" s="53"/>
      <c r="K98" s="53"/>
      <c r="L98" s="53"/>
    </row>
    <row r="99" spans="5:12" ht="15.95" customHeight="1" x14ac:dyDescent="0.2">
      <c r="E99" s="53"/>
      <c r="F99" s="53"/>
      <c r="G99" s="53"/>
      <c r="H99" s="53"/>
      <c r="I99" s="53"/>
      <c r="J99" s="53"/>
      <c r="K99" s="53"/>
      <c r="L99" s="53"/>
    </row>
    <row r="100" spans="5:12" ht="15.95" customHeight="1" x14ac:dyDescent="0.2">
      <c r="E100" s="53"/>
      <c r="F100" s="53"/>
      <c r="G100" s="53"/>
      <c r="H100" s="53"/>
      <c r="I100" s="53"/>
      <c r="J100" s="53"/>
      <c r="K100" s="53"/>
      <c r="L100" s="53"/>
    </row>
    <row r="101" spans="5:12" ht="15.95" customHeight="1" x14ac:dyDescent="0.2">
      <c r="E101" s="53"/>
      <c r="F101" s="53"/>
      <c r="G101" s="53"/>
      <c r="H101" s="53"/>
      <c r="I101" s="53"/>
      <c r="J101" s="53"/>
      <c r="K101" s="53"/>
      <c r="L101" s="53"/>
    </row>
    <row r="102" spans="5:12" ht="15.95" customHeight="1" x14ac:dyDescent="0.2">
      <c r="E102" s="53"/>
      <c r="F102" s="53"/>
      <c r="G102" s="53"/>
      <c r="H102" s="53"/>
      <c r="I102" s="53"/>
      <c r="J102" s="53"/>
      <c r="K102" s="53"/>
      <c r="L102" s="53"/>
    </row>
    <row r="103" spans="5:12" ht="15.95" customHeight="1" x14ac:dyDescent="0.2">
      <c r="E103" s="53"/>
      <c r="F103" s="53"/>
      <c r="G103" s="53"/>
      <c r="H103" s="53"/>
      <c r="I103" s="53"/>
      <c r="J103" s="53"/>
      <c r="K103" s="53"/>
      <c r="L103" s="53"/>
    </row>
    <row r="104" spans="5:12" ht="15.95" customHeight="1" x14ac:dyDescent="0.2">
      <c r="E104" s="53"/>
      <c r="F104" s="53"/>
      <c r="G104" s="53"/>
      <c r="H104" s="53"/>
      <c r="I104" s="53"/>
      <c r="J104" s="53"/>
      <c r="K104" s="53"/>
      <c r="L104" s="53"/>
    </row>
    <row r="105" spans="5:12" ht="15.95" customHeight="1" x14ac:dyDescent="0.2">
      <c r="E105" s="53"/>
      <c r="F105" s="53"/>
      <c r="G105" s="53"/>
      <c r="H105" s="53"/>
      <c r="I105" s="53"/>
      <c r="J105" s="53"/>
      <c r="K105" s="53"/>
      <c r="L105" s="53"/>
    </row>
    <row r="106" spans="5:12" ht="15.95" customHeight="1" x14ac:dyDescent="0.2">
      <c r="E106" s="53"/>
      <c r="F106" s="53"/>
      <c r="G106" s="53"/>
      <c r="H106" s="53"/>
      <c r="I106" s="53"/>
      <c r="J106" s="53"/>
      <c r="K106" s="53"/>
      <c r="L106" s="53"/>
    </row>
    <row r="107" spans="5:12" ht="15.95" customHeight="1" x14ac:dyDescent="0.2">
      <c r="E107" s="53"/>
      <c r="F107" s="53"/>
      <c r="G107" s="53"/>
      <c r="H107" s="53"/>
      <c r="I107" s="53"/>
      <c r="J107" s="53"/>
      <c r="K107" s="53"/>
      <c r="L107" s="53"/>
    </row>
    <row r="108" spans="5:12" ht="15.95" customHeight="1" x14ac:dyDescent="0.2">
      <c r="E108" s="53"/>
      <c r="F108" s="53"/>
      <c r="G108" s="53"/>
      <c r="H108" s="53"/>
      <c r="I108" s="53"/>
      <c r="J108" s="53"/>
      <c r="K108" s="53"/>
      <c r="L108" s="53"/>
    </row>
    <row r="109" spans="5:12" ht="15.95" customHeight="1" x14ac:dyDescent="0.2">
      <c r="E109" s="53"/>
      <c r="F109" s="53"/>
      <c r="G109" s="53"/>
      <c r="H109" s="53"/>
      <c r="I109" s="53"/>
      <c r="J109" s="53"/>
      <c r="K109" s="53"/>
      <c r="L109" s="53"/>
    </row>
    <row r="110" spans="5:12" ht="15.95" customHeight="1" x14ac:dyDescent="0.2">
      <c r="E110" s="53"/>
      <c r="F110" s="53"/>
      <c r="G110" s="53"/>
      <c r="H110" s="53"/>
      <c r="I110" s="53"/>
      <c r="J110" s="53"/>
      <c r="K110" s="53"/>
      <c r="L110" s="53"/>
    </row>
    <row r="111" spans="5:12" ht="15.95" customHeight="1" x14ac:dyDescent="0.2">
      <c r="E111" s="53"/>
      <c r="F111" s="53"/>
      <c r="G111" s="53"/>
      <c r="H111" s="53"/>
      <c r="I111" s="53"/>
      <c r="J111" s="53"/>
      <c r="K111" s="53"/>
      <c r="L111" s="53"/>
    </row>
    <row r="112" spans="5:12" ht="15.95" customHeight="1" x14ac:dyDescent="0.2">
      <c r="E112" s="53"/>
      <c r="F112" s="53"/>
      <c r="G112" s="53"/>
      <c r="H112" s="53"/>
      <c r="I112" s="53"/>
      <c r="J112" s="53"/>
      <c r="K112" s="53"/>
      <c r="L112" s="53"/>
    </row>
    <row r="113" spans="5:12" ht="15.95" customHeight="1" x14ac:dyDescent="0.2">
      <c r="E113" s="53"/>
      <c r="F113" s="53"/>
      <c r="G113" s="53"/>
      <c r="H113" s="53"/>
      <c r="I113" s="53"/>
      <c r="J113" s="53"/>
      <c r="K113" s="53"/>
      <c r="L113" s="53"/>
    </row>
    <row r="114" spans="5:12" ht="15.95" customHeight="1" x14ac:dyDescent="0.2">
      <c r="E114" s="53"/>
      <c r="F114" s="53"/>
      <c r="G114" s="53"/>
      <c r="H114" s="53"/>
      <c r="I114" s="53"/>
      <c r="J114" s="53"/>
      <c r="K114" s="53"/>
      <c r="L114" s="53"/>
    </row>
    <row r="115" spans="5:12" ht="15.95" customHeight="1" x14ac:dyDescent="0.2">
      <c r="E115" s="53"/>
      <c r="F115" s="53"/>
      <c r="G115" s="53"/>
      <c r="H115" s="53"/>
      <c r="I115" s="53"/>
      <c r="J115" s="53"/>
      <c r="K115" s="53"/>
      <c r="L115" s="53"/>
    </row>
    <row r="116" spans="5:12" ht="15.95" customHeight="1" x14ac:dyDescent="0.2">
      <c r="E116" s="53"/>
      <c r="F116" s="53"/>
      <c r="G116" s="53"/>
      <c r="H116" s="53"/>
      <c r="I116" s="53"/>
      <c r="J116" s="53"/>
      <c r="K116" s="53"/>
      <c r="L116" s="53"/>
    </row>
    <row r="117" spans="5:12" ht="15.95" customHeight="1" x14ac:dyDescent="0.2">
      <c r="E117" s="53"/>
      <c r="F117" s="53"/>
      <c r="G117" s="53"/>
      <c r="H117" s="53"/>
      <c r="I117" s="53"/>
      <c r="J117" s="53"/>
      <c r="K117" s="53"/>
      <c r="L117" s="53"/>
    </row>
    <row r="118" spans="5:12" ht="15.95" customHeight="1" x14ac:dyDescent="0.2">
      <c r="E118" s="53"/>
      <c r="F118" s="53"/>
      <c r="G118" s="53"/>
      <c r="H118" s="53"/>
      <c r="I118" s="53"/>
      <c r="J118" s="53"/>
      <c r="K118" s="53"/>
      <c r="L118" s="53"/>
    </row>
    <row r="119" spans="5:12" ht="15.95" customHeight="1" x14ac:dyDescent="0.2">
      <c r="E119" s="53"/>
      <c r="F119" s="53"/>
      <c r="G119" s="53"/>
      <c r="H119" s="53"/>
      <c r="I119" s="53"/>
      <c r="J119" s="53"/>
      <c r="K119" s="53"/>
      <c r="L119" s="53"/>
    </row>
    <row r="120" spans="5:12" ht="15.95" customHeight="1" x14ac:dyDescent="0.2">
      <c r="E120" s="53"/>
      <c r="F120" s="53"/>
      <c r="G120" s="53"/>
      <c r="H120" s="53"/>
      <c r="I120" s="53"/>
      <c r="J120" s="53"/>
      <c r="K120" s="53"/>
      <c r="L120" s="53"/>
    </row>
    <row r="121" spans="5:12" ht="15.95" customHeight="1" x14ac:dyDescent="0.2">
      <c r="E121" s="53"/>
      <c r="F121" s="53"/>
      <c r="G121" s="53"/>
      <c r="H121" s="53"/>
      <c r="I121" s="53"/>
      <c r="J121" s="53"/>
      <c r="K121" s="53"/>
      <c r="L121" s="53"/>
    </row>
    <row r="122" spans="5:12" ht="15.95" customHeight="1" x14ac:dyDescent="0.2">
      <c r="E122" s="53"/>
      <c r="F122" s="53"/>
      <c r="G122" s="53"/>
      <c r="H122" s="53"/>
      <c r="I122" s="53"/>
      <c r="J122" s="53"/>
      <c r="K122" s="53"/>
      <c r="L122" s="53"/>
    </row>
    <row r="123" spans="5:12" ht="15.95" customHeight="1" x14ac:dyDescent="0.2">
      <c r="E123" s="53"/>
      <c r="F123" s="53"/>
      <c r="G123" s="53"/>
      <c r="H123" s="53"/>
      <c r="I123" s="53"/>
      <c r="J123" s="53"/>
      <c r="K123" s="53"/>
      <c r="L123" s="53"/>
    </row>
    <row r="124" spans="5:12" ht="15.95" customHeight="1" x14ac:dyDescent="0.2">
      <c r="E124" s="53"/>
      <c r="F124" s="53"/>
      <c r="G124" s="53"/>
      <c r="H124" s="53"/>
      <c r="I124" s="53"/>
      <c r="J124" s="53"/>
      <c r="K124" s="53"/>
      <c r="L124" s="53"/>
    </row>
    <row r="125" spans="5:12" ht="15.95" customHeight="1" x14ac:dyDescent="0.2">
      <c r="E125" s="53"/>
      <c r="F125" s="53"/>
      <c r="G125" s="53"/>
      <c r="H125" s="53"/>
      <c r="I125" s="53"/>
      <c r="J125" s="53"/>
      <c r="K125" s="53"/>
      <c r="L125" s="53"/>
    </row>
    <row r="126" spans="5:12" ht="15.95" customHeight="1" x14ac:dyDescent="0.2">
      <c r="E126" s="53"/>
      <c r="F126" s="53"/>
      <c r="G126" s="53"/>
      <c r="H126" s="53"/>
      <c r="I126" s="53"/>
      <c r="J126" s="53"/>
      <c r="K126" s="53"/>
      <c r="L126" s="53"/>
    </row>
    <row r="127" spans="5:12" ht="15.95" customHeight="1" x14ac:dyDescent="0.2">
      <c r="E127" s="53"/>
      <c r="F127" s="53"/>
      <c r="G127" s="53"/>
      <c r="H127" s="53"/>
      <c r="I127" s="53"/>
      <c r="J127" s="53"/>
      <c r="K127" s="53"/>
      <c r="L127" s="53"/>
    </row>
    <row r="128" spans="5:12" ht="15.95" customHeight="1" x14ac:dyDescent="0.2">
      <c r="E128" s="53"/>
      <c r="F128" s="53"/>
      <c r="G128" s="53"/>
      <c r="H128" s="53"/>
      <c r="I128" s="53"/>
      <c r="J128" s="53"/>
      <c r="K128" s="53"/>
      <c r="L128" s="53"/>
    </row>
    <row r="129" spans="5:12" ht="15.95" customHeight="1" x14ac:dyDescent="0.2">
      <c r="E129" s="53"/>
      <c r="F129" s="53"/>
      <c r="G129" s="53"/>
      <c r="H129" s="53"/>
      <c r="I129" s="53"/>
      <c r="J129" s="53"/>
      <c r="K129" s="53"/>
      <c r="L129" s="53"/>
    </row>
    <row r="130" spans="5:12" ht="15.95" customHeight="1" x14ac:dyDescent="0.2">
      <c r="E130" s="53"/>
      <c r="F130" s="53"/>
      <c r="G130" s="53"/>
      <c r="H130" s="53"/>
      <c r="I130" s="53"/>
      <c r="J130" s="53"/>
      <c r="K130" s="53"/>
      <c r="L130" s="53"/>
    </row>
    <row r="131" spans="5:12" ht="15.95" customHeight="1" x14ac:dyDescent="0.2">
      <c r="E131" s="53"/>
      <c r="F131" s="53"/>
      <c r="G131" s="53"/>
      <c r="H131" s="53"/>
      <c r="I131" s="53"/>
      <c r="J131" s="53"/>
      <c r="K131" s="53"/>
      <c r="L131" s="53"/>
    </row>
    <row r="132" spans="5:12" ht="15.95" customHeight="1" x14ac:dyDescent="0.2">
      <c r="E132" s="53"/>
      <c r="F132" s="53"/>
      <c r="G132" s="53"/>
      <c r="H132" s="53"/>
      <c r="I132" s="53"/>
      <c r="J132" s="53"/>
      <c r="K132" s="53"/>
      <c r="L132" s="53"/>
    </row>
    <row r="133" spans="5:12" ht="15.95" customHeight="1" x14ac:dyDescent="0.2">
      <c r="E133" s="53"/>
      <c r="F133" s="53"/>
      <c r="G133" s="53"/>
      <c r="H133" s="53"/>
      <c r="I133" s="53"/>
      <c r="J133" s="53"/>
      <c r="K133" s="53"/>
      <c r="L133" s="53"/>
    </row>
    <row r="134" spans="5:12" ht="15.95" customHeight="1" x14ac:dyDescent="0.2">
      <c r="E134" s="53"/>
      <c r="F134" s="53"/>
      <c r="G134" s="53"/>
      <c r="H134" s="53"/>
      <c r="I134" s="53"/>
      <c r="J134" s="53"/>
      <c r="K134" s="53"/>
      <c r="L134" s="53"/>
    </row>
    <row r="135" spans="5:12" ht="15.95" customHeight="1" x14ac:dyDescent="0.2">
      <c r="E135" s="53"/>
      <c r="F135" s="53"/>
      <c r="G135" s="53"/>
      <c r="H135" s="53"/>
      <c r="I135" s="53"/>
      <c r="J135" s="53"/>
      <c r="K135" s="53"/>
      <c r="L135" s="53"/>
    </row>
    <row r="136" spans="5:12" ht="15.95" customHeight="1" x14ac:dyDescent="0.2">
      <c r="E136" s="53"/>
      <c r="F136" s="53"/>
      <c r="G136" s="53"/>
      <c r="H136" s="53"/>
      <c r="I136" s="53"/>
      <c r="J136" s="53"/>
      <c r="K136" s="53"/>
      <c r="L136" s="53"/>
    </row>
    <row r="137" spans="5:12" ht="15.95" customHeight="1" x14ac:dyDescent="0.2">
      <c r="E137" s="53"/>
      <c r="F137" s="53"/>
      <c r="G137" s="53"/>
      <c r="H137" s="53"/>
      <c r="I137" s="53"/>
      <c r="J137" s="53"/>
      <c r="K137" s="53"/>
      <c r="L137" s="53"/>
    </row>
    <row r="138" spans="5:12" ht="15.95" customHeight="1" x14ac:dyDescent="0.2">
      <c r="E138" s="53"/>
      <c r="F138" s="53"/>
      <c r="G138" s="53"/>
      <c r="H138" s="53"/>
      <c r="I138" s="53"/>
      <c r="J138" s="53"/>
      <c r="K138" s="53"/>
      <c r="L138" s="53"/>
    </row>
    <row r="139" spans="5:12" ht="15.95" customHeight="1" x14ac:dyDescent="0.2">
      <c r="E139" s="53"/>
      <c r="F139" s="53"/>
      <c r="G139" s="53"/>
      <c r="H139" s="53"/>
      <c r="I139" s="53"/>
      <c r="J139" s="53"/>
      <c r="K139" s="53"/>
      <c r="L139" s="53"/>
    </row>
    <row r="140" spans="5:12" ht="15.95" customHeight="1" x14ac:dyDescent="0.2">
      <c r="E140" s="53"/>
      <c r="F140" s="53"/>
      <c r="G140" s="53"/>
      <c r="H140" s="53"/>
      <c r="I140" s="53"/>
      <c r="J140" s="53"/>
      <c r="K140" s="53"/>
      <c r="L140" s="53"/>
    </row>
    <row r="141" spans="5:12" ht="15.95" customHeight="1" x14ac:dyDescent="0.2">
      <c r="E141" s="53"/>
      <c r="F141" s="53"/>
      <c r="G141" s="53"/>
      <c r="H141" s="53"/>
      <c r="I141" s="53"/>
      <c r="J141" s="53"/>
      <c r="K141" s="53"/>
      <c r="L141" s="53"/>
    </row>
    <row r="142" spans="5:12" ht="15.95" customHeight="1" x14ac:dyDescent="0.2">
      <c r="E142" s="53"/>
      <c r="F142" s="53"/>
      <c r="G142" s="53"/>
      <c r="H142" s="53"/>
      <c r="I142" s="53"/>
      <c r="J142" s="53"/>
      <c r="K142" s="53"/>
      <c r="L142" s="53"/>
    </row>
    <row r="143" spans="5:12" ht="15.95" customHeight="1" x14ac:dyDescent="0.2">
      <c r="E143" s="53"/>
      <c r="F143" s="53"/>
      <c r="G143" s="53"/>
      <c r="H143" s="53"/>
      <c r="I143" s="53"/>
      <c r="J143" s="53"/>
      <c r="K143" s="53"/>
      <c r="L143" s="53"/>
    </row>
    <row r="144" spans="5:12" ht="15.95" customHeight="1" x14ac:dyDescent="0.2">
      <c r="E144" s="53"/>
      <c r="F144" s="53"/>
      <c r="G144" s="53"/>
      <c r="H144" s="53"/>
      <c r="I144" s="53"/>
      <c r="J144" s="53"/>
      <c r="K144" s="53"/>
      <c r="L144" s="53"/>
    </row>
    <row r="145" spans="5:12" ht="15.95" customHeight="1" x14ac:dyDescent="0.2">
      <c r="E145" s="53"/>
      <c r="F145" s="53"/>
      <c r="G145" s="53"/>
      <c r="H145" s="53"/>
      <c r="I145" s="53"/>
      <c r="J145" s="53"/>
      <c r="K145" s="53"/>
      <c r="L145" s="53"/>
    </row>
    <row r="146" spans="5:12" ht="15.95" customHeight="1" x14ac:dyDescent="0.2">
      <c r="E146" s="53"/>
      <c r="F146" s="53"/>
      <c r="G146" s="53"/>
      <c r="H146" s="53"/>
      <c r="I146" s="53"/>
      <c r="J146" s="53"/>
      <c r="K146" s="53"/>
      <c r="L146" s="53"/>
    </row>
    <row r="147" spans="5:12" ht="15.95" customHeight="1" x14ac:dyDescent="0.2">
      <c r="E147" s="53"/>
      <c r="F147" s="53"/>
      <c r="G147" s="53"/>
      <c r="H147" s="53"/>
      <c r="I147" s="53"/>
      <c r="J147" s="53"/>
      <c r="K147" s="53"/>
      <c r="L147" s="53"/>
    </row>
    <row r="148" spans="5:12" ht="15.95" customHeight="1" x14ac:dyDescent="0.2">
      <c r="E148" s="53"/>
      <c r="F148" s="53"/>
      <c r="G148" s="53"/>
      <c r="H148" s="53"/>
      <c r="I148" s="53"/>
      <c r="J148" s="53"/>
      <c r="K148" s="53"/>
      <c r="L148" s="53"/>
    </row>
    <row r="149" spans="5:12" ht="15.95" customHeight="1" x14ac:dyDescent="0.2">
      <c r="E149" s="53"/>
      <c r="F149" s="53"/>
      <c r="G149" s="53"/>
      <c r="H149" s="53"/>
      <c r="I149" s="53"/>
      <c r="J149" s="53"/>
      <c r="K149" s="53"/>
      <c r="L149" s="53"/>
    </row>
    <row r="150" spans="5:12" ht="15.95" customHeight="1" x14ac:dyDescent="0.2">
      <c r="E150" s="53"/>
      <c r="F150" s="53"/>
      <c r="G150" s="53"/>
      <c r="H150" s="53"/>
      <c r="I150" s="53"/>
      <c r="J150" s="53"/>
      <c r="K150" s="53"/>
      <c r="L150" s="53"/>
    </row>
    <row r="151" spans="5:12" ht="15.95" customHeight="1" x14ac:dyDescent="0.2">
      <c r="E151" s="53"/>
      <c r="F151" s="53"/>
      <c r="G151" s="53"/>
      <c r="H151" s="53"/>
      <c r="I151" s="53"/>
      <c r="J151" s="53"/>
      <c r="K151" s="53"/>
      <c r="L151" s="53"/>
    </row>
    <row r="152" spans="5:12" ht="15.95" customHeight="1" x14ac:dyDescent="0.2">
      <c r="E152" s="53"/>
      <c r="F152" s="53"/>
      <c r="G152" s="53"/>
      <c r="H152" s="53"/>
      <c r="I152" s="53"/>
      <c r="J152" s="53"/>
      <c r="K152" s="53"/>
      <c r="L152" s="53"/>
    </row>
    <row r="153" spans="5:12" ht="15.95" customHeight="1" x14ac:dyDescent="0.2">
      <c r="E153" s="53"/>
      <c r="F153" s="53"/>
      <c r="G153" s="53"/>
      <c r="H153" s="53"/>
      <c r="I153" s="53"/>
      <c r="J153" s="53"/>
      <c r="K153" s="53"/>
      <c r="L153" s="53"/>
    </row>
    <row r="154" spans="5:12" ht="15.95" customHeight="1" x14ac:dyDescent="0.2">
      <c r="E154" s="53"/>
      <c r="F154" s="53"/>
      <c r="G154" s="53"/>
      <c r="H154" s="53"/>
      <c r="I154" s="53"/>
      <c r="J154" s="53"/>
      <c r="K154" s="53"/>
      <c r="L154" s="53"/>
    </row>
    <row r="155" spans="5:12" ht="15.95" customHeight="1" x14ac:dyDescent="0.2">
      <c r="E155" s="53"/>
      <c r="F155" s="53"/>
      <c r="G155" s="53"/>
      <c r="H155" s="53"/>
      <c r="I155" s="53"/>
      <c r="J155" s="53"/>
      <c r="K155" s="53"/>
      <c r="L155" s="53"/>
    </row>
    <row r="156" spans="5:12" ht="15.95" customHeight="1" x14ac:dyDescent="0.2">
      <c r="E156" s="53"/>
      <c r="F156" s="53"/>
      <c r="G156" s="53"/>
      <c r="H156" s="53"/>
      <c r="I156" s="53"/>
      <c r="J156" s="53"/>
      <c r="K156" s="53"/>
      <c r="L156" s="53"/>
    </row>
    <row r="157" spans="5:12" ht="15.95" customHeight="1" x14ac:dyDescent="0.2">
      <c r="E157" s="53"/>
      <c r="F157" s="53"/>
      <c r="G157" s="53"/>
      <c r="H157" s="53"/>
      <c r="I157" s="53"/>
      <c r="J157" s="53"/>
      <c r="K157" s="53"/>
      <c r="L157" s="53"/>
    </row>
    <row r="158" spans="5:12" ht="15.95" customHeight="1" x14ac:dyDescent="0.2">
      <c r="E158" s="53"/>
      <c r="F158" s="53"/>
      <c r="G158" s="53"/>
      <c r="H158" s="53"/>
      <c r="I158" s="53"/>
      <c r="J158" s="53"/>
      <c r="K158" s="53"/>
      <c r="L158" s="53"/>
    </row>
    <row r="159" spans="5:12" ht="15.95" customHeight="1" x14ac:dyDescent="0.2">
      <c r="E159" s="53"/>
      <c r="F159" s="53"/>
      <c r="G159" s="53"/>
      <c r="H159" s="53"/>
      <c r="I159" s="53"/>
      <c r="J159" s="53"/>
      <c r="K159" s="53"/>
      <c r="L159" s="53"/>
    </row>
    <row r="160" spans="5:12" ht="15.95" customHeight="1" x14ac:dyDescent="0.2">
      <c r="E160" s="53"/>
      <c r="F160" s="53"/>
      <c r="G160" s="53"/>
      <c r="H160" s="53"/>
      <c r="I160" s="53"/>
      <c r="J160" s="53"/>
      <c r="K160" s="53"/>
      <c r="L160" s="53"/>
    </row>
    <row r="161" spans="5:12" ht="15.95" customHeight="1" x14ac:dyDescent="0.2">
      <c r="E161" s="53"/>
      <c r="F161" s="53"/>
      <c r="G161" s="53"/>
      <c r="H161" s="53"/>
      <c r="I161" s="53"/>
      <c r="J161" s="53"/>
      <c r="K161" s="53"/>
      <c r="L161" s="53"/>
    </row>
    <row r="162" spans="5:12" ht="15.95" customHeight="1" x14ac:dyDescent="0.2">
      <c r="E162" s="53"/>
      <c r="F162" s="53"/>
      <c r="G162" s="53"/>
      <c r="H162" s="53"/>
      <c r="I162" s="53"/>
      <c r="J162" s="53"/>
      <c r="K162" s="53"/>
      <c r="L162" s="53"/>
    </row>
    <row r="163" spans="5:12" ht="15.95" customHeight="1" x14ac:dyDescent="0.2">
      <c r="E163" s="53"/>
      <c r="F163" s="53"/>
      <c r="G163" s="53"/>
      <c r="H163" s="53"/>
      <c r="I163" s="53"/>
      <c r="J163" s="53"/>
      <c r="K163" s="53"/>
      <c r="L163" s="53"/>
    </row>
    <row r="164" spans="5:12" ht="15.95" customHeight="1" x14ac:dyDescent="0.2">
      <c r="E164" s="53"/>
      <c r="F164" s="53"/>
      <c r="G164" s="53"/>
      <c r="H164" s="53"/>
      <c r="I164" s="53"/>
      <c r="J164" s="53"/>
      <c r="K164" s="53"/>
      <c r="L164" s="53"/>
    </row>
    <row r="165" spans="5:12" ht="15.95" customHeight="1" x14ac:dyDescent="0.2">
      <c r="E165" s="53"/>
      <c r="F165" s="53"/>
      <c r="G165" s="53"/>
      <c r="H165" s="53"/>
      <c r="I165" s="53"/>
      <c r="J165" s="53"/>
      <c r="K165" s="53"/>
      <c r="L165" s="53"/>
    </row>
    <row r="166" spans="5:12" ht="15.95" customHeight="1" x14ac:dyDescent="0.2">
      <c r="E166" s="53"/>
      <c r="F166" s="53"/>
      <c r="G166" s="53"/>
      <c r="H166" s="53"/>
      <c r="I166" s="53"/>
      <c r="J166" s="53"/>
      <c r="K166" s="53"/>
      <c r="L166" s="53"/>
    </row>
    <row r="167" spans="5:12" ht="15.95" customHeight="1" x14ac:dyDescent="0.2">
      <c r="E167" s="53"/>
      <c r="F167" s="53"/>
      <c r="G167" s="53"/>
      <c r="H167" s="53"/>
      <c r="I167" s="53"/>
      <c r="J167" s="53"/>
      <c r="K167" s="53"/>
      <c r="L167" s="53"/>
    </row>
    <row r="168" spans="5:12" ht="15.95" customHeight="1" x14ac:dyDescent="0.2">
      <c r="E168" s="53"/>
      <c r="F168" s="53"/>
      <c r="G168" s="53"/>
      <c r="H168" s="53"/>
      <c r="I168" s="53"/>
      <c r="J168" s="53"/>
      <c r="K168" s="53"/>
      <c r="L168" s="53"/>
    </row>
    <row r="169" spans="5:12" ht="15.95" customHeight="1" x14ac:dyDescent="0.2">
      <c r="E169" s="53"/>
      <c r="F169" s="53"/>
      <c r="G169" s="53"/>
      <c r="H169" s="53"/>
      <c r="I169" s="53"/>
      <c r="J169" s="53"/>
      <c r="K169" s="53"/>
      <c r="L169" s="53"/>
    </row>
    <row r="170" spans="5:12" ht="15.95" customHeight="1" x14ac:dyDescent="0.2">
      <c r="E170" s="53"/>
      <c r="F170" s="53"/>
      <c r="G170" s="53"/>
      <c r="H170" s="53"/>
      <c r="I170" s="53"/>
      <c r="J170" s="53"/>
      <c r="K170" s="53"/>
      <c r="L170" s="53"/>
    </row>
    <row r="171" spans="5:12" ht="15.95" customHeight="1" x14ac:dyDescent="0.2">
      <c r="E171" s="53"/>
      <c r="F171" s="53"/>
      <c r="G171" s="53"/>
      <c r="H171" s="53"/>
      <c r="I171" s="53"/>
      <c r="J171" s="53"/>
      <c r="K171" s="53"/>
      <c r="L171" s="53"/>
    </row>
    <row r="172" spans="5:12" ht="15.95" customHeight="1" x14ac:dyDescent="0.2">
      <c r="E172" s="53"/>
      <c r="F172" s="53"/>
      <c r="G172" s="53"/>
      <c r="H172" s="53"/>
      <c r="I172" s="53"/>
      <c r="J172" s="53"/>
      <c r="K172" s="53"/>
      <c r="L172" s="53"/>
    </row>
    <row r="173" spans="5:12" ht="15.95" customHeight="1" x14ac:dyDescent="0.2">
      <c r="E173" s="53"/>
      <c r="F173" s="53"/>
      <c r="G173" s="53"/>
      <c r="H173" s="53"/>
      <c r="I173" s="53"/>
      <c r="J173" s="53"/>
      <c r="K173" s="53"/>
      <c r="L173" s="53"/>
    </row>
    <row r="174" spans="5:12" ht="15.95" customHeight="1" x14ac:dyDescent="0.2">
      <c r="E174" s="53"/>
      <c r="F174" s="53"/>
      <c r="G174" s="53"/>
      <c r="H174" s="53"/>
      <c r="I174" s="53"/>
      <c r="J174" s="53"/>
      <c r="K174" s="53"/>
      <c r="L174" s="53"/>
    </row>
    <row r="175" spans="5:12" ht="15.95" customHeight="1" x14ac:dyDescent="0.2">
      <c r="E175" s="53"/>
      <c r="F175" s="53"/>
      <c r="G175" s="53"/>
      <c r="H175" s="53"/>
      <c r="I175" s="53"/>
      <c r="J175" s="53"/>
      <c r="K175" s="53"/>
      <c r="L175" s="53"/>
    </row>
    <row r="176" spans="5:12" ht="15.95" customHeight="1" x14ac:dyDescent="0.2">
      <c r="E176" s="53"/>
      <c r="F176" s="53"/>
      <c r="G176" s="53"/>
      <c r="H176" s="53"/>
      <c r="I176" s="53"/>
      <c r="J176" s="53"/>
      <c r="K176" s="53"/>
      <c r="L176" s="53"/>
    </row>
    <row r="177" spans="5:12" ht="15.95" customHeight="1" x14ac:dyDescent="0.2">
      <c r="E177" s="53"/>
      <c r="F177" s="53"/>
      <c r="G177" s="53"/>
      <c r="H177" s="53"/>
      <c r="I177" s="53"/>
      <c r="J177" s="53"/>
      <c r="K177" s="53"/>
      <c r="L177" s="53"/>
    </row>
    <row r="178" spans="5:12" ht="15.95" customHeight="1" x14ac:dyDescent="0.2">
      <c r="E178" s="53"/>
      <c r="F178" s="53"/>
      <c r="G178" s="53"/>
      <c r="H178" s="53"/>
      <c r="I178" s="53"/>
      <c r="J178" s="53"/>
      <c r="K178" s="53"/>
      <c r="L178" s="53"/>
    </row>
    <row r="179" spans="5:12" ht="15.95" customHeight="1" x14ac:dyDescent="0.2">
      <c r="E179" s="53"/>
      <c r="F179" s="53"/>
      <c r="G179" s="53"/>
      <c r="H179" s="53"/>
      <c r="I179" s="53"/>
      <c r="J179" s="53"/>
      <c r="K179" s="53"/>
      <c r="L179" s="53"/>
    </row>
    <row r="180" spans="5:12" ht="15.95" customHeight="1" x14ac:dyDescent="0.2">
      <c r="E180" s="53"/>
      <c r="F180" s="53"/>
      <c r="G180" s="53"/>
      <c r="H180" s="53"/>
      <c r="I180" s="53"/>
      <c r="J180" s="53"/>
      <c r="K180" s="53"/>
      <c r="L180" s="53"/>
    </row>
    <row r="181" spans="5:12" ht="15.95" customHeight="1" x14ac:dyDescent="0.2">
      <c r="E181" s="53"/>
      <c r="F181" s="53"/>
      <c r="G181" s="53"/>
      <c r="H181" s="53"/>
      <c r="I181" s="53"/>
      <c r="J181" s="53"/>
      <c r="K181" s="53"/>
      <c r="L181" s="53"/>
    </row>
    <row r="182" spans="5:12" ht="15.95" customHeight="1" x14ac:dyDescent="0.2">
      <c r="E182" s="53"/>
      <c r="F182" s="53"/>
      <c r="G182" s="53"/>
      <c r="H182" s="53"/>
      <c r="I182" s="53"/>
      <c r="J182" s="53"/>
      <c r="K182" s="53"/>
      <c r="L182" s="53"/>
    </row>
    <row r="183" spans="5:12" ht="15.95" customHeight="1" x14ac:dyDescent="0.2">
      <c r="E183" s="53"/>
      <c r="F183" s="53"/>
      <c r="G183" s="53"/>
      <c r="H183" s="53"/>
      <c r="I183" s="53"/>
      <c r="J183" s="53"/>
      <c r="K183" s="53"/>
      <c r="L183" s="53"/>
    </row>
    <row r="184" spans="5:12" ht="15.95" customHeight="1" x14ac:dyDescent="0.2">
      <c r="E184" s="53"/>
      <c r="F184" s="53"/>
      <c r="G184" s="53"/>
      <c r="H184" s="53"/>
      <c r="I184" s="53"/>
      <c r="J184" s="53"/>
      <c r="K184" s="53"/>
      <c r="L184" s="53"/>
    </row>
    <row r="185" spans="5:12" ht="15.95" customHeight="1" x14ac:dyDescent="0.2">
      <c r="E185" s="53"/>
      <c r="F185" s="53"/>
      <c r="G185" s="53"/>
      <c r="H185" s="53"/>
      <c r="I185" s="53"/>
      <c r="J185" s="53"/>
      <c r="K185" s="53"/>
      <c r="L185" s="53"/>
    </row>
    <row r="186" spans="5:12" ht="15.95" customHeight="1" x14ac:dyDescent="0.2">
      <c r="E186" s="53"/>
      <c r="F186" s="53"/>
      <c r="G186" s="53"/>
      <c r="H186" s="53"/>
      <c r="I186" s="53"/>
      <c r="J186" s="53"/>
      <c r="K186" s="53"/>
      <c r="L186" s="53"/>
    </row>
    <row r="187" spans="5:12" ht="15.95" customHeight="1" x14ac:dyDescent="0.2">
      <c r="E187" s="53"/>
      <c r="F187" s="53"/>
      <c r="G187" s="53"/>
      <c r="H187" s="53"/>
      <c r="I187" s="53"/>
      <c r="J187" s="53"/>
      <c r="K187" s="53"/>
      <c r="L187" s="53"/>
    </row>
    <row r="188" spans="5:12" ht="15.95" customHeight="1" x14ac:dyDescent="0.2">
      <c r="E188" s="53"/>
      <c r="F188" s="53"/>
      <c r="G188" s="53"/>
      <c r="H188" s="53"/>
      <c r="I188" s="53"/>
      <c r="J188" s="53"/>
      <c r="K188" s="53"/>
      <c r="L188" s="53"/>
    </row>
    <row r="189" spans="5:12" ht="15.95" customHeight="1" x14ac:dyDescent="0.2">
      <c r="E189" s="53"/>
      <c r="F189" s="53"/>
      <c r="G189" s="53"/>
      <c r="H189" s="53"/>
      <c r="I189" s="53"/>
      <c r="J189" s="53"/>
      <c r="K189" s="53"/>
      <c r="L189" s="53"/>
    </row>
    <row r="190" spans="5:12" ht="15.95" customHeight="1" x14ac:dyDescent="0.2">
      <c r="E190" s="53"/>
      <c r="F190" s="53"/>
      <c r="G190" s="53"/>
      <c r="H190" s="53"/>
      <c r="I190" s="53"/>
      <c r="J190" s="53"/>
      <c r="K190" s="53"/>
      <c r="L190" s="53"/>
    </row>
    <row r="191" spans="5:12" ht="15.95" customHeight="1" x14ac:dyDescent="0.2">
      <c r="E191" s="53"/>
      <c r="F191" s="53"/>
      <c r="G191" s="53"/>
      <c r="H191" s="53"/>
      <c r="I191" s="53"/>
      <c r="J191" s="53"/>
      <c r="K191" s="53"/>
      <c r="L191" s="53"/>
    </row>
    <row r="192" spans="5:12" ht="15.95" customHeight="1" x14ac:dyDescent="0.2">
      <c r="E192" s="53"/>
      <c r="F192" s="53"/>
      <c r="G192" s="53"/>
      <c r="H192" s="53"/>
      <c r="I192" s="53"/>
      <c r="J192" s="53"/>
      <c r="K192" s="53"/>
      <c r="L192" s="53"/>
    </row>
    <row r="193" spans="5:12" ht="15.95" customHeight="1" x14ac:dyDescent="0.2">
      <c r="E193" s="53"/>
      <c r="F193" s="53"/>
      <c r="G193" s="53"/>
      <c r="H193" s="53"/>
      <c r="I193" s="53"/>
      <c r="J193" s="53"/>
      <c r="K193" s="53"/>
      <c r="L193" s="53"/>
    </row>
    <row r="194" spans="5:12" ht="15.95" customHeight="1" x14ac:dyDescent="0.2">
      <c r="E194" s="53"/>
      <c r="F194" s="53"/>
      <c r="G194" s="53"/>
      <c r="H194" s="53"/>
      <c r="I194" s="53"/>
      <c r="J194" s="53"/>
      <c r="K194" s="53"/>
      <c r="L194" s="53"/>
    </row>
  </sheetData>
  <mergeCells count="21">
    <mergeCell ref="A35:D35"/>
    <mergeCell ref="A51:L51"/>
    <mergeCell ref="A52:L52"/>
    <mergeCell ref="A53:L53"/>
    <mergeCell ref="A54:L54"/>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3F4EB-865A-4DF6-9067-BC73C5EC84C2}">
  <sheetPr codeName="Tabelle15">
    <pageSetUpPr fitToPage="1"/>
  </sheetPr>
  <dimension ref="A1:O43"/>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0.100000000000001" customHeight="1" x14ac:dyDescent="0.2">
      <c r="A3" s="38" t="s">
        <v>330</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325</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12623</v>
      </c>
      <c r="E11" s="79">
        <v>12904</v>
      </c>
      <c r="F11" s="79">
        <v>12927</v>
      </c>
      <c r="G11" s="79">
        <v>12335</v>
      </c>
      <c r="H11" s="105">
        <v>12344</v>
      </c>
      <c r="I11" s="80">
        <v>279</v>
      </c>
      <c r="J11" s="81">
        <v>2.2602073882047957</v>
      </c>
    </row>
    <row r="12" spans="1:15" ht="24.95" customHeight="1" x14ac:dyDescent="0.2">
      <c r="A12" s="158" t="s">
        <v>124</v>
      </c>
      <c r="B12" s="159" t="s">
        <v>125</v>
      </c>
      <c r="C12" s="78">
        <v>7.0347777865800527</v>
      </c>
      <c r="D12" s="80">
        <v>888</v>
      </c>
      <c r="E12" s="79">
        <v>963</v>
      </c>
      <c r="F12" s="79">
        <v>958</v>
      </c>
      <c r="G12" s="79">
        <v>897</v>
      </c>
      <c r="H12" s="105">
        <v>881</v>
      </c>
      <c r="I12" s="80">
        <v>7</v>
      </c>
      <c r="J12" s="81">
        <v>0.79455164585698068</v>
      </c>
    </row>
    <row r="13" spans="1:15" ht="24.95" customHeight="1" x14ac:dyDescent="0.2">
      <c r="A13" s="158" t="s">
        <v>126</v>
      </c>
      <c r="B13" s="164" t="s">
        <v>208</v>
      </c>
      <c r="C13" s="78">
        <v>0.72882832924027574</v>
      </c>
      <c r="D13" s="80">
        <v>92</v>
      </c>
      <c r="E13" s="79">
        <v>103</v>
      </c>
      <c r="F13" s="79">
        <v>107</v>
      </c>
      <c r="G13" s="79">
        <v>112</v>
      </c>
      <c r="H13" s="105">
        <v>112</v>
      </c>
      <c r="I13" s="80">
        <v>-20</v>
      </c>
      <c r="J13" s="81">
        <v>-17.857142857142858</v>
      </c>
    </row>
    <row r="14" spans="1:15" s="180" customFormat="1" ht="24.95" customHeight="1" x14ac:dyDescent="0.2">
      <c r="A14" s="158" t="s">
        <v>209</v>
      </c>
      <c r="B14" s="164" t="s">
        <v>129</v>
      </c>
      <c r="C14" s="78">
        <v>7.0981541630357281</v>
      </c>
      <c r="D14" s="80">
        <v>896</v>
      </c>
      <c r="E14" s="79">
        <v>876</v>
      </c>
      <c r="F14" s="79">
        <v>903</v>
      </c>
      <c r="G14" s="79">
        <v>865</v>
      </c>
      <c r="H14" s="105">
        <v>905</v>
      </c>
      <c r="I14" s="80">
        <v>-9</v>
      </c>
      <c r="J14" s="81">
        <v>-0.99447513812154698</v>
      </c>
      <c r="K14" s="53"/>
      <c r="L14" s="53"/>
      <c r="M14" s="53"/>
      <c r="N14" s="53"/>
      <c r="O14" s="53"/>
    </row>
    <row r="15" spans="1:15" ht="24.95" customHeight="1" x14ac:dyDescent="0.2">
      <c r="A15" s="158" t="s">
        <v>210</v>
      </c>
      <c r="B15" s="164" t="s">
        <v>211</v>
      </c>
      <c r="C15" s="78">
        <v>3.6758298344292166</v>
      </c>
      <c r="D15" s="80">
        <v>464</v>
      </c>
      <c r="E15" s="79">
        <v>461</v>
      </c>
      <c r="F15" s="79">
        <v>488</v>
      </c>
      <c r="G15" s="79">
        <v>454</v>
      </c>
      <c r="H15" s="105">
        <v>482</v>
      </c>
      <c r="I15" s="80">
        <v>-18</v>
      </c>
      <c r="J15" s="81">
        <v>-3.7344398340248963</v>
      </c>
    </row>
    <row r="16" spans="1:15" s="180" customFormat="1" ht="24.95" customHeight="1" x14ac:dyDescent="0.2">
      <c r="A16" s="158" t="s">
        <v>212</v>
      </c>
      <c r="B16" s="164" t="s">
        <v>133</v>
      </c>
      <c r="C16" s="78">
        <v>2.7014180464231958</v>
      </c>
      <c r="D16" s="80">
        <v>341</v>
      </c>
      <c r="E16" s="79">
        <v>328</v>
      </c>
      <c r="F16" s="79">
        <v>320</v>
      </c>
      <c r="G16" s="79">
        <v>320</v>
      </c>
      <c r="H16" s="105">
        <v>335</v>
      </c>
      <c r="I16" s="80">
        <v>6</v>
      </c>
      <c r="J16" s="81">
        <v>1.791044776119403</v>
      </c>
      <c r="K16" s="53"/>
      <c r="L16" s="53"/>
      <c r="M16" s="53"/>
      <c r="N16" s="53"/>
      <c r="O16" s="53"/>
    </row>
    <row r="17" spans="1:15" ht="24.95" customHeight="1" x14ac:dyDescent="0.2">
      <c r="A17" s="158" t="s">
        <v>134</v>
      </c>
      <c r="B17" s="164" t="s">
        <v>214</v>
      </c>
      <c r="C17" s="78">
        <v>0.7209062821833162</v>
      </c>
      <c r="D17" s="80">
        <v>91</v>
      </c>
      <c r="E17" s="79">
        <v>87</v>
      </c>
      <c r="F17" s="79">
        <v>95</v>
      </c>
      <c r="G17" s="79">
        <v>91</v>
      </c>
      <c r="H17" s="105">
        <v>88</v>
      </c>
      <c r="I17" s="80">
        <v>3</v>
      </c>
      <c r="J17" s="81">
        <v>3.4090909090909092</v>
      </c>
    </row>
    <row r="18" spans="1:15" s="180" customFormat="1" ht="24.95" customHeight="1" x14ac:dyDescent="0.2">
      <c r="A18" s="167" t="s">
        <v>136</v>
      </c>
      <c r="B18" s="168" t="s">
        <v>137</v>
      </c>
      <c r="C18" s="78">
        <v>5.7514061633526099</v>
      </c>
      <c r="D18" s="80">
        <v>726</v>
      </c>
      <c r="E18" s="79">
        <v>709</v>
      </c>
      <c r="F18" s="79">
        <v>720</v>
      </c>
      <c r="G18" s="79">
        <v>699</v>
      </c>
      <c r="H18" s="105">
        <v>711</v>
      </c>
      <c r="I18" s="80">
        <v>15</v>
      </c>
      <c r="J18" s="81">
        <v>2.109704641350211</v>
      </c>
      <c r="K18" s="53"/>
      <c r="L18" s="53"/>
      <c r="M18" s="53"/>
      <c r="N18" s="53"/>
      <c r="O18" s="53"/>
    </row>
    <row r="19" spans="1:15" ht="24.95" customHeight="1" x14ac:dyDescent="0.2">
      <c r="A19" s="158" t="s">
        <v>138</v>
      </c>
      <c r="B19" s="164" t="s">
        <v>139</v>
      </c>
      <c r="C19" s="78">
        <v>20.137843618791095</v>
      </c>
      <c r="D19" s="80">
        <v>2542</v>
      </c>
      <c r="E19" s="79">
        <v>2570</v>
      </c>
      <c r="F19" s="79">
        <v>2576</v>
      </c>
      <c r="G19" s="79">
        <v>2503</v>
      </c>
      <c r="H19" s="105">
        <v>2476</v>
      </c>
      <c r="I19" s="80">
        <v>66</v>
      </c>
      <c r="J19" s="81">
        <v>2.6655896607431342</v>
      </c>
    </row>
    <row r="20" spans="1:15" s="180" customFormat="1" ht="24.95" customHeight="1" x14ac:dyDescent="0.2">
      <c r="A20" s="158" t="s">
        <v>140</v>
      </c>
      <c r="B20" s="164" t="s">
        <v>141</v>
      </c>
      <c r="C20" s="78">
        <v>4.919591222371861</v>
      </c>
      <c r="D20" s="80">
        <v>621</v>
      </c>
      <c r="E20" s="79">
        <v>619</v>
      </c>
      <c r="F20" s="79">
        <v>632</v>
      </c>
      <c r="G20" s="79">
        <v>626</v>
      </c>
      <c r="H20" s="105">
        <v>597</v>
      </c>
      <c r="I20" s="80">
        <v>24</v>
      </c>
      <c r="J20" s="81">
        <v>4.0201005025125625</v>
      </c>
      <c r="K20" s="53"/>
      <c r="L20" s="53"/>
      <c r="M20" s="53"/>
      <c r="N20" s="53"/>
      <c r="O20" s="53"/>
    </row>
    <row r="21" spans="1:15" ht="24.95" customHeight="1" x14ac:dyDescent="0.2">
      <c r="A21" s="167" t="s">
        <v>142</v>
      </c>
      <c r="B21" s="168" t="s">
        <v>143</v>
      </c>
      <c r="C21" s="78">
        <v>15.11526578467876</v>
      </c>
      <c r="D21" s="80">
        <v>1908</v>
      </c>
      <c r="E21" s="79">
        <v>2008</v>
      </c>
      <c r="F21" s="79">
        <v>2026</v>
      </c>
      <c r="G21" s="79">
        <v>1832</v>
      </c>
      <c r="H21" s="105">
        <v>1801</v>
      </c>
      <c r="I21" s="80">
        <v>107</v>
      </c>
      <c r="J21" s="81">
        <v>5.9411438089950028</v>
      </c>
    </row>
    <row r="22" spans="1:15" ht="24.95" customHeight="1" x14ac:dyDescent="0.2">
      <c r="A22" s="167" t="s">
        <v>144</v>
      </c>
      <c r="B22" s="164" t="s">
        <v>145</v>
      </c>
      <c r="C22" s="78">
        <v>0.80012675275291134</v>
      </c>
      <c r="D22" s="80">
        <v>101</v>
      </c>
      <c r="E22" s="79">
        <v>96</v>
      </c>
      <c r="F22" s="79">
        <v>97</v>
      </c>
      <c r="G22" s="79">
        <v>88</v>
      </c>
      <c r="H22" s="105">
        <v>93</v>
      </c>
      <c r="I22" s="80">
        <v>8</v>
      </c>
      <c r="J22" s="81">
        <v>8.6021505376344081</v>
      </c>
    </row>
    <row r="23" spans="1:15" ht="24.95" customHeight="1" x14ac:dyDescent="0.2">
      <c r="A23" s="158" t="s">
        <v>146</v>
      </c>
      <c r="B23" s="164" t="s">
        <v>147</v>
      </c>
      <c r="C23" s="78">
        <v>0.76051651746811377</v>
      </c>
      <c r="D23" s="80">
        <v>96</v>
      </c>
      <c r="E23" s="79">
        <v>93</v>
      </c>
      <c r="F23" s="79">
        <v>102</v>
      </c>
      <c r="G23" s="79">
        <v>106</v>
      </c>
      <c r="H23" s="105">
        <v>109</v>
      </c>
      <c r="I23" s="80">
        <v>-13</v>
      </c>
      <c r="J23" s="81">
        <v>-11.926605504587156</v>
      </c>
    </row>
    <row r="24" spans="1:15" ht="24.95" customHeight="1" x14ac:dyDescent="0.2">
      <c r="A24" s="158" t="s">
        <v>148</v>
      </c>
      <c r="B24" s="164" t="s">
        <v>215</v>
      </c>
      <c r="C24" s="78">
        <v>6.2901053632258579</v>
      </c>
      <c r="D24" s="80">
        <v>794</v>
      </c>
      <c r="E24" s="79">
        <v>791</v>
      </c>
      <c r="F24" s="79">
        <v>792</v>
      </c>
      <c r="G24" s="79">
        <v>787</v>
      </c>
      <c r="H24" s="105">
        <v>787</v>
      </c>
      <c r="I24" s="80">
        <v>7</v>
      </c>
      <c r="J24" s="81">
        <v>0.88945362134688688</v>
      </c>
    </row>
    <row r="25" spans="1:15" ht="24.95" customHeight="1" x14ac:dyDescent="0.2">
      <c r="A25" s="158" t="s">
        <v>150</v>
      </c>
      <c r="B25" s="171" t="s">
        <v>151</v>
      </c>
      <c r="C25" s="78">
        <v>8.191396656896142</v>
      </c>
      <c r="D25" s="80">
        <v>1034</v>
      </c>
      <c r="E25" s="79">
        <v>1097</v>
      </c>
      <c r="F25" s="79">
        <v>1035</v>
      </c>
      <c r="G25" s="79">
        <v>923</v>
      </c>
      <c r="H25" s="105">
        <v>965</v>
      </c>
      <c r="I25" s="80">
        <v>69</v>
      </c>
      <c r="J25" s="81">
        <v>7.1502590673575126</v>
      </c>
    </row>
    <row r="26" spans="1:15" ht="24.95" customHeight="1" x14ac:dyDescent="0.2">
      <c r="A26" s="158" t="s">
        <v>217</v>
      </c>
      <c r="B26" s="171" t="s">
        <v>153</v>
      </c>
      <c r="C26" s="78">
        <v>7.201140774776202</v>
      </c>
      <c r="D26" s="80">
        <v>909</v>
      </c>
      <c r="E26" s="79">
        <v>969</v>
      </c>
      <c r="F26" s="79">
        <v>937</v>
      </c>
      <c r="G26" s="79">
        <v>842</v>
      </c>
      <c r="H26" s="105">
        <v>860</v>
      </c>
      <c r="I26" s="80">
        <v>49</v>
      </c>
      <c r="J26" s="81">
        <v>5.6976744186046515</v>
      </c>
    </row>
    <row r="27" spans="1:15" ht="24.95" customHeight="1" x14ac:dyDescent="0.2">
      <c r="A27" s="167">
        <v>782.78300000000002</v>
      </c>
      <c r="B27" s="170" t="s">
        <v>154</v>
      </c>
      <c r="C27" s="78">
        <v>0.99025588211993976</v>
      </c>
      <c r="D27" s="80">
        <v>125</v>
      </c>
      <c r="E27" s="79">
        <v>128</v>
      </c>
      <c r="F27" s="79">
        <v>98</v>
      </c>
      <c r="G27" s="79">
        <v>81</v>
      </c>
      <c r="H27" s="105">
        <v>105</v>
      </c>
      <c r="I27" s="80">
        <v>20</v>
      </c>
      <c r="J27" s="81">
        <v>19.047619047619047</v>
      </c>
    </row>
    <row r="28" spans="1:15" ht="24.95" customHeight="1" x14ac:dyDescent="0.2">
      <c r="A28" s="158" t="s">
        <v>155</v>
      </c>
      <c r="B28" s="164" t="s">
        <v>156</v>
      </c>
      <c r="C28" s="78">
        <v>0.6733739998415591</v>
      </c>
      <c r="D28" s="80">
        <v>85</v>
      </c>
      <c r="E28" s="79">
        <v>97</v>
      </c>
      <c r="F28" s="79">
        <v>108</v>
      </c>
      <c r="G28" s="79">
        <v>97</v>
      </c>
      <c r="H28" s="105">
        <v>92</v>
      </c>
      <c r="I28" s="80">
        <v>-7</v>
      </c>
      <c r="J28" s="81">
        <v>-7.6086956521739131</v>
      </c>
    </row>
    <row r="29" spans="1:15" ht="24.95" customHeight="1" x14ac:dyDescent="0.2">
      <c r="A29" s="158" t="s">
        <v>157</v>
      </c>
      <c r="B29" s="164" t="s">
        <v>158</v>
      </c>
      <c r="C29" s="78">
        <v>2.6063534817396814</v>
      </c>
      <c r="D29" s="80">
        <v>329</v>
      </c>
      <c r="E29" s="79">
        <v>334</v>
      </c>
      <c r="F29" s="79">
        <v>345</v>
      </c>
      <c r="G29" s="79">
        <v>328</v>
      </c>
      <c r="H29" s="105">
        <v>341</v>
      </c>
      <c r="I29" s="80">
        <v>-12</v>
      </c>
      <c r="J29" s="81">
        <v>-3.5190615835777126</v>
      </c>
    </row>
    <row r="30" spans="1:15" ht="24.95" customHeight="1" x14ac:dyDescent="0.2">
      <c r="A30" s="158">
        <v>86</v>
      </c>
      <c r="B30" s="164" t="s">
        <v>159</v>
      </c>
      <c r="C30" s="78">
        <v>5.8385486809791649</v>
      </c>
      <c r="D30" s="80">
        <v>737</v>
      </c>
      <c r="E30" s="79">
        <v>734</v>
      </c>
      <c r="F30" s="79">
        <v>722</v>
      </c>
      <c r="G30" s="79">
        <v>727</v>
      </c>
      <c r="H30" s="105">
        <v>728</v>
      </c>
      <c r="I30" s="80">
        <v>9</v>
      </c>
      <c r="J30" s="81">
        <v>1.2362637362637363</v>
      </c>
    </row>
    <row r="31" spans="1:15" ht="24.95" customHeight="1" x14ac:dyDescent="0.2">
      <c r="A31" s="158">
        <v>87.88</v>
      </c>
      <c r="B31" s="171" t="s">
        <v>160</v>
      </c>
      <c r="C31" s="78">
        <v>4.7849164224035494</v>
      </c>
      <c r="D31" s="80">
        <v>604</v>
      </c>
      <c r="E31" s="79">
        <v>613</v>
      </c>
      <c r="F31" s="79">
        <v>619</v>
      </c>
      <c r="G31" s="79">
        <v>611</v>
      </c>
      <c r="H31" s="105">
        <v>613</v>
      </c>
      <c r="I31" s="80">
        <v>-9</v>
      </c>
      <c r="J31" s="81">
        <v>-1.4681892332789559</v>
      </c>
    </row>
    <row r="32" spans="1:15" ht="24.95" customHeight="1" x14ac:dyDescent="0.2">
      <c r="A32" s="158" t="s">
        <v>161</v>
      </c>
      <c r="B32" s="164" t="s">
        <v>162</v>
      </c>
      <c r="C32" s="78">
        <v>9.2687950566426363</v>
      </c>
      <c r="D32" s="80">
        <v>1170</v>
      </c>
      <c r="E32" s="79">
        <v>1201</v>
      </c>
      <c r="F32" s="79">
        <v>1185</v>
      </c>
      <c r="G32" s="79">
        <v>1133</v>
      </c>
      <c r="H32" s="105">
        <v>1133</v>
      </c>
      <c r="I32" s="80">
        <v>37</v>
      </c>
      <c r="J32" s="81">
        <v>3.2656663724624888</v>
      </c>
    </row>
    <row r="33" spans="1:10" ht="24.95" customHeight="1" x14ac:dyDescent="0.2">
      <c r="A33" s="158"/>
      <c r="B33" s="171" t="s">
        <v>163</v>
      </c>
      <c r="C33" s="78">
        <v>0</v>
      </c>
      <c r="D33" s="80">
        <v>0</v>
      </c>
      <c r="E33" s="79">
        <v>0</v>
      </c>
      <c r="F33" s="79">
        <v>0</v>
      </c>
      <c r="G33" s="79" t="s">
        <v>546</v>
      </c>
      <c r="H33" s="105">
        <v>0</v>
      </c>
      <c r="I33" s="80">
        <v>0</v>
      </c>
      <c r="J33" s="81">
        <v>0</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7.0347777865800527</v>
      </c>
      <c r="D35" s="80">
        <v>888</v>
      </c>
      <c r="E35" s="79">
        <v>963</v>
      </c>
      <c r="F35" s="79">
        <v>958</v>
      </c>
      <c r="G35" s="79">
        <v>897</v>
      </c>
      <c r="H35" s="105">
        <v>881</v>
      </c>
      <c r="I35" s="80">
        <v>7</v>
      </c>
      <c r="J35" s="81">
        <v>0.79455164585698068</v>
      </c>
    </row>
    <row r="36" spans="1:10" ht="24.95" customHeight="1" x14ac:dyDescent="0.2">
      <c r="A36" s="239" t="s">
        <v>165</v>
      </c>
      <c r="B36" s="240" t="s">
        <v>166</v>
      </c>
      <c r="C36" s="78">
        <v>13.578388655628615</v>
      </c>
      <c r="D36" s="80">
        <v>1714</v>
      </c>
      <c r="E36" s="79">
        <v>1688</v>
      </c>
      <c r="F36" s="79">
        <v>1730</v>
      </c>
      <c r="G36" s="79">
        <v>1676</v>
      </c>
      <c r="H36" s="105">
        <v>1728</v>
      </c>
      <c r="I36" s="80">
        <v>-14</v>
      </c>
      <c r="J36" s="81">
        <v>-0.81018518518518523</v>
      </c>
    </row>
    <row r="37" spans="1:10" ht="24.95" customHeight="1" x14ac:dyDescent="0.2">
      <c r="A37" s="241" t="s">
        <v>167</v>
      </c>
      <c r="B37" s="242" t="s">
        <v>168</v>
      </c>
      <c r="C37" s="90">
        <v>79.386833557791334</v>
      </c>
      <c r="D37" s="108">
        <v>10021</v>
      </c>
      <c r="E37" s="109">
        <v>10253</v>
      </c>
      <c r="F37" s="109">
        <v>10239</v>
      </c>
      <c r="G37" s="109">
        <v>9761</v>
      </c>
      <c r="H37" s="110">
        <v>9735</v>
      </c>
      <c r="I37" s="108">
        <v>286</v>
      </c>
      <c r="J37" s="111">
        <v>2.9378531073446328</v>
      </c>
    </row>
    <row r="38" spans="1:10" s="113" customFormat="1" ht="11.25" customHeight="1" x14ac:dyDescent="0.2">
      <c r="A38" s="287"/>
      <c r="B38" s="288"/>
      <c r="C38" s="288"/>
      <c r="D38" s="289"/>
      <c r="E38" s="289"/>
      <c r="F38" s="289"/>
      <c r="G38" s="289"/>
      <c r="H38" s="289"/>
      <c r="I38" s="289"/>
      <c r="J38" s="290" t="s">
        <v>35</v>
      </c>
    </row>
    <row r="39" spans="1:10" s="113" customFormat="1" ht="12.75" customHeight="1" x14ac:dyDescent="0.15">
      <c r="A39" s="291"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C42" s="292"/>
      <c r="D42" s="293"/>
      <c r="E42" s="293"/>
      <c r="F42" s="293"/>
      <c r="G42" s="293"/>
      <c r="H42" s="293"/>
      <c r="I42" s="293"/>
      <c r="J42" s="294"/>
    </row>
    <row r="43" spans="1:10" ht="12.7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6D7C9-8D57-4817-BC57-26890ECCEE60}">
  <sheetPr codeName="Tabelle16">
    <pageSetUpPr fitToPage="1"/>
  </sheetPr>
  <dimension ref="A1:O99"/>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11.25" customHeight="1" x14ac:dyDescent="0.2">
      <c r="A2" s="35"/>
      <c r="B2" s="36"/>
      <c r="C2" s="36"/>
      <c r="D2" s="36"/>
      <c r="E2" s="36"/>
      <c r="F2" s="36"/>
      <c r="G2" s="36"/>
      <c r="H2" s="36"/>
      <c r="I2" s="36"/>
      <c r="J2" s="36"/>
      <c r="K2" s="36"/>
    </row>
    <row r="3" spans="1:15" s="39" customFormat="1" ht="20.100000000000001" customHeight="1" x14ac:dyDescent="0.2">
      <c r="A3" s="38" t="s">
        <v>331</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40</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12" customHeight="1" x14ac:dyDescent="0.2">
      <c r="A7" s="51" t="s">
        <v>332</v>
      </c>
      <c r="B7" s="46"/>
      <c r="C7" s="46"/>
      <c r="D7" s="47" t="s">
        <v>86</v>
      </c>
      <c r="E7" s="48" t="s">
        <v>325</v>
      </c>
      <c r="F7" s="49"/>
      <c r="G7" s="49"/>
      <c r="H7" s="49"/>
      <c r="I7" s="50"/>
      <c r="J7" s="51" t="s">
        <v>174</v>
      </c>
      <c r="K7" s="52"/>
      <c r="L7" s="53"/>
      <c r="M7" s="53"/>
      <c r="N7" s="53"/>
      <c r="O7" s="53"/>
    </row>
    <row r="8" spans="1:15" ht="21.75" customHeight="1" x14ac:dyDescent="0.2">
      <c r="A8" s="54"/>
      <c r="B8" s="55"/>
      <c r="C8" s="55"/>
      <c r="D8" s="56"/>
      <c r="E8" s="57" t="s">
        <v>89</v>
      </c>
      <c r="F8" s="57" t="s">
        <v>90</v>
      </c>
      <c r="G8" s="57" t="s">
        <v>91</v>
      </c>
      <c r="H8" s="57" t="s">
        <v>92</v>
      </c>
      <c r="I8" s="57" t="s">
        <v>93</v>
      </c>
      <c r="J8" s="58"/>
      <c r="K8" s="59"/>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s="157" customFormat="1" ht="18" customHeight="1" x14ac:dyDescent="0.2">
      <c r="A11" s="243" t="s">
        <v>96</v>
      </c>
      <c r="B11" s="244"/>
      <c r="C11" s="245"/>
      <c r="D11" s="246">
        <v>100</v>
      </c>
      <c r="E11" s="250">
        <v>12623</v>
      </c>
      <c r="F11" s="295">
        <v>12904</v>
      </c>
      <c r="G11" s="295">
        <v>12927</v>
      </c>
      <c r="H11" s="295">
        <v>12335</v>
      </c>
      <c r="I11" s="249">
        <v>12344</v>
      </c>
      <c r="J11" s="250">
        <v>279</v>
      </c>
      <c r="K11" s="251">
        <v>2.2602073882047957</v>
      </c>
    </row>
    <row r="12" spans="1:15" s="157" customFormat="1" ht="18" customHeight="1" x14ac:dyDescent="0.2">
      <c r="A12" s="252" t="s">
        <v>222</v>
      </c>
      <c r="B12" s="253"/>
      <c r="C12" s="253"/>
      <c r="D12" s="254"/>
      <c r="E12" s="267"/>
      <c r="F12" s="267"/>
      <c r="G12" s="267"/>
      <c r="H12" s="267"/>
      <c r="I12" s="267"/>
      <c r="J12" s="254"/>
      <c r="K12" s="255"/>
    </row>
    <row r="13" spans="1:15" s="157" customFormat="1" ht="15.95" customHeight="1" x14ac:dyDescent="0.2">
      <c r="A13" s="256" t="s">
        <v>223</v>
      </c>
      <c r="B13" s="257"/>
      <c r="C13" s="258"/>
      <c r="D13" s="259">
        <v>47.199556365364813</v>
      </c>
      <c r="E13" s="260">
        <v>5958</v>
      </c>
      <c r="F13" s="261">
        <v>6108</v>
      </c>
      <c r="G13" s="261">
        <v>6083</v>
      </c>
      <c r="H13" s="261">
        <v>5647</v>
      </c>
      <c r="I13" s="262">
        <v>5665</v>
      </c>
      <c r="J13" s="260">
        <v>293</v>
      </c>
      <c r="K13" s="263">
        <v>5.1721094439541044</v>
      </c>
    </row>
    <row r="14" spans="1:15" s="157" customFormat="1" ht="15.95" customHeight="1" x14ac:dyDescent="0.2">
      <c r="A14" s="256" t="s">
        <v>224</v>
      </c>
      <c r="B14" s="257"/>
      <c r="C14" s="258"/>
      <c r="D14" s="259">
        <v>40.719321872771921</v>
      </c>
      <c r="E14" s="260">
        <v>5140</v>
      </c>
      <c r="F14" s="261">
        <v>5242</v>
      </c>
      <c r="G14" s="261">
        <v>5264</v>
      </c>
      <c r="H14" s="261">
        <v>5140</v>
      </c>
      <c r="I14" s="262">
        <v>5142</v>
      </c>
      <c r="J14" s="260">
        <v>-2</v>
      </c>
      <c r="K14" s="263">
        <v>-3.8895371450797356E-2</v>
      </c>
    </row>
    <row r="15" spans="1:15" s="157" customFormat="1" ht="15.95" customHeight="1" x14ac:dyDescent="0.2">
      <c r="A15" s="256" t="s">
        <v>225</v>
      </c>
      <c r="B15" s="257"/>
      <c r="C15" s="258"/>
      <c r="D15" s="259">
        <v>5.5691990810425418</v>
      </c>
      <c r="E15" s="260">
        <v>703</v>
      </c>
      <c r="F15" s="261">
        <v>711</v>
      </c>
      <c r="G15" s="261">
        <v>737</v>
      </c>
      <c r="H15" s="261">
        <v>712</v>
      </c>
      <c r="I15" s="262">
        <v>691</v>
      </c>
      <c r="J15" s="260">
        <v>12</v>
      </c>
      <c r="K15" s="263">
        <v>1.7366136034732271</v>
      </c>
    </row>
    <row r="16" spans="1:15" s="157" customFormat="1" ht="15.95" customHeight="1" x14ac:dyDescent="0.2">
      <c r="A16" s="256" t="s">
        <v>226</v>
      </c>
      <c r="B16" s="257"/>
      <c r="C16" s="258"/>
      <c r="D16" s="259">
        <v>2.8044046581636697</v>
      </c>
      <c r="E16" s="260">
        <v>354</v>
      </c>
      <c r="F16" s="261">
        <v>365</v>
      </c>
      <c r="G16" s="261">
        <v>362</v>
      </c>
      <c r="H16" s="261">
        <v>362</v>
      </c>
      <c r="I16" s="262">
        <v>370</v>
      </c>
      <c r="J16" s="260">
        <v>-16</v>
      </c>
      <c r="K16" s="263">
        <v>-4.3243243243243246</v>
      </c>
    </row>
    <row r="17" spans="1:11" s="157" customFormat="1" ht="18" customHeight="1" x14ac:dyDescent="0.2">
      <c r="A17" s="264" t="s">
        <v>227</v>
      </c>
      <c r="B17" s="265"/>
      <c r="C17" s="265"/>
      <c r="D17" s="265"/>
      <c r="E17" s="266"/>
      <c r="F17" s="266"/>
      <c r="G17" s="266"/>
      <c r="H17" s="266"/>
      <c r="I17" s="266"/>
      <c r="J17" s="266"/>
      <c r="K17" s="266"/>
    </row>
    <row r="18" spans="1:11" s="157" customFormat="1" ht="14.1" customHeight="1" x14ac:dyDescent="0.2">
      <c r="A18" s="256" t="s">
        <v>228</v>
      </c>
      <c r="B18" s="257"/>
      <c r="C18" s="258"/>
      <c r="D18" s="259">
        <v>3.0420660698724551</v>
      </c>
      <c r="E18" s="261">
        <v>384</v>
      </c>
      <c r="F18" s="261">
        <v>380</v>
      </c>
      <c r="G18" s="261">
        <v>396</v>
      </c>
      <c r="H18" s="261">
        <v>380</v>
      </c>
      <c r="I18" s="261">
        <v>376</v>
      </c>
      <c r="J18" s="260">
        <v>8</v>
      </c>
      <c r="K18" s="263">
        <v>2.1276595744680851</v>
      </c>
    </row>
    <row r="19" spans="1:11" s="157" customFormat="1" ht="14.1" customHeight="1" x14ac:dyDescent="0.2">
      <c r="A19" s="256" t="s">
        <v>229</v>
      </c>
      <c r="B19" s="257"/>
      <c r="C19" s="258"/>
      <c r="D19" s="259">
        <v>4.8799809870870634</v>
      </c>
      <c r="E19" s="261">
        <v>616</v>
      </c>
      <c r="F19" s="261">
        <v>600</v>
      </c>
      <c r="G19" s="261">
        <v>608</v>
      </c>
      <c r="H19" s="261">
        <v>581</v>
      </c>
      <c r="I19" s="261">
        <v>587</v>
      </c>
      <c r="J19" s="260">
        <v>29</v>
      </c>
      <c r="K19" s="263">
        <v>4.9403747870528107</v>
      </c>
    </row>
    <row r="20" spans="1:11" s="157" customFormat="1" ht="14.1" customHeight="1" x14ac:dyDescent="0.2">
      <c r="A20" s="256" t="s">
        <v>230</v>
      </c>
      <c r="B20" s="257"/>
      <c r="C20" s="258"/>
      <c r="D20" s="259">
        <v>0.31688188227838071</v>
      </c>
      <c r="E20" s="553">
        <v>40</v>
      </c>
      <c r="F20" s="553">
        <v>39</v>
      </c>
      <c r="G20" s="553">
        <v>39</v>
      </c>
      <c r="H20" s="553">
        <v>43</v>
      </c>
      <c r="I20" s="553">
        <v>44</v>
      </c>
      <c r="J20" s="260">
        <v>-4</v>
      </c>
      <c r="K20" s="263">
        <v>-9.0909090909090917</v>
      </c>
    </row>
    <row r="21" spans="1:11" s="157" customFormat="1" ht="14.1" customHeight="1" x14ac:dyDescent="0.2">
      <c r="A21" s="256" t="s">
        <v>231</v>
      </c>
      <c r="B21" s="257"/>
      <c r="C21" s="258"/>
      <c r="D21" s="259">
        <v>7.3041273865166758</v>
      </c>
      <c r="E21" s="261">
        <v>922</v>
      </c>
      <c r="F21" s="261">
        <v>914</v>
      </c>
      <c r="G21" s="261">
        <v>893</v>
      </c>
      <c r="H21" s="261">
        <v>876</v>
      </c>
      <c r="I21" s="261">
        <v>876</v>
      </c>
      <c r="J21" s="260">
        <v>46</v>
      </c>
      <c r="K21" s="263">
        <v>5.2511415525114158</v>
      </c>
    </row>
    <row r="22" spans="1:11" s="157" customFormat="1" ht="14.1" customHeight="1" x14ac:dyDescent="0.2">
      <c r="A22" s="256" t="s">
        <v>232</v>
      </c>
      <c r="B22" s="257"/>
      <c r="C22" s="258"/>
      <c r="D22" s="259">
        <v>2.7647944228788721</v>
      </c>
      <c r="E22" s="261">
        <v>349</v>
      </c>
      <c r="F22" s="261">
        <v>351</v>
      </c>
      <c r="G22" s="261">
        <v>341</v>
      </c>
      <c r="H22" s="261">
        <v>351</v>
      </c>
      <c r="I22" s="261">
        <v>353</v>
      </c>
      <c r="J22" s="260">
        <v>-4</v>
      </c>
      <c r="K22" s="263">
        <v>-1.1331444759206799</v>
      </c>
    </row>
    <row r="23" spans="1:11" s="157" customFormat="1" ht="18" customHeight="1" x14ac:dyDescent="0.2">
      <c r="A23" s="252" t="s">
        <v>233</v>
      </c>
      <c r="B23" s="253"/>
      <c r="C23" s="253"/>
      <c r="D23" s="254"/>
      <c r="E23" s="267"/>
      <c r="F23" s="267"/>
      <c r="G23" s="267"/>
      <c r="H23" s="267"/>
      <c r="I23" s="267"/>
      <c r="J23" s="254"/>
      <c r="K23" s="255"/>
    </row>
    <row r="24" spans="1:11" s="157" customFormat="1" ht="13.5" customHeight="1" x14ac:dyDescent="0.2">
      <c r="A24" s="256">
        <v>11</v>
      </c>
      <c r="B24" s="257" t="s">
        <v>234</v>
      </c>
      <c r="C24" s="258"/>
      <c r="D24" s="259">
        <v>3.4144022815495525</v>
      </c>
      <c r="E24" s="260">
        <v>431</v>
      </c>
      <c r="F24" s="261">
        <v>438</v>
      </c>
      <c r="G24" s="261">
        <v>425</v>
      </c>
      <c r="H24" s="261">
        <v>416</v>
      </c>
      <c r="I24" s="262">
        <v>419</v>
      </c>
      <c r="J24" s="260">
        <v>12</v>
      </c>
      <c r="K24" s="263">
        <v>2.8639618138424821</v>
      </c>
    </row>
    <row r="25" spans="1:11" s="157" customFormat="1" ht="13.5" customHeight="1" x14ac:dyDescent="0.2">
      <c r="A25" s="256" t="s">
        <v>235</v>
      </c>
      <c r="B25" s="257" t="s">
        <v>236</v>
      </c>
      <c r="C25" s="258"/>
      <c r="D25" s="259">
        <v>2.8202487522775885</v>
      </c>
      <c r="E25" s="260">
        <v>356</v>
      </c>
      <c r="F25" s="261">
        <v>364</v>
      </c>
      <c r="G25" s="261">
        <v>355</v>
      </c>
      <c r="H25" s="261">
        <v>347</v>
      </c>
      <c r="I25" s="262">
        <v>355</v>
      </c>
      <c r="J25" s="260">
        <v>1</v>
      </c>
      <c r="K25" s="263">
        <v>0.28169014084507044</v>
      </c>
    </row>
    <row r="26" spans="1:11" s="157" customFormat="1" ht="13.5" customHeight="1" x14ac:dyDescent="0.2">
      <c r="A26" s="256">
        <v>12</v>
      </c>
      <c r="B26" s="257" t="s">
        <v>237</v>
      </c>
      <c r="C26" s="258"/>
      <c r="D26" s="259">
        <v>5.0780321635110512</v>
      </c>
      <c r="E26" s="260">
        <v>641</v>
      </c>
      <c r="F26" s="261">
        <v>696</v>
      </c>
      <c r="G26" s="261">
        <v>717</v>
      </c>
      <c r="H26" s="261">
        <v>647</v>
      </c>
      <c r="I26" s="262">
        <v>615</v>
      </c>
      <c r="J26" s="260">
        <v>26</v>
      </c>
      <c r="K26" s="263">
        <v>4.2276422764227641</v>
      </c>
    </row>
    <row r="27" spans="1:11" s="157" customFormat="1" ht="13.5" customHeight="1" x14ac:dyDescent="0.2">
      <c r="A27" s="256">
        <v>21</v>
      </c>
      <c r="B27" s="257" t="s">
        <v>238</v>
      </c>
      <c r="C27" s="258"/>
      <c r="D27" s="259">
        <v>6.3376376455676148E-2</v>
      </c>
      <c r="E27" s="552">
        <v>8</v>
      </c>
      <c r="F27" s="553">
        <v>9</v>
      </c>
      <c r="G27" s="553">
        <v>7</v>
      </c>
      <c r="H27" s="553">
        <v>8</v>
      </c>
      <c r="I27" s="554">
        <v>9</v>
      </c>
      <c r="J27" s="260">
        <v>-1</v>
      </c>
      <c r="K27" s="263">
        <v>-11.111111111111111</v>
      </c>
    </row>
    <row r="28" spans="1:11" s="157" customFormat="1" ht="13.5" customHeight="1" x14ac:dyDescent="0.2">
      <c r="A28" s="256">
        <v>22</v>
      </c>
      <c r="B28" s="257" t="s">
        <v>239</v>
      </c>
      <c r="C28" s="258"/>
      <c r="D28" s="259">
        <v>0.64960785867068049</v>
      </c>
      <c r="E28" s="552">
        <v>82</v>
      </c>
      <c r="F28" s="553">
        <v>78</v>
      </c>
      <c r="G28" s="553">
        <v>84</v>
      </c>
      <c r="H28" s="553">
        <v>82</v>
      </c>
      <c r="I28" s="554">
        <v>82</v>
      </c>
      <c r="J28" s="260">
        <v>0</v>
      </c>
      <c r="K28" s="263">
        <v>0</v>
      </c>
    </row>
    <row r="29" spans="1:11" s="157" customFormat="1" ht="13.5" customHeight="1" x14ac:dyDescent="0.2">
      <c r="A29" s="256">
        <v>23</v>
      </c>
      <c r="B29" s="257" t="s">
        <v>240</v>
      </c>
      <c r="C29" s="258"/>
      <c r="D29" s="259">
        <v>0.35649211756317833</v>
      </c>
      <c r="E29" s="552">
        <v>45</v>
      </c>
      <c r="F29" s="553">
        <v>44</v>
      </c>
      <c r="G29" s="553">
        <v>44</v>
      </c>
      <c r="H29" s="553">
        <v>42</v>
      </c>
      <c r="I29" s="554">
        <v>45</v>
      </c>
      <c r="J29" s="260">
        <v>0</v>
      </c>
      <c r="K29" s="263">
        <v>0</v>
      </c>
    </row>
    <row r="30" spans="1:11" s="157" customFormat="1" ht="13.5" customHeight="1" x14ac:dyDescent="0.2">
      <c r="A30" s="256">
        <v>24</v>
      </c>
      <c r="B30" s="257" t="s">
        <v>241</v>
      </c>
      <c r="C30" s="258"/>
      <c r="D30" s="259">
        <v>0.91895745860730416</v>
      </c>
      <c r="E30" s="260">
        <v>116</v>
      </c>
      <c r="F30" s="261">
        <v>115</v>
      </c>
      <c r="G30" s="261">
        <v>114</v>
      </c>
      <c r="H30" s="261">
        <v>105</v>
      </c>
      <c r="I30" s="262">
        <v>105</v>
      </c>
      <c r="J30" s="260">
        <v>11</v>
      </c>
      <c r="K30" s="263">
        <v>10.476190476190476</v>
      </c>
    </row>
    <row r="31" spans="1:11" s="157" customFormat="1" ht="13.5" customHeight="1" x14ac:dyDescent="0.2">
      <c r="A31" s="256">
        <v>25</v>
      </c>
      <c r="B31" s="257" t="s">
        <v>242</v>
      </c>
      <c r="C31" s="258"/>
      <c r="D31" s="259">
        <v>1.544799176107106</v>
      </c>
      <c r="E31" s="260">
        <v>195</v>
      </c>
      <c r="F31" s="261">
        <v>192</v>
      </c>
      <c r="G31" s="261">
        <v>188</v>
      </c>
      <c r="H31" s="261">
        <v>182</v>
      </c>
      <c r="I31" s="262">
        <v>185</v>
      </c>
      <c r="J31" s="260">
        <v>10</v>
      </c>
      <c r="K31" s="263">
        <v>5.4054054054054053</v>
      </c>
    </row>
    <row r="32" spans="1:11" s="157" customFormat="1" ht="13.5" customHeight="1" x14ac:dyDescent="0.2">
      <c r="A32" s="256">
        <v>26</v>
      </c>
      <c r="B32" s="257" t="s">
        <v>243</v>
      </c>
      <c r="C32" s="258"/>
      <c r="D32" s="259">
        <v>1.0298661174047374</v>
      </c>
      <c r="E32" s="260">
        <v>130</v>
      </c>
      <c r="F32" s="261">
        <v>135</v>
      </c>
      <c r="G32" s="261">
        <v>131</v>
      </c>
      <c r="H32" s="261">
        <v>125</v>
      </c>
      <c r="I32" s="262">
        <v>125</v>
      </c>
      <c r="J32" s="260">
        <v>5</v>
      </c>
      <c r="K32" s="263">
        <v>4</v>
      </c>
    </row>
    <row r="33" spans="1:11" s="157" customFormat="1" ht="13.5" customHeight="1" x14ac:dyDescent="0.2">
      <c r="A33" s="256">
        <v>27</v>
      </c>
      <c r="B33" s="257" t="s">
        <v>244</v>
      </c>
      <c r="C33" s="258"/>
      <c r="D33" s="259">
        <v>0.29311574110750216</v>
      </c>
      <c r="E33" s="552">
        <v>37</v>
      </c>
      <c r="F33" s="553">
        <v>38</v>
      </c>
      <c r="G33" s="553">
        <v>41</v>
      </c>
      <c r="H33" s="553">
        <v>39</v>
      </c>
      <c r="I33" s="554">
        <v>41</v>
      </c>
      <c r="J33" s="260">
        <v>-4</v>
      </c>
      <c r="K33" s="263">
        <v>-9.7560975609756095</v>
      </c>
    </row>
    <row r="34" spans="1:11" s="157" customFormat="1" ht="13.5" customHeight="1" x14ac:dyDescent="0.2">
      <c r="A34" s="256">
        <v>28</v>
      </c>
      <c r="B34" s="257" t="s">
        <v>245</v>
      </c>
      <c r="C34" s="258"/>
      <c r="D34" s="259">
        <v>0.26142755287966413</v>
      </c>
      <c r="E34" s="552">
        <v>33</v>
      </c>
      <c r="F34" s="553">
        <v>30</v>
      </c>
      <c r="G34" s="553">
        <v>30</v>
      </c>
      <c r="H34" s="553">
        <v>25</v>
      </c>
      <c r="I34" s="554">
        <v>27</v>
      </c>
      <c r="J34" s="260">
        <v>6</v>
      </c>
      <c r="K34" s="263">
        <v>22.222222222222221</v>
      </c>
    </row>
    <row r="35" spans="1:11" s="157" customFormat="1" ht="13.5" customHeight="1" x14ac:dyDescent="0.2">
      <c r="A35" s="256">
        <v>29</v>
      </c>
      <c r="B35" s="257" t="s">
        <v>246</v>
      </c>
      <c r="C35" s="258"/>
      <c r="D35" s="259">
        <v>3.6679077873722572</v>
      </c>
      <c r="E35" s="260">
        <v>463</v>
      </c>
      <c r="F35" s="261">
        <v>473</v>
      </c>
      <c r="G35" s="261">
        <v>466</v>
      </c>
      <c r="H35" s="261">
        <v>422</v>
      </c>
      <c r="I35" s="262">
        <v>435</v>
      </c>
      <c r="J35" s="260">
        <v>28</v>
      </c>
      <c r="K35" s="263">
        <v>6.4367816091954024</v>
      </c>
    </row>
    <row r="36" spans="1:11" s="157" customFormat="1" ht="13.5" customHeight="1" x14ac:dyDescent="0.2">
      <c r="A36" s="256" t="s">
        <v>247</v>
      </c>
      <c r="B36" s="257" t="s">
        <v>248</v>
      </c>
      <c r="C36" s="258"/>
      <c r="D36" s="259">
        <v>0.46740077636061156</v>
      </c>
      <c r="E36" s="552">
        <v>59</v>
      </c>
      <c r="F36" s="553">
        <v>57</v>
      </c>
      <c r="G36" s="553">
        <v>65</v>
      </c>
      <c r="H36" s="261" t="s">
        <v>546</v>
      </c>
      <c r="I36" s="262" t="s">
        <v>546</v>
      </c>
      <c r="J36" s="260" t="s">
        <v>546</v>
      </c>
      <c r="K36" s="263" t="s">
        <v>546</v>
      </c>
    </row>
    <row r="37" spans="1:11" s="157" customFormat="1" ht="13.5" customHeight="1" x14ac:dyDescent="0.2">
      <c r="A37" s="256" t="s">
        <v>249</v>
      </c>
      <c r="B37" s="257" t="s">
        <v>250</v>
      </c>
      <c r="C37" s="258"/>
      <c r="D37" s="259">
        <v>3.1292085874990097</v>
      </c>
      <c r="E37" s="260">
        <v>395</v>
      </c>
      <c r="F37" s="261">
        <v>400</v>
      </c>
      <c r="G37" s="261">
        <v>398</v>
      </c>
      <c r="H37" s="261">
        <v>352</v>
      </c>
      <c r="I37" s="262">
        <v>356</v>
      </c>
      <c r="J37" s="260">
        <v>39</v>
      </c>
      <c r="K37" s="263">
        <v>10.955056179775282</v>
      </c>
    </row>
    <row r="38" spans="1:11" s="157" customFormat="1" ht="13.5" customHeight="1" x14ac:dyDescent="0.2">
      <c r="A38" s="256">
        <v>31</v>
      </c>
      <c r="B38" s="257" t="s">
        <v>251</v>
      </c>
      <c r="C38" s="258"/>
      <c r="D38" s="259">
        <v>0.15051889408223085</v>
      </c>
      <c r="E38" s="552">
        <v>19</v>
      </c>
      <c r="F38" s="553">
        <v>22</v>
      </c>
      <c r="G38" s="553">
        <v>24</v>
      </c>
      <c r="H38" s="553">
        <v>24</v>
      </c>
      <c r="I38" s="554">
        <v>25</v>
      </c>
      <c r="J38" s="260">
        <v>-6</v>
      </c>
      <c r="K38" s="263">
        <v>-24</v>
      </c>
    </row>
    <row r="39" spans="1:11" s="157" customFormat="1" ht="13.5" customHeight="1" x14ac:dyDescent="0.2">
      <c r="A39" s="256">
        <v>32</v>
      </c>
      <c r="B39" s="257" t="s">
        <v>252</v>
      </c>
      <c r="C39" s="258"/>
      <c r="D39" s="259">
        <v>1.2279172938287253</v>
      </c>
      <c r="E39" s="260">
        <v>155</v>
      </c>
      <c r="F39" s="261">
        <v>142</v>
      </c>
      <c r="G39" s="261">
        <v>144</v>
      </c>
      <c r="H39" s="261">
        <v>132</v>
      </c>
      <c r="I39" s="262">
        <v>140</v>
      </c>
      <c r="J39" s="260">
        <v>15</v>
      </c>
      <c r="K39" s="263">
        <v>10.714285714285714</v>
      </c>
    </row>
    <row r="40" spans="1:11" s="157" customFormat="1" ht="13.5" customHeight="1" x14ac:dyDescent="0.2">
      <c r="A40" s="256">
        <v>33</v>
      </c>
      <c r="B40" s="257" t="s">
        <v>253</v>
      </c>
      <c r="C40" s="258"/>
      <c r="D40" s="259">
        <v>0.76843856452507331</v>
      </c>
      <c r="E40" s="552">
        <v>97</v>
      </c>
      <c r="F40" s="553">
        <v>97</v>
      </c>
      <c r="G40" s="261">
        <v>104</v>
      </c>
      <c r="H40" s="261">
        <v>105</v>
      </c>
      <c r="I40" s="554">
        <v>99</v>
      </c>
      <c r="J40" s="260">
        <v>-2</v>
      </c>
      <c r="K40" s="263">
        <v>-2.0202020202020203</v>
      </c>
    </row>
    <row r="41" spans="1:11" s="157" customFormat="1" ht="13.5" customHeight="1" x14ac:dyDescent="0.2">
      <c r="A41" s="256">
        <v>34</v>
      </c>
      <c r="B41" s="257" t="s">
        <v>254</v>
      </c>
      <c r="C41" s="258"/>
      <c r="D41" s="259">
        <v>3.2718054345242811</v>
      </c>
      <c r="E41" s="260">
        <v>413</v>
      </c>
      <c r="F41" s="261">
        <v>405</v>
      </c>
      <c r="G41" s="261">
        <v>405</v>
      </c>
      <c r="H41" s="261">
        <v>410</v>
      </c>
      <c r="I41" s="262">
        <v>394</v>
      </c>
      <c r="J41" s="260">
        <v>19</v>
      </c>
      <c r="K41" s="263">
        <v>4.8223350253807107</v>
      </c>
    </row>
    <row r="42" spans="1:11" s="157" customFormat="1" ht="13.5" customHeight="1" x14ac:dyDescent="0.2">
      <c r="A42" s="256">
        <v>41</v>
      </c>
      <c r="B42" s="257" t="s">
        <v>255</v>
      </c>
      <c r="C42" s="258"/>
      <c r="D42" s="259" t="s">
        <v>546</v>
      </c>
      <c r="E42" s="260" t="s">
        <v>546</v>
      </c>
      <c r="F42" s="261" t="s">
        <v>546</v>
      </c>
      <c r="G42" s="261" t="s">
        <v>546</v>
      </c>
      <c r="H42" s="261" t="s">
        <v>546</v>
      </c>
      <c r="I42" s="262" t="s">
        <v>546</v>
      </c>
      <c r="J42" s="260" t="s">
        <v>546</v>
      </c>
      <c r="K42" s="263" t="s">
        <v>546</v>
      </c>
    </row>
    <row r="43" spans="1:11" s="157" customFormat="1" ht="13.5" customHeight="1" x14ac:dyDescent="0.2">
      <c r="A43" s="256">
        <v>42</v>
      </c>
      <c r="B43" s="257" t="s">
        <v>256</v>
      </c>
      <c r="C43" s="258"/>
      <c r="D43" s="259" t="s">
        <v>546</v>
      </c>
      <c r="E43" s="260" t="s">
        <v>546</v>
      </c>
      <c r="F43" s="261" t="s">
        <v>546</v>
      </c>
      <c r="G43" s="261" t="s">
        <v>546</v>
      </c>
      <c r="H43" s="261" t="s">
        <v>546</v>
      </c>
      <c r="I43" s="262" t="s">
        <v>546</v>
      </c>
      <c r="J43" s="260" t="s">
        <v>546</v>
      </c>
      <c r="K43" s="263" t="s">
        <v>546</v>
      </c>
    </row>
    <row r="44" spans="1:11" s="157" customFormat="1" ht="13.5" customHeight="1" x14ac:dyDescent="0.2">
      <c r="A44" s="256">
        <v>43</v>
      </c>
      <c r="B44" s="257" t="s">
        <v>257</v>
      </c>
      <c r="C44" s="258"/>
      <c r="D44" s="259">
        <v>0.51493305870236872</v>
      </c>
      <c r="E44" s="552">
        <v>65</v>
      </c>
      <c r="F44" s="553">
        <v>64</v>
      </c>
      <c r="G44" s="553">
        <v>59</v>
      </c>
      <c r="H44" s="553">
        <v>57</v>
      </c>
      <c r="I44" s="554">
        <v>62</v>
      </c>
      <c r="J44" s="260">
        <v>3</v>
      </c>
      <c r="K44" s="263">
        <v>4.838709677419355</v>
      </c>
    </row>
    <row r="45" spans="1:11" s="157" customFormat="1" ht="13.5" customHeight="1" x14ac:dyDescent="0.2">
      <c r="A45" s="256">
        <v>51</v>
      </c>
      <c r="B45" s="257" t="s">
        <v>258</v>
      </c>
      <c r="C45" s="258"/>
      <c r="D45" s="259">
        <v>4.5710211518656418</v>
      </c>
      <c r="E45" s="260">
        <v>577</v>
      </c>
      <c r="F45" s="261">
        <v>591</v>
      </c>
      <c r="G45" s="261">
        <v>595</v>
      </c>
      <c r="H45" s="261">
        <v>563</v>
      </c>
      <c r="I45" s="262">
        <v>538</v>
      </c>
      <c r="J45" s="260">
        <v>39</v>
      </c>
      <c r="K45" s="263">
        <v>7.2490706319702598</v>
      </c>
    </row>
    <row r="46" spans="1:11" s="157" customFormat="1" ht="13.5" customHeight="1" x14ac:dyDescent="0.2">
      <c r="A46" s="256" t="s">
        <v>259</v>
      </c>
      <c r="B46" s="257" t="s">
        <v>260</v>
      </c>
      <c r="C46" s="258"/>
      <c r="D46" s="259">
        <v>4.3175156460429376</v>
      </c>
      <c r="E46" s="260">
        <v>545</v>
      </c>
      <c r="F46" s="261">
        <v>556</v>
      </c>
      <c r="G46" s="261">
        <v>563</v>
      </c>
      <c r="H46" s="261">
        <v>533</v>
      </c>
      <c r="I46" s="262">
        <v>511</v>
      </c>
      <c r="J46" s="260">
        <v>34</v>
      </c>
      <c r="K46" s="263">
        <v>6.6536203522504893</v>
      </c>
    </row>
    <row r="47" spans="1:11" s="157" customFormat="1" ht="13.5" customHeight="1" x14ac:dyDescent="0.2">
      <c r="A47" s="256"/>
      <c r="B47" s="257" t="s">
        <v>261</v>
      </c>
      <c r="C47" s="258"/>
      <c r="D47" s="259">
        <v>3.5490770815178641</v>
      </c>
      <c r="E47" s="260">
        <v>448</v>
      </c>
      <c r="F47" s="261">
        <v>458</v>
      </c>
      <c r="G47" s="261">
        <v>467</v>
      </c>
      <c r="H47" s="261">
        <v>440</v>
      </c>
      <c r="I47" s="262">
        <v>421</v>
      </c>
      <c r="J47" s="260">
        <v>27</v>
      </c>
      <c r="K47" s="263">
        <v>6.4133016627078385</v>
      </c>
    </row>
    <row r="48" spans="1:11" s="157" customFormat="1" ht="13.5" customHeight="1" x14ac:dyDescent="0.2">
      <c r="A48" s="256">
        <v>52</v>
      </c>
      <c r="B48" s="257" t="s">
        <v>262</v>
      </c>
      <c r="C48" s="258"/>
      <c r="D48" s="259">
        <v>6.1237423750297078</v>
      </c>
      <c r="E48" s="260">
        <v>773</v>
      </c>
      <c r="F48" s="261">
        <v>800</v>
      </c>
      <c r="G48" s="261">
        <v>801</v>
      </c>
      <c r="H48" s="261">
        <v>780</v>
      </c>
      <c r="I48" s="262">
        <v>762</v>
      </c>
      <c r="J48" s="260">
        <v>11</v>
      </c>
      <c r="K48" s="263">
        <v>1.4435695538057742</v>
      </c>
    </row>
    <row r="49" spans="1:11" s="157" customFormat="1" ht="13.5" customHeight="1" x14ac:dyDescent="0.2">
      <c r="A49" s="256" t="s">
        <v>263</v>
      </c>
      <c r="B49" s="257" t="s">
        <v>264</v>
      </c>
      <c r="C49" s="258"/>
      <c r="D49" s="259">
        <v>5.2127069634793628</v>
      </c>
      <c r="E49" s="260">
        <v>658</v>
      </c>
      <c r="F49" s="261">
        <v>645</v>
      </c>
      <c r="G49" s="261">
        <v>650</v>
      </c>
      <c r="H49" s="261">
        <v>672</v>
      </c>
      <c r="I49" s="262">
        <v>651</v>
      </c>
      <c r="J49" s="260">
        <v>7</v>
      </c>
      <c r="K49" s="263">
        <v>1.075268817204301</v>
      </c>
    </row>
    <row r="50" spans="1:11" s="157" customFormat="1" ht="13.5" customHeight="1" x14ac:dyDescent="0.2">
      <c r="A50" s="256">
        <v>53</v>
      </c>
      <c r="B50" s="257" t="s">
        <v>265</v>
      </c>
      <c r="C50" s="258"/>
      <c r="D50" s="259">
        <v>2.4558345876574506</v>
      </c>
      <c r="E50" s="260">
        <v>310</v>
      </c>
      <c r="F50" s="261">
        <v>357</v>
      </c>
      <c r="G50" s="261">
        <v>320</v>
      </c>
      <c r="H50" s="261">
        <v>267</v>
      </c>
      <c r="I50" s="262">
        <v>315</v>
      </c>
      <c r="J50" s="260">
        <v>-5</v>
      </c>
      <c r="K50" s="263">
        <v>-1.5873015873015872</v>
      </c>
    </row>
    <row r="51" spans="1:11" s="157" customFormat="1" ht="13.5" customHeight="1" x14ac:dyDescent="0.2">
      <c r="A51" s="256" t="s">
        <v>266</v>
      </c>
      <c r="B51" s="257" t="s">
        <v>267</v>
      </c>
      <c r="C51" s="258"/>
      <c r="D51" s="259">
        <v>2.4241463994296124</v>
      </c>
      <c r="E51" s="260">
        <v>306</v>
      </c>
      <c r="F51" s="261">
        <v>353</v>
      </c>
      <c r="G51" s="261">
        <v>316</v>
      </c>
      <c r="H51" s="261">
        <v>263</v>
      </c>
      <c r="I51" s="262">
        <v>311</v>
      </c>
      <c r="J51" s="260">
        <v>-5</v>
      </c>
      <c r="K51" s="263">
        <v>-1.607717041800643</v>
      </c>
    </row>
    <row r="52" spans="1:11" s="157" customFormat="1" ht="13.5" customHeight="1" x14ac:dyDescent="0.2">
      <c r="A52" s="256">
        <v>54</v>
      </c>
      <c r="B52" s="257" t="s">
        <v>268</v>
      </c>
      <c r="C52" s="258"/>
      <c r="D52" s="259">
        <v>10.488790303414403</v>
      </c>
      <c r="E52" s="260">
        <v>1324</v>
      </c>
      <c r="F52" s="261">
        <v>1341</v>
      </c>
      <c r="G52" s="261">
        <v>1337</v>
      </c>
      <c r="H52" s="261">
        <v>1281</v>
      </c>
      <c r="I52" s="262">
        <v>1263</v>
      </c>
      <c r="J52" s="260">
        <v>61</v>
      </c>
      <c r="K52" s="263">
        <v>4.8297703879651621</v>
      </c>
    </row>
    <row r="53" spans="1:11" s="157" customFormat="1" ht="13.5" customHeight="1" x14ac:dyDescent="0.2">
      <c r="A53" s="256">
        <v>61</v>
      </c>
      <c r="B53" s="257" t="s">
        <v>269</v>
      </c>
      <c r="C53" s="258"/>
      <c r="D53" s="259">
        <v>0.70506218806939713</v>
      </c>
      <c r="E53" s="552">
        <v>89</v>
      </c>
      <c r="F53" s="553">
        <v>90</v>
      </c>
      <c r="G53" s="553">
        <v>93</v>
      </c>
      <c r="H53" s="553">
        <v>87</v>
      </c>
      <c r="I53" s="554">
        <v>90</v>
      </c>
      <c r="J53" s="260">
        <v>-1</v>
      </c>
      <c r="K53" s="263">
        <v>-1.1111111111111112</v>
      </c>
    </row>
    <row r="54" spans="1:11" s="157" customFormat="1" ht="13.5" customHeight="1" x14ac:dyDescent="0.2">
      <c r="A54" s="256">
        <v>62</v>
      </c>
      <c r="B54" s="257" t="s">
        <v>270</v>
      </c>
      <c r="C54" s="258"/>
      <c r="D54" s="259">
        <v>11.732551691357047</v>
      </c>
      <c r="E54" s="260">
        <v>1481</v>
      </c>
      <c r="F54" s="261">
        <v>1511</v>
      </c>
      <c r="G54" s="261">
        <v>1506</v>
      </c>
      <c r="H54" s="261">
        <v>1467</v>
      </c>
      <c r="I54" s="262">
        <v>1495</v>
      </c>
      <c r="J54" s="260">
        <v>-14</v>
      </c>
      <c r="K54" s="263">
        <v>-0.9364548494983278</v>
      </c>
    </row>
    <row r="55" spans="1:11" s="157" customFormat="1" ht="13.5" customHeight="1" x14ac:dyDescent="0.2">
      <c r="A55" s="256">
        <v>63</v>
      </c>
      <c r="B55" s="257" t="s">
        <v>271</v>
      </c>
      <c r="C55" s="258"/>
      <c r="D55" s="259">
        <v>11.320605244395152</v>
      </c>
      <c r="E55" s="260">
        <v>1429</v>
      </c>
      <c r="F55" s="261">
        <v>1495</v>
      </c>
      <c r="G55" s="261">
        <v>1528</v>
      </c>
      <c r="H55" s="261">
        <v>1350</v>
      </c>
      <c r="I55" s="262">
        <v>1335</v>
      </c>
      <c r="J55" s="260">
        <v>94</v>
      </c>
      <c r="K55" s="263">
        <v>7.0411985018726595</v>
      </c>
    </row>
    <row r="56" spans="1:11" s="157" customFormat="1" ht="13.5" customHeight="1" x14ac:dyDescent="0.2">
      <c r="A56" s="256" t="s">
        <v>272</v>
      </c>
      <c r="B56" s="257" t="s">
        <v>273</v>
      </c>
      <c r="C56" s="258"/>
      <c r="D56" s="259">
        <v>0.43571258813277353</v>
      </c>
      <c r="E56" s="552">
        <v>55</v>
      </c>
      <c r="F56" s="553">
        <v>62</v>
      </c>
      <c r="G56" s="553">
        <v>70</v>
      </c>
      <c r="H56" s="553">
        <v>77</v>
      </c>
      <c r="I56" s="554">
        <v>79</v>
      </c>
      <c r="J56" s="260">
        <v>-24</v>
      </c>
      <c r="K56" s="263">
        <v>-30.379746835443036</v>
      </c>
    </row>
    <row r="57" spans="1:11" s="157" customFormat="1" ht="13.5" customHeight="1" x14ac:dyDescent="0.2">
      <c r="A57" s="256" t="s">
        <v>274</v>
      </c>
      <c r="B57" s="257" t="s">
        <v>275</v>
      </c>
      <c r="C57" s="258"/>
      <c r="D57" s="259">
        <v>10.433335974015685</v>
      </c>
      <c r="E57" s="260">
        <v>1317</v>
      </c>
      <c r="F57" s="261">
        <v>1371</v>
      </c>
      <c r="G57" s="261">
        <v>1398</v>
      </c>
      <c r="H57" s="261">
        <v>1223</v>
      </c>
      <c r="I57" s="262">
        <v>1217</v>
      </c>
      <c r="J57" s="260">
        <v>100</v>
      </c>
      <c r="K57" s="263">
        <v>8.2169268693508624</v>
      </c>
    </row>
    <row r="58" spans="1:11" s="157" customFormat="1" ht="13.5" customHeight="1" x14ac:dyDescent="0.2">
      <c r="A58" s="256">
        <v>71</v>
      </c>
      <c r="B58" s="257" t="s">
        <v>276</v>
      </c>
      <c r="C58" s="258"/>
      <c r="D58" s="259">
        <v>11.423591856135625</v>
      </c>
      <c r="E58" s="260">
        <v>1442</v>
      </c>
      <c r="F58" s="261">
        <v>1450</v>
      </c>
      <c r="G58" s="261">
        <v>1463</v>
      </c>
      <c r="H58" s="261">
        <v>1455</v>
      </c>
      <c r="I58" s="262">
        <v>1461</v>
      </c>
      <c r="J58" s="260">
        <v>-19</v>
      </c>
      <c r="K58" s="263">
        <v>-1.3004791238877482</v>
      </c>
    </row>
    <row r="59" spans="1:11" s="157" customFormat="1" ht="13.5" customHeight="1" x14ac:dyDescent="0.2">
      <c r="A59" s="256" t="s">
        <v>277</v>
      </c>
      <c r="B59" s="257" t="s">
        <v>278</v>
      </c>
      <c r="C59" s="258"/>
      <c r="D59" s="259">
        <v>0.49908896458844965</v>
      </c>
      <c r="E59" s="552">
        <v>63</v>
      </c>
      <c r="F59" s="553">
        <v>61</v>
      </c>
      <c r="G59" s="553">
        <v>65</v>
      </c>
      <c r="H59" s="553">
        <v>69</v>
      </c>
      <c r="I59" s="554">
        <v>72</v>
      </c>
      <c r="J59" s="260">
        <v>-9</v>
      </c>
      <c r="K59" s="263">
        <v>-12.5</v>
      </c>
    </row>
    <row r="60" spans="1:11" s="157" customFormat="1" ht="13.5" customHeight="1" x14ac:dyDescent="0.2">
      <c r="A60" s="256" t="s">
        <v>279</v>
      </c>
      <c r="B60" s="257" t="s">
        <v>280</v>
      </c>
      <c r="C60" s="258"/>
      <c r="D60" s="259">
        <v>10.52047849164224</v>
      </c>
      <c r="E60" s="260">
        <v>1328</v>
      </c>
      <c r="F60" s="261">
        <v>1335</v>
      </c>
      <c r="G60" s="261">
        <v>1346</v>
      </c>
      <c r="H60" s="261">
        <v>1338</v>
      </c>
      <c r="I60" s="262">
        <v>1340</v>
      </c>
      <c r="J60" s="260">
        <v>-12</v>
      </c>
      <c r="K60" s="263">
        <v>-0.89552238805970152</v>
      </c>
    </row>
    <row r="61" spans="1:11" s="157" customFormat="1" ht="13.5" customHeight="1" x14ac:dyDescent="0.2">
      <c r="A61" s="256">
        <v>72</v>
      </c>
      <c r="B61" s="257" t="s">
        <v>281</v>
      </c>
      <c r="C61" s="258"/>
      <c r="D61" s="259">
        <v>1.5923314584488633</v>
      </c>
      <c r="E61" s="260">
        <v>201</v>
      </c>
      <c r="F61" s="261">
        <v>194</v>
      </c>
      <c r="G61" s="261">
        <v>202</v>
      </c>
      <c r="H61" s="261">
        <v>198</v>
      </c>
      <c r="I61" s="262">
        <v>199</v>
      </c>
      <c r="J61" s="260">
        <v>2</v>
      </c>
      <c r="K61" s="263">
        <v>1.0050251256281406</v>
      </c>
    </row>
    <row r="62" spans="1:11" s="157" customFormat="1" ht="13.5" customHeight="1" x14ac:dyDescent="0.2">
      <c r="A62" s="256" t="s">
        <v>282</v>
      </c>
      <c r="B62" s="257" t="s">
        <v>283</v>
      </c>
      <c r="C62" s="258"/>
      <c r="D62" s="259">
        <v>0.15844094113919036</v>
      </c>
      <c r="E62" s="552">
        <v>20</v>
      </c>
      <c r="F62" s="553">
        <v>20</v>
      </c>
      <c r="G62" s="553">
        <v>21</v>
      </c>
      <c r="H62" s="553">
        <v>19</v>
      </c>
      <c r="I62" s="554">
        <v>19</v>
      </c>
      <c r="J62" s="260">
        <v>1</v>
      </c>
      <c r="K62" s="263">
        <v>5.2631578947368425</v>
      </c>
    </row>
    <row r="63" spans="1:11" s="157" customFormat="1" ht="13.5" customHeight="1" x14ac:dyDescent="0.2">
      <c r="A63" s="256" t="s">
        <v>284</v>
      </c>
      <c r="B63" s="257" t="s">
        <v>285</v>
      </c>
      <c r="C63" s="258"/>
      <c r="D63" s="259">
        <v>0.92687950566426369</v>
      </c>
      <c r="E63" s="260">
        <v>117</v>
      </c>
      <c r="F63" s="261">
        <v>114</v>
      </c>
      <c r="G63" s="261">
        <v>120</v>
      </c>
      <c r="H63" s="261">
        <v>117</v>
      </c>
      <c r="I63" s="262">
        <v>120</v>
      </c>
      <c r="J63" s="260">
        <v>-3</v>
      </c>
      <c r="K63" s="263">
        <v>-2.5</v>
      </c>
    </row>
    <row r="64" spans="1:11" s="157" customFormat="1" ht="13.5" customHeight="1" x14ac:dyDescent="0.2">
      <c r="A64" s="256">
        <v>73</v>
      </c>
      <c r="B64" s="257" t="s">
        <v>286</v>
      </c>
      <c r="C64" s="258"/>
      <c r="D64" s="259">
        <v>0.66545195278459957</v>
      </c>
      <c r="E64" s="552">
        <v>84</v>
      </c>
      <c r="F64" s="553">
        <v>87</v>
      </c>
      <c r="G64" s="553">
        <v>87</v>
      </c>
      <c r="H64" s="553">
        <v>86</v>
      </c>
      <c r="I64" s="554">
        <v>86</v>
      </c>
      <c r="J64" s="260">
        <v>-2</v>
      </c>
      <c r="K64" s="263">
        <v>-2.3255813953488373</v>
      </c>
    </row>
    <row r="65" spans="1:11" s="157" customFormat="1" ht="13.5" customHeight="1" x14ac:dyDescent="0.2">
      <c r="A65" s="256" t="s">
        <v>287</v>
      </c>
      <c r="B65" s="257" t="s">
        <v>288</v>
      </c>
      <c r="C65" s="258"/>
      <c r="D65" s="259">
        <v>0.46740077636061156</v>
      </c>
      <c r="E65" s="552">
        <v>59</v>
      </c>
      <c r="F65" s="553">
        <v>61</v>
      </c>
      <c r="G65" s="553">
        <v>63</v>
      </c>
      <c r="H65" s="553">
        <v>63</v>
      </c>
      <c r="I65" s="554">
        <v>60</v>
      </c>
      <c r="J65" s="260">
        <v>-1</v>
      </c>
      <c r="K65" s="263">
        <v>-1.6666666666666667</v>
      </c>
    </row>
    <row r="66" spans="1:11" s="157" customFormat="1" ht="13.5" customHeight="1" x14ac:dyDescent="0.2">
      <c r="A66" s="256">
        <v>81</v>
      </c>
      <c r="B66" s="257" t="s">
        <v>289</v>
      </c>
      <c r="C66" s="258"/>
      <c r="D66" s="259">
        <v>4.1036203755050309</v>
      </c>
      <c r="E66" s="260">
        <v>518</v>
      </c>
      <c r="F66" s="261">
        <v>534</v>
      </c>
      <c r="G66" s="261">
        <v>545</v>
      </c>
      <c r="H66" s="261">
        <v>556</v>
      </c>
      <c r="I66" s="262">
        <v>555</v>
      </c>
      <c r="J66" s="260">
        <v>-37</v>
      </c>
      <c r="K66" s="263">
        <v>-6.666666666666667</v>
      </c>
    </row>
    <row r="67" spans="1:11" s="157" customFormat="1" ht="13.5" customHeight="1" x14ac:dyDescent="0.2">
      <c r="A67" s="256" t="s">
        <v>290</v>
      </c>
      <c r="B67" s="257" t="s">
        <v>291</v>
      </c>
      <c r="C67" s="258"/>
      <c r="D67" s="259">
        <v>0.85558108215162798</v>
      </c>
      <c r="E67" s="260">
        <v>108</v>
      </c>
      <c r="F67" s="261">
        <v>108</v>
      </c>
      <c r="G67" s="261">
        <v>112</v>
      </c>
      <c r="H67" s="261">
        <v>116</v>
      </c>
      <c r="I67" s="262">
        <v>126</v>
      </c>
      <c r="J67" s="260">
        <v>-18</v>
      </c>
      <c r="K67" s="263">
        <v>-14.285714285714286</v>
      </c>
    </row>
    <row r="68" spans="1:11" s="157" customFormat="1" ht="13.5" customHeight="1" x14ac:dyDescent="0.2">
      <c r="A68" s="256" t="s">
        <v>292</v>
      </c>
      <c r="B68" s="257" t="s">
        <v>293</v>
      </c>
      <c r="C68" s="258"/>
      <c r="D68" s="259">
        <v>2.1785629406638676</v>
      </c>
      <c r="E68" s="260">
        <v>275</v>
      </c>
      <c r="F68" s="261">
        <v>280</v>
      </c>
      <c r="G68" s="261">
        <v>286</v>
      </c>
      <c r="H68" s="261">
        <v>291</v>
      </c>
      <c r="I68" s="262">
        <v>283</v>
      </c>
      <c r="J68" s="260">
        <v>-8</v>
      </c>
      <c r="K68" s="263">
        <v>-2.8268551236749118</v>
      </c>
    </row>
    <row r="69" spans="1:11" s="157" customFormat="1" ht="13.5" customHeight="1" x14ac:dyDescent="0.2">
      <c r="A69" s="256" t="s">
        <v>294</v>
      </c>
      <c r="B69" s="257" t="s">
        <v>295</v>
      </c>
      <c r="C69" s="258"/>
      <c r="D69" s="259">
        <v>0.26142755287966413</v>
      </c>
      <c r="E69" s="552">
        <v>33</v>
      </c>
      <c r="F69" s="553">
        <v>35</v>
      </c>
      <c r="G69" s="553">
        <v>31</v>
      </c>
      <c r="H69" s="553">
        <v>35</v>
      </c>
      <c r="I69" s="554">
        <v>32</v>
      </c>
      <c r="J69" s="260">
        <v>1</v>
      </c>
      <c r="K69" s="263">
        <v>3.125</v>
      </c>
    </row>
    <row r="70" spans="1:11" s="157" customFormat="1" ht="13.5" customHeight="1" x14ac:dyDescent="0.2">
      <c r="A70" s="256" t="s">
        <v>296</v>
      </c>
      <c r="B70" s="257" t="s">
        <v>297</v>
      </c>
      <c r="C70" s="258"/>
      <c r="D70" s="259">
        <v>0.46740077636061156</v>
      </c>
      <c r="E70" s="552">
        <v>59</v>
      </c>
      <c r="F70" s="553">
        <v>62</v>
      </c>
      <c r="G70" s="553">
        <v>73</v>
      </c>
      <c r="H70" s="553">
        <v>73</v>
      </c>
      <c r="I70" s="554">
        <v>73</v>
      </c>
      <c r="J70" s="260">
        <v>-14</v>
      </c>
      <c r="K70" s="263">
        <v>-19.17808219178082</v>
      </c>
    </row>
    <row r="71" spans="1:11" s="157" customFormat="1" ht="13.5" customHeight="1" x14ac:dyDescent="0.2">
      <c r="A71" s="256">
        <v>82</v>
      </c>
      <c r="B71" s="257" t="s">
        <v>298</v>
      </c>
      <c r="C71" s="258"/>
      <c r="D71" s="259">
        <v>1.6873960231323775</v>
      </c>
      <c r="E71" s="260">
        <v>213</v>
      </c>
      <c r="F71" s="261">
        <v>205</v>
      </c>
      <c r="G71" s="261">
        <v>196</v>
      </c>
      <c r="H71" s="261">
        <v>193</v>
      </c>
      <c r="I71" s="262">
        <v>206</v>
      </c>
      <c r="J71" s="260">
        <v>7</v>
      </c>
      <c r="K71" s="263">
        <v>3.3980582524271843</v>
      </c>
    </row>
    <row r="72" spans="1:11" s="157" customFormat="1" ht="13.5" customHeight="1" x14ac:dyDescent="0.2">
      <c r="A72" s="256" t="s">
        <v>299</v>
      </c>
      <c r="B72" s="257" t="s">
        <v>547</v>
      </c>
      <c r="C72" s="258"/>
      <c r="D72" s="259">
        <v>0.70506218806939713</v>
      </c>
      <c r="E72" s="552">
        <v>89</v>
      </c>
      <c r="F72" s="553">
        <v>84</v>
      </c>
      <c r="G72" s="553">
        <v>69</v>
      </c>
      <c r="H72" s="553">
        <v>75</v>
      </c>
      <c r="I72" s="554">
        <v>82</v>
      </c>
      <c r="J72" s="260">
        <v>7</v>
      </c>
      <c r="K72" s="263">
        <v>8.536585365853659</v>
      </c>
    </row>
    <row r="73" spans="1:11" s="157" customFormat="1" ht="13.5" customHeight="1" x14ac:dyDescent="0.2">
      <c r="A73" s="256" t="s">
        <v>300</v>
      </c>
      <c r="B73" s="257" t="s">
        <v>301</v>
      </c>
      <c r="C73" s="258"/>
      <c r="D73" s="259">
        <v>0.51493305870236872</v>
      </c>
      <c r="E73" s="552">
        <v>65</v>
      </c>
      <c r="F73" s="553">
        <v>63</v>
      </c>
      <c r="G73" s="553">
        <v>67</v>
      </c>
      <c r="H73" s="553">
        <v>59</v>
      </c>
      <c r="I73" s="554">
        <v>63</v>
      </c>
      <c r="J73" s="260">
        <v>2</v>
      </c>
      <c r="K73" s="263">
        <v>3.1746031746031744</v>
      </c>
    </row>
    <row r="74" spans="1:11" s="157" customFormat="1" ht="13.5" customHeight="1" x14ac:dyDescent="0.2">
      <c r="A74" s="256">
        <v>83</v>
      </c>
      <c r="B74" s="257" t="s">
        <v>302</v>
      </c>
      <c r="C74" s="258"/>
      <c r="D74" s="259">
        <v>2.6855739523092765</v>
      </c>
      <c r="E74" s="260">
        <v>339</v>
      </c>
      <c r="F74" s="261">
        <v>346</v>
      </c>
      <c r="G74" s="261">
        <v>363</v>
      </c>
      <c r="H74" s="261">
        <v>344</v>
      </c>
      <c r="I74" s="262">
        <v>341</v>
      </c>
      <c r="J74" s="260">
        <v>-2</v>
      </c>
      <c r="K74" s="263">
        <v>-0.5865102639296188</v>
      </c>
    </row>
    <row r="75" spans="1:11" s="157" customFormat="1" ht="13.5" customHeight="1" x14ac:dyDescent="0.2">
      <c r="A75" s="256" t="s">
        <v>303</v>
      </c>
      <c r="B75" s="257" t="s">
        <v>304</v>
      </c>
      <c r="C75" s="258"/>
      <c r="D75" s="259">
        <v>1.7190842113602154</v>
      </c>
      <c r="E75" s="260">
        <v>217</v>
      </c>
      <c r="F75" s="261">
        <v>219</v>
      </c>
      <c r="G75" s="261">
        <v>233</v>
      </c>
      <c r="H75" s="261">
        <v>229</v>
      </c>
      <c r="I75" s="262">
        <v>222</v>
      </c>
      <c r="J75" s="260">
        <v>-5</v>
      </c>
      <c r="K75" s="263">
        <v>-2.2522522522522523</v>
      </c>
    </row>
    <row r="76" spans="1:11" s="157" customFormat="1" ht="13.5" customHeight="1" x14ac:dyDescent="0.2">
      <c r="A76" s="256"/>
      <c r="B76" s="257" t="s">
        <v>305</v>
      </c>
      <c r="C76" s="258"/>
      <c r="D76" s="259">
        <v>0.90311336449338508</v>
      </c>
      <c r="E76" s="260">
        <v>114</v>
      </c>
      <c r="F76" s="261">
        <v>113</v>
      </c>
      <c r="G76" s="261">
        <v>123</v>
      </c>
      <c r="H76" s="261">
        <v>123</v>
      </c>
      <c r="I76" s="262">
        <v>127</v>
      </c>
      <c r="J76" s="260">
        <v>-13</v>
      </c>
      <c r="K76" s="263">
        <v>-10.236220472440944</v>
      </c>
    </row>
    <row r="77" spans="1:11" s="157" customFormat="1" ht="13.5" customHeight="1" x14ac:dyDescent="0.2">
      <c r="A77" s="256">
        <v>84</v>
      </c>
      <c r="B77" s="257" t="s">
        <v>306</v>
      </c>
      <c r="C77" s="258"/>
      <c r="D77" s="259">
        <v>1.6319416937336608</v>
      </c>
      <c r="E77" s="260">
        <v>206</v>
      </c>
      <c r="F77" s="261">
        <v>207</v>
      </c>
      <c r="G77" s="261">
        <v>201</v>
      </c>
      <c r="H77" s="261">
        <v>197</v>
      </c>
      <c r="I77" s="262">
        <v>185</v>
      </c>
      <c r="J77" s="260">
        <v>21</v>
      </c>
      <c r="K77" s="263">
        <v>11.351351351351351</v>
      </c>
    </row>
    <row r="78" spans="1:11" s="157" customFormat="1" ht="13.5" customHeight="1" x14ac:dyDescent="0.2">
      <c r="A78" s="256" t="s">
        <v>307</v>
      </c>
      <c r="B78" s="257" t="s">
        <v>308</v>
      </c>
      <c r="C78" s="258"/>
      <c r="D78" s="259">
        <v>8.71425176265547E-2</v>
      </c>
      <c r="E78" s="552">
        <v>11</v>
      </c>
      <c r="F78" s="553">
        <v>14</v>
      </c>
      <c r="G78" s="553">
        <v>16</v>
      </c>
      <c r="H78" s="553">
        <v>19</v>
      </c>
      <c r="I78" s="554">
        <v>16</v>
      </c>
      <c r="J78" s="260">
        <v>-5</v>
      </c>
      <c r="K78" s="263">
        <v>-31.25</v>
      </c>
    </row>
    <row r="79" spans="1:11" s="157" customFormat="1" ht="13.5" customHeight="1" x14ac:dyDescent="0.2">
      <c r="A79" s="256" t="s">
        <v>309</v>
      </c>
      <c r="B79" s="257" t="s">
        <v>310</v>
      </c>
      <c r="C79" s="258"/>
      <c r="D79" s="259">
        <v>4.7532282341757111E-2</v>
      </c>
      <c r="E79" s="552">
        <v>6</v>
      </c>
      <c r="F79" s="553">
        <v>5</v>
      </c>
      <c r="G79" s="553">
        <v>5</v>
      </c>
      <c r="H79" s="553">
        <v>4</v>
      </c>
      <c r="I79" s="554">
        <v>4</v>
      </c>
      <c r="J79" s="260">
        <v>2</v>
      </c>
      <c r="K79" s="263">
        <v>50</v>
      </c>
    </row>
    <row r="80" spans="1:11" s="296" customFormat="1" ht="13.5" customHeight="1" x14ac:dyDescent="0.2">
      <c r="A80" s="256" t="s">
        <v>311</v>
      </c>
      <c r="B80" s="257" t="s">
        <v>312</v>
      </c>
      <c r="C80" s="258"/>
      <c r="D80" s="259">
        <v>0</v>
      </c>
      <c r="E80" s="260">
        <v>0</v>
      </c>
      <c r="F80" s="261">
        <v>0</v>
      </c>
      <c r="G80" s="261">
        <v>0</v>
      </c>
      <c r="H80" s="261">
        <v>0</v>
      </c>
      <c r="I80" s="262">
        <v>0</v>
      </c>
      <c r="J80" s="260">
        <v>0</v>
      </c>
      <c r="K80" s="263">
        <v>0</v>
      </c>
    </row>
    <row r="81" spans="1:11" s="296" customFormat="1" ht="13.5" customHeight="1" x14ac:dyDescent="0.2">
      <c r="A81" s="256">
        <v>91</v>
      </c>
      <c r="B81" s="257" t="s">
        <v>313</v>
      </c>
      <c r="C81" s="258"/>
      <c r="D81" s="259">
        <v>0.53869919987324721</v>
      </c>
      <c r="E81" s="552">
        <v>68</v>
      </c>
      <c r="F81" s="553">
        <v>71</v>
      </c>
      <c r="G81" s="553">
        <v>73</v>
      </c>
      <c r="H81" s="553">
        <v>72</v>
      </c>
      <c r="I81" s="554">
        <v>80</v>
      </c>
      <c r="J81" s="260">
        <v>-12</v>
      </c>
      <c r="K81" s="263">
        <v>-15</v>
      </c>
    </row>
    <row r="82" spans="1:11" s="257" customFormat="1" ht="13.5" customHeight="1" x14ac:dyDescent="0.2">
      <c r="A82" s="256">
        <v>92</v>
      </c>
      <c r="B82" s="257" t="s">
        <v>314</v>
      </c>
      <c r="C82" s="258"/>
      <c r="D82" s="259">
        <v>0.34064802344925926</v>
      </c>
      <c r="E82" s="552">
        <v>43</v>
      </c>
      <c r="F82" s="553">
        <v>43</v>
      </c>
      <c r="G82" s="553">
        <v>42</v>
      </c>
      <c r="H82" s="553">
        <v>42</v>
      </c>
      <c r="I82" s="554">
        <v>42</v>
      </c>
      <c r="J82" s="260">
        <v>1</v>
      </c>
      <c r="K82" s="263">
        <v>2.3809523809523809</v>
      </c>
    </row>
    <row r="83" spans="1:11" s="257" customFormat="1" ht="13.5" customHeight="1" x14ac:dyDescent="0.2">
      <c r="A83" s="256">
        <v>93</v>
      </c>
      <c r="B83" s="257" t="s">
        <v>315</v>
      </c>
      <c r="C83" s="258"/>
      <c r="D83" s="259">
        <v>0.1267527529113523</v>
      </c>
      <c r="E83" s="552">
        <v>16</v>
      </c>
      <c r="F83" s="553">
        <v>16</v>
      </c>
      <c r="G83" s="553">
        <v>14</v>
      </c>
      <c r="H83" s="553">
        <v>14</v>
      </c>
      <c r="I83" s="554">
        <v>16</v>
      </c>
      <c r="J83" s="260">
        <v>0</v>
      </c>
      <c r="K83" s="263">
        <v>0</v>
      </c>
    </row>
    <row r="84" spans="1:11" s="257" customFormat="1" ht="13.5" customHeight="1" x14ac:dyDescent="0.2">
      <c r="A84" s="256">
        <v>94</v>
      </c>
      <c r="B84" s="257" t="s">
        <v>316</v>
      </c>
      <c r="C84" s="258"/>
      <c r="D84" s="259">
        <v>0.83973698803770891</v>
      </c>
      <c r="E84" s="260">
        <v>106</v>
      </c>
      <c r="F84" s="261">
        <v>104</v>
      </c>
      <c r="G84" s="553">
        <v>92</v>
      </c>
      <c r="H84" s="553">
        <v>83</v>
      </c>
      <c r="I84" s="554">
        <v>86</v>
      </c>
      <c r="J84" s="260">
        <v>20</v>
      </c>
      <c r="K84" s="263">
        <v>23.255813953488371</v>
      </c>
    </row>
    <row r="85" spans="1:11" s="257" customFormat="1" ht="13.5" customHeight="1" x14ac:dyDescent="0.2">
      <c r="A85" s="270" t="s">
        <v>317</v>
      </c>
      <c r="B85" s="271" t="s">
        <v>318</v>
      </c>
      <c r="C85" s="272"/>
      <c r="D85" s="273">
        <v>3.7075180226570548</v>
      </c>
      <c r="E85" s="274">
        <v>468</v>
      </c>
      <c r="F85" s="275">
        <v>478</v>
      </c>
      <c r="G85" s="275">
        <v>481</v>
      </c>
      <c r="H85" s="275">
        <v>474</v>
      </c>
      <c r="I85" s="276">
        <v>476</v>
      </c>
      <c r="J85" s="274">
        <v>-8</v>
      </c>
      <c r="K85" s="551">
        <v>-1.680672268907563</v>
      </c>
    </row>
    <row r="86" spans="1:11" ht="12.75" customHeight="1" x14ac:dyDescent="0.2">
      <c r="A86" s="113"/>
      <c r="B86" s="288"/>
      <c r="C86" s="288"/>
      <c r="D86" s="289"/>
      <c r="E86" s="289"/>
      <c r="F86" s="289"/>
      <c r="G86" s="289"/>
      <c r="H86" s="289"/>
      <c r="I86" s="289"/>
      <c r="J86" s="297"/>
      <c r="K86" s="114" t="s">
        <v>35</v>
      </c>
    </row>
    <row r="87" spans="1:11" ht="15.75" customHeight="1" x14ac:dyDescent="0.2">
      <c r="A87" s="291" t="s">
        <v>114</v>
      </c>
      <c r="B87" s="113"/>
      <c r="C87" s="113"/>
      <c r="D87" s="113"/>
      <c r="E87" s="113"/>
      <c r="F87" s="113"/>
      <c r="G87" s="113"/>
      <c r="H87" s="113"/>
      <c r="I87" s="113"/>
      <c r="J87" s="113"/>
      <c r="K87" s="113"/>
    </row>
    <row r="88" spans="1:11" ht="15.75" customHeight="1" x14ac:dyDescent="0.2">
      <c r="A88" s="277" t="s">
        <v>319</v>
      </c>
      <c r="B88" s="113"/>
      <c r="C88" s="113"/>
      <c r="D88" s="113"/>
      <c r="E88" s="113"/>
      <c r="F88" s="113"/>
      <c r="G88" s="113"/>
      <c r="H88" s="113"/>
      <c r="I88" s="113"/>
      <c r="J88" s="113"/>
      <c r="K88" s="113"/>
    </row>
    <row r="89" spans="1:11" ht="49.5" customHeight="1" x14ac:dyDescent="0.2">
      <c r="A89" s="116" t="s">
        <v>320</v>
      </c>
      <c r="B89" s="116"/>
      <c r="C89" s="116"/>
      <c r="D89" s="116"/>
      <c r="E89" s="116"/>
      <c r="F89" s="116"/>
      <c r="G89" s="116"/>
      <c r="H89" s="116"/>
      <c r="I89" s="116"/>
      <c r="J89" s="116"/>
      <c r="K89" s="116"/>
    </row>
    <row r="90" spans="1:11" ht="21"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86"/>
      <c r="B92" s="86"/>
      <c r="C92" s="86"/>
      <c r="D92" s="292"/>
      <c r="E92" s="293"/>
      <c r="F92" s="293"/>
      <c r="G92" s="293"/>
      <c r="H92" s="293"/>
      <c r="I92" s="293"/>
      <c r="J92" s="293"/>
      <c r="K92" s="294"/>
    </row>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sheetData>
  <mergeCells count="15">
    <mergeCell ref="H8:H9"/>
    <mergeCell ref="I8:I9"/>
    <mergeCell ref="A89:K89"/>
    <mergeCell ref="A90:K90"/>
    <mergeCell ref="A91:K91"/>
    <mergeCell ref="A3:K3"/>
    <mergeCell ref="A4:K4"/>
    <mergeCell ref="A5:E5"/>
    <mergeCell ref="A7:C10"/>
    <mergeCell ref="D7:D10"/>
    <mergeCell ref="E7:I7"/>
    <mergeCell ref="J7:K8"/>
    <mergeCell ref="E8:E9"/>
    <mergeCell ref="F8:F9"/>
    <mergeCell ref="G8:G9"/>
  </mergeCells>
  <printOptions horizontalCentered="1"/>
  <pageMargins left="0.70866141732283461" right="0.31496062992125984" top="0.74803149606299213" bottom="0.74803149606299213" header="0.31496062992125984" footer="0.31496062992125984"/>
  <pageSetup paperSize="9" scale="77" fitToHeight="0" orientation="portrait" r:id="rId1"/>
  <headerFooter alignWithMargins="0"/>
  <rowBreaks count="1" manualBreakCount="1">
    <brk id="57" max="1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54558-DD18-496A-BE76-5790AD03364F}">
  <sheetPr codeName="Tabelle17">
    <pageSetUpPr fitToPage="1"/>
  </sheetPr>
  <dimension ref="A1:Q200"/>
  <sheetViews>
    <sheetView showGridLines="0" zoomScaleNormal="100" workbookViewId="0"/>
  </sheetViews>
  <sheetFormatPr baseColWidth="10" defaultColWidth="8.85546875" defaultRowHeight="15.95" customHeight="1" x14ac:dyDescent="0.2"/>
  <cols>
    <col min="1" max="1" width="4.140625" style="53" customWidth="1"/>
    <col min="2" max="2" width="3.5703125" style="87" customWidth="1"/>
    <col min="3" max="3" width="3.7109375" style="53" customWidth="1"/>
    <col min="4" max="4" width="6.42578125" style="87" customWidth="1"/>
    <col min="5" max="5" width="17.7109375" style="87" customWidth="1"/>
    <col min="6" max="11" width="9.7109375" style="120" customWidth="1"/>
    <col min="12" max="12" width="8.7109375" style="121" customWidth="1"/>
    <col min="13" max="13" width="9.7109375" style="53" customWidth="1"/>
    <col min="14" max="16384" width="8.85546875" style="53"/>
  </cols>
  <sheetData>
    <row r="1" spans="1:17" customFormat="1" ht="36.75" customHeight="1" x14ac:dyDescent="0.2">
      <c r="A1" s="298"/>
      <c r="B1" s="299"/>
      <c r="C1" s="299"/>
      <c r="D1" s="300"/>
      <c r="E1" s="300"/>
      <c r="F1" s="300"/>
      <c r="G1" s="300"/>
      <c r="H1" s="300"/>
      <c r="I1" s="299"/>
      <c r="J1" s="299"/>
      <c r="K1" s="301"/>
      <c r="L1" s="34" t="s">
        <v>38</v>
      </c>
    </row>
    <row r="2" spans="1:17" customFormat="1" ht="11.25" customHeight="1" x14ac:dyDescent="0.2">
      <c r="A2" s="35"/>
      <c r="B2" s="36"/>
      <c r="C2" s="36"/>
      <c r="D2" s="36"/>
      <c r="E2" s="36"/>
      <c r="F2" s="36"/>
      <c r="G2" s="36"/>
      <c r="H2" s="36"/>
      <c r="I2" s="36"/>
      <c r="J2" s="36"/>
    </row>
    <row r="3" spans="1:17" s="39" customFormat="1" ht="24.95" customHeight="1" x14ac:dyDescent="0.2">
      <c r="A3" s="37" t="s">
        <v>333</v>
      </c>
      <c r="B3" s="37"/>
      <c r="C3" s="37"/>
      <c r="D3" s="37"/>
      <c r="E3" s="37"/>
      <c r="F3" s="37"/>
      <c r="G3" s="37"/>
      <c r="H3" s="37"/>
      <c r="I3" s="37"/>
      <c r="J3" s="37"/>
      <c r="K3" s="37"/>
      <c r="L3" s="37"/>
    </row>
    <row r="4" spans="1:17" s="39" customFormat="1" ht="12" customHeight="1" x14ac:dyDescent="0.2">
      <c r="A4" s="53" t="s">
        <v>84</v>
      </c>
      <c r="B4" s="53"/>
      <c r="C4" s="53"/>
      <c r="D4" s="53"/>
      <c r="E4" s="53"/>
      <c r="F4" s="53"/>
      <c r="G4" s="53"/>
      <c r="H4" s="53"/>
      <c r="I4" s="53"/>
      <c r="J4" s="53"/>
      <c r="K4" s="53"/>
      <c r="L4" s="53"/>
    </row>
    <row r="5" spans="1:17" s="39" customFormat="1" ht="12" customHeight="1" x14ac:dyDescent="0.2">
      <c r="A5" s="302" t="s">
        <v>334</v>
      </c>
      <c r="B5" s="302"/>
      <c r="C5" s="302"/>
      <c r="D5" s="302"/>
      <c r="E5" s="77"/>
      <c r="F5" s="77"/>
      <c r="G5" s="77"/>
      <c r="H5" s="77"/>
      <c r="I5" s="77"/>
      <c r="J5" s="77"/>
      <c r="K5" s="77"/>
      <c r="L5" s="77"/>
    </row>
    <row r="6" spans="1:17" s="39" customFormat="1" ht="11.25" customHeight="1" x14ac:dyDescent="0.2">
      <c r="A6" s="86"/>
      <c r="B6" s="86"/>
      <c r="C6" s="86"/>
      <c r="D6" s="86"/>
      <c r="E6" s="77"/>
      <c r="F6" s="77"/>
      <c r="G6" s="77"/>
      <c r="H6" s="77"/>
      <c r="I6" s="77"/>
      <c r="J6" s="77"/>
      <c r="K6" s="77"/>
      <c r="L6" s="77"/>
    </row>
    <row r="7" spans="1:17" customFormat="1" ht="12" customHeight="1" x14ac:dyDescent="0.2">
      <c r="A7" s="303" t="s">
        <v>335</v>
      </c>
      <c r="B7" s="303"/>
      <c r="C7" s="303"/>
      <c r="D7" s="303"/>
      <c r="E7" s="303"/>
      <c r="F7" s="304" t="s">
        <v>96</v>
      </c>
      <c r="G7" s="305"/>
      <c r="H7" s="305"/>
      <c r="I7" s="305"/>
      <c r="J7" s="305"/>
      <c r="K7" s="305"/>
      <c r="L7" s="306"/>
      <c r="M7" s="53"/>
      <c r="N7" s="53"/>
      <c r="O7" s="53"/>
      <c r="P7" s="53"/>
      <c r="Q7" s="53"/>
    </row>
    <row r="8" spans="1:17" ht="42" customHeight="1" x14ac:dyDescent="0.2">
      <c r="A8" s="303"/>
      <c r="B8" s="303"/>
      <c r="C8" s="303"/>
      <c r="D8" s="303"/>
      <c r="E8" s="303"/>
      <c r="F8" s="307" t="s">
        <v>334</v>
      </c>
      <c r="G8" s="307" t="s">
        <v>336</v>
      </c>
      <c r="H8" s="307" t="s">
        <v>337</v>
      </c>
      <c r="I8" s="307" t="s">
        <v>338</v>
      </c>
      <c r="J8" s="307" t="s">
        <v>339</v>
      </c>
      <c r="K8" s="308" t="s">
        <v>340</v>
      </c>
      <c r="L8" s="309"/>
    </row>
    <row r="9" spans="1:17" ht="12" customHeight="1" x14ac:dyDescent="0.2">
      <c r="A9" s="303"/>
      <c r="B9" s="303"/>
      <c r="C9" s="303"/>
      <c r="D9" s="303"/>
      <c r="E9" s="303"/>
      <c r="F9" s="310"/>
      <c r="G9" s="310"/>
      <c r="H9" s="310"/>
      <c r="I9" s="310"/>
      <c r="J9" s="310"/>
      <c r="K9" s="311" t="s">
        <v>94</v>
      </c>
      <c r="L9" s="312" t="s">
        <v>341</v>
      </c>
    </row>
    <row r="10" spans="1:17" ht="12" customHeight="1" x14ac:dyDescent="0.2">
      <c r="A10" s="313"/>
      <c r="B10" s="313"/>
      <c r="C10" s="313"/>
      <c r="D10" s="313"/>
      <c r="E10" s="314"/>
      <c r="F10" s="315">
        <v>1</v>
      </c>
      <c r="G10" s="316">
        <v>2</v>
      </c>
      <c r="H10" s="316">
        <v>3</v>
      </c>
      <c r="I10" s="316">
        <v>4</v>
      </c>
      <c r="J10" s="316">
        <v>5</v>
      </c>
      <c r="K10" s="316">
        <v>6</v>
      </c>
      <c r="L10" s="316">
        <v>7</v>
      </c>
      <c r="M10" s="67"/>
    </row>
    <row r="11" spans="1:17" ht="27.75" customHeight="1" x14ac:dyDescent="0.2">
      <c r="A11" s="317" t="s">
        <v>342</v>
      </c>
      <c r="B11" s="318"/>
      <c r="C11" s="318"/>
      <c r="D11" s="318"/>
      <c r="E11" s="319"/>
      <c r="F11" s="320"/>
      <c r="G11" s="320"/>
      <c r="H11" s="320"/>
      <c r="I11" s="320"/>
      <c r="J11" s="321"/>
      <c r="K11" s="320"/>
      <c r="L11" s="321"/>
    </row>
    <row r="12" spans="1:17" ht="15.75" customHeight="1" x14ac:dyDescent="0.2">
      <c r="A12" s="322" t="s">
        <v>96</v>
      </c>
      <c r="B12" s="323"/>
      <c r="C12" s="324"/>
      <c r="D12" s="324"/>
      <c r="E12" s="325"/>
      <c r="F12" s="79">
        <v>2690</v>
      </c>
      <c r="G12" s="79">
        <v>4425</v>
      </c>
      <c r="H12" s="79">
        <v>3368</v>
      </c>
      <c r="I12" s="79">
        <v>4473</v>
      </c>
      <c r="J12" s="537">
        <v>2564</v>
      </c>
      <c r="K12" s="538">
        <v>126</v>
      </c>
      <c r="L12" s="326">
        <v>4.9141965678627146</v>
      </c>
    </row>
    <row r="13" spans="1:17" ht="15" customHeight="1" x14ac:dyDescent="0.2">
      <c r="A13" s="327" t="s">
        <v>343</v>
      </c>
      <c r="B13" s="86" t="s">
        <v>344</v>
      </c>
      <c r="C13" s="324"/>
      <c r="D13" s="324"/>
      <c r="E13" s="325"/>
      <c r="F13" s="79">
        <v>1456</v>
      </c>
      <c r="G13" s="79">
        <v>2604</v>
      </c>
      <c r="H13" s="79">
        <v>1980</v>
      </c>
      <c r="I13" s="79">
        <v>2708</v>
      </c>
      <c r="J13" s="537">
        <v>1377</v>
      </c>
      <c r="K13" s="538">
        <v>79</v>
      </c>
      <c r="L13" s="326">
        <v>5.7371096586782864</v>
      </c>
    </row>
    <row r="14" spans="1:17" ht="22.5" customHeight="1" x14ac:dyDescent="0.2">
      <c r="A14" s="327"/>
      <c r="B14" s="86" t="s">
        <v>345</v>
      </c>
      <c r="C14" s="324"/>
      <c r="D14" s="324"/>
      <c r="E14" s="325"/>
      <c r="F14" s="79">
        <v>1234</v>
      </c>
      <c r="G14" s="79">
        <v>1821</v>
      </c>
      <c r="H14" s="79">
        <v>1388</v>
      </c>
      <c r="I14" s="79">
        <v>1765</v>
      </c>
      <c r="J14" s="537">
        <v>1187</v>
      </c>
      <c r="K14" s="538">
        <v>47</v>
      </c>
      <c r="L14" s="326">
        <v>3.9595619208087616</v>
      </c>
    </row>
    <row r="15" spans="1:17" ht="15" customHeight="1" x14ac:dyDescent="0.2">
      <c r="A15" s="327" t="s">
        <v>346</v>
      </c>
      <c r="B15" s="86" t="s">
        <v>100</v>
      </c>
      <c r="C15" s="324"/>
      <c r="D15" s="324"/>
      <c r="E15" s="325"/>
      <c r="F15" s="79">
        <v>597</v>
      </c>
      <c r="G15" s="79">
        <v>1758</v>
      </c>
      <c r="H15" s="79">
        <v>801</v>
      </c>
      <c r="I15" s="79">
        <v>940</v>
      </c>
      <c r="J15" s="537">
        <v>629</v>
      </c>
      <c r="K15" s="538">
        <v>-32</v>
      </c>
      <c r="L15" s="326">
        <v>-5.0874403815580287</v>
      </c>
    </row>
    <row r="16" spans="1:17" ht="15" customHeight="1" x14ac:dyDescent="0.2">
      <c r="A16" s="327"/>
      <c r="B16" s="86" t="s">
        <v>101</v>
      </c>
      <c r="C16" s="324"/>
      <c r="D16" s="324"/>
      <c r="E16" s="325"/>
      <c r="F16" s="79">
        <v>1749</v>
      </c>
      <c r="G16" s="79">
        <v>2255</v>
      </c>
      <c r="H16" s="79">
        <v>2158</v>
      </c>
      <c r="I16" s="79">
        <v>2878</v>
      </c>
      <c r="J16" s="537">
        <v>1647</v>
      </c>
      <c r="K16" s="538">
        <v>102</v>
      </c>
      <c r="L16" s="326">
        <v>6.1930783242258656</v>
      </c>
    </row>
    <row r="17" spans="1:12" ht="15" customHeight="1" x14ac:dyDescent="0.2">
      <c r="A17" s="327"/>
      <c r="B17" s="86" t="s">
        <v>102</v>
      </c>
      <c r="C17" s="324"/>
      <c r="D17" s="324"/>
      <c r="E17" s="325"/>
      <c r="F17" s="79">
        <v>304</v>
      </c>
      <c r="G17" s="79">
        <v>369</v>
      </c>
      <c r="H17" s="79">
        <v>343</v>
      </c>
      <c r="I17" s="79">
        <v>599</v>
      </c>
      <c r="J17" s="537">
        <v>250</v>
      </c>
      <c r="K17" s="538">
        <v>54</v>
      </c>
      <c r="L17" s="326">
        <v>21.6</v>
      </c>
    </row>
    <row r="18" spans="1:12" ht="15" customHeight="1" x14ac:dyDescent="0.2">
      <c r="A18" s="327"/>
      <c r="B18" s="86" t="s">
        <v>103</v>
      </c>
      <c r="C18" s="324"/>
      <c r="D18" s="324"/>
      <c r="E18" s="325"/>
      <c r="F18" s="79">
        <v>40</v>
      </c>
      <c r="G18" s="79">
        <v>43</v>
      </c>
      <c r="H18" s="79">
        <v>66</v>
      </c>
      <c r="I18" s="79">
        <v>56</v>
      </c>
      <c r="J18" s="537">
        <v>38</v>
      </c>
      <c r="K18" s="538">
        <v>2</v>
      </c>
      <c r="L18" s="326">
        <v>5.2631578947368425</v>
      </c>
    </row>
    <row r="19" spans="1:12" ht="15" customHeight="1" x14ac:dyDescent="0.2">
      <c r="A19" s="83" t="s">
        <v>105</v>
      </c>
      <c r="B19" s="84" t="s">
        <v>175</v>
      </c>
      <c r="C19" s="324"/>
      <c r="D19" s="324"/>
      <c r="E19" s="325"/>
      <c r="F19" s="79">
        <v>1741</v>
      </c>
      <c r="G19" s="79">
        <v>3172</v>
      </c>
      <c r="H19" s="79">
        <v>2317</v>
      </c>
      <c r="I19" s="79">
        <v>3213</v>
      </c>
      <c r="J19" s="537">
        <v>1694</v>
      </c>
      <c r="K19" s="538">
        <v>47</v>
      </c>
      <c r="L19" s="326">
        <v>2.7744982290436835</v>
      </c>
    </row>
    <row r="20" spans="1:12" ht="15" customHeight="1" x14ac:dyDescent="0.2">
      <c r="A20" s="83"/>
      <c r="B20" s="84" t="s">
        <v>176</v>
      </c>
      <c r="C20" s="324"/>
      <c r="D20" s="324"/>
      <c r="E20" s="325"/>
      <c r="F20" s="79">
        <v>949</v>
      </c>
      <c r="G20" s="79">
        <v>1253</v>
      </c>
      <c r="H20" s="79">
        <v>1051</v>
      </c>
      <c r="I20" s="79">
        <v>1260</v>
      </c>
      <c r="J20" s="537">
        <v>870</v>
      </c>
      <c r="K20" s="538">
        <v>79</v>
      </c>
      <c r="L20" s="326">
        <v>9.0804597701149419</v>
      </c>
    </row>
    <row r="21" spans="1:12" ht="15" customHeight="1" x14ac:dyDescent="0.2">
      <c r="A21" s="83" t="s">
        <v>105</v>
      </c>
      <c r="B21" s="84" t="s">
        <v>108</v>
      </c>
      <c r="C21" s="324"/>
      <c r="D21" s="324"/>
      <c r="E21" s="325"/>
      <c r="F21" s="79">
        <v>2022</v>
      </c>
      <c r="G21" s="79">
        <v>3357</v>
      </c>
      <c r="H21" s="79">
        <v>2347</v>
      </c>
      <c r="I21" s="79">
        <v>2954</v>
      </c>
      <c r="J21" s="537">
        <v>1878</v>
      </c>
      <c r="K21" s="538">
        <v>144</v>
      </c>
      <c r="L21" s="326">
        <v>7.6677316293929714</v>
      </c>
    </row>
    <row r="22" spans="1:12" ht="15" customHeight="1" x14ac:dyDescent="0.2">
      <c r="A22" s="83"/>
      <c r="B22" s="84" t="s">
        <v>109</v>
      </c>
      <c r="C22" s="324"/>
      <c r="D22" s="324"/>
      <c r="E22" s="325"/>
      <c r="F22" s="79">
        <v>668</v>
      </c>
      <c r="G22" s="79">
        <v>1068</v>
      </c>
      <c r="H22" s="79">
        <v>1021</v>
      </c>
      <c r="I22" s="79">
        <v>1519</v>
      </c>
      <c r="J22" s="537">
        <v>686</v>
      </c>
      <c r="K22" s="538">
        <v>-18</v>
      </c>
      <c r="L22" s="326">
        <v>-2.6239067055393588</v>
      </c>
    </row>
    <row r="23" spans="1:12" ht="15" customHeight="1" x14ac:dyDescent="0.2">
      <c r="A23" s="328" t="s">
        <v>346</v>
      </c>
      <c r="B23" s="329" t="s">
        <v>188</v>
      </c>
      <c r="C23" s="330"/>
      <c r="D23" s="330"/>
      <c r="E23" s="331"/>
      <c r="F23" s="539">
        <v>162</v>
      </c>
      <c r="G23" s="539">
        <v>1008</v>
      </c>
      <c r="H23" s="539">
        <v>53</v>
      </c>
      <c r="I23" s="539">
        <v>119</v>
      </c>
      <c r="J23" s="540">
        <v>137</v>
      </c>
      <c r="K23" s="541">
        <v>25</v>
      </c>
      <c r="L23" s="332">
        <v>18.248175182481752</v>
      </c>
    </row>
    <row r="24" spans="1:12" ht="15" customHeight="1" x14ac:dyDescent="0.2">
      <c r="A24" s="333" t="s">
        <v>347</v>
      </c>
      <c r="B24" s="334"/>
      <c r="C24" s="334"/>
      <c r="D24" s="334"/>
      <c r="E24" s="335"/>
      <c r="F24" s="336"/>
      <c r="G24" s="336"/>
      <c r="H24" s="336"/>
      <c r="I24" s="336"/>
      <c r="J24" s="336"/>
      <c r="K24" s="337"/>
      <c r="L24" s="338"/>
    </row>
    <row r="25" spans="1:12" ht="15" customHeight="1" x14ac:dyDescent="0.2">
      <c r="A25" s="339" t="s">
        <v>96</v>
      </c>
      <c r="B25" s="340"/>
      <c r="C25" s="341"/>
      <c r="D25" s="341"/>
      <c r="E25" s="342"/>
      <c r="F25" s="542">
        <v>24.2</v>
      </c>
      <c r="G25" s="542">
        <v>25</v>
      </c>
      <c r="H25" s="542">
        <v>27.6</v>
      </c>
      <c r="I25" s="542">
        <v>26.8</v>
      </c>
      <c r="J25" s="542">
        <v>25.4</v>
      </c>
      <c r="K25" s="543" t="s">
        <v>348</v>
      </c>
      <c r="L25" s="344">
        <v>-1.1999999999999993</v>
      </c>
    </row>
    <row r="26" spans="1:12" ht="15" customHeight="1" x14ac:dyDescent="0.2">
      <c r="A26" s="345" t="s">
        <v>97</v>
      </c>
      <c r="B26" s="346" t="s">
        <v>344</v>
      </c>
      <c r="C26" s="341"/>
      <c r="D26" s="341"/>
      <c r="E26" s="342"/>
      <c r="F26" s="542">
        <v>23.6</v>
      </c>
      <c r="G26" s="542">
        <v>24.3</v>
      </c>
      <c r="H26" s="542">
        <v>24.4</v>
      </c>
      <c r="I26" s="542">
        <v>23.9</v>
      </c>
      <c r="J26" s="344">
        <v>23.7</v>
      </c>
      <c r="K26" s="543" t="s">
        <v>348</v>
      </c>
      <c r="L26" s="344">
        <v>-9.9999999999997868E-2</v>
      </c>
    </row>
    <row r="27" spans="1:12" ht="15" customHeight="1" x14ac:dyDescent="0.2">
      <c r="A27" s="345"/>
      <c r="B27" s="346" t="s">
        <v>345</v>
      </c>
      <c r="C27" s="341"/>
      <c r="D27" s="341"/>
      <c r="E27" s="342"/>
      <c r="F27" s="542">
        <v>25.1</v>
      </c>
      <c r="G27" s="542">
        <v>26</v>
      </c>
      <c r="H27" s="542">
        <v>32.299999999999997</v>
      </c>
      <c r="I27" s="542">
        <v>31.3</v>
      </c>
      <c r="J27" s="542">
        <v>27.5</v>
      </c>
      <c r="K27" s="543" t="s">
        <v>348</v>
      </c>
      <c r="L27" s="344">
        <v>-2.3999999999999986</v>
      </c>
    </row>
    <row r="28" spans="1:12" ht="15" customHeight="1" x14ac:dyDescent="0.2">
      <c r="A28" s="345" t="s">
        <v>105</v>
      </c>
      <c r="B28" s="346" t="s">
        <v>100</v>
      </c>
      <c r="C28" s="341"/>
      <c r="D28" s="341"/>
      <c r="E28" s="342"/>
      <c r="F28" s="542">
        <v>34.799999999999997</v>
      </c>
      <c r="G28" s="542">
        <v>33.5</v>
      </c>
      <c r="H28" s="542">
        <v>38</v>
      </c>
      <c r="I28" s="542">
        <v>35.1</v>
      </c>
      <c r="J28" s="542">
        <v>31.4</v>
      </c>
      <c r="K28" s="543" t="s">
        <v>348</v>
      </c>
      <c r="L28" s="344">
        <v>3.3999999999999986</v>
      </c>
    </row>
    <row r="29" spans="1:12" ht="11.25" x14ac:dyDescent="0.2">
      <c r="A29" s="345"/>
      <c r="B29" s="346" t="s">
        <v>101</v>
      </c>
      <c r="C29" s="341"/>
      <c r="D29" s="341"/>
      <c r="E29" s="342"/>
      <c r="F29" s="542">
        <v>22.4</v>
      </c>
      <c r="G29" s="542">
        <v>23</v>
      </c>
      <c r="H29" s="542">
        <v>24</v>
      </c>
      <c r="I29" s="542">
        <v>25.7</v>
      </c>
      <c r="J29" s="344">
        <v>24.4</v>
      </c>
      <c r="K29" s="543" t="s">
        <v>348</v>
      </c>
      <c r="L29" s="344">
        <v>-2</v>
      </c>
    </row>
    <row r="30" spans="1:12" ht="15" customHeight="1" x14ac:dyDescent="0.2">
      <c r="A30" s="345"/>
      <c r="B30" s="346" t="s">
        <v>102</v>
      </c>
      <c r="C30" s="341"/>
      <c r="D30" s="341"/>
      <c r="E30" s="342"/>
      <c r="F30" s="542">
        <v>19.100000000000001</v>
      </c>
      <c r="G30" s="542">
        <v>17.399999999999999</v>
      </c>
      <c r="H30" s="542">
        <v>28.6</v>
      </c>
      <c r="I30" s="542">
        <v>20.9</v>
      </c>
      <c r="J30" s="542">
        <v>18.5</v>
      </c>
      <c r="K30" s="543" t="s">
        <v>348</v>
      </c>
      <c r="L30" s="344">
        <v>0.60000000000000142</v>
      </c>
    </row>
    <row r="31" spans="1:12" ht="15" customHeight="1" x14ac:dyDescent="0.2">
      <c r="A31" s="345"/>
      <c r="B31" s="346" t="s">
        <v>103</v>
      </c>
      <c r="C31" s="341"/>
      <c r="D31" s="341"/>
      <c r="E31" s="342"/>
      <c r="F31" s="542">
        <v>25</v>
      </c>
      <c r="G31" s="542">
        <v>25.6</v>
      </c>
      <c r="H31" s="542">
        <v>24.2</v>
      </c>
      <c r="I31" s="542">
        <v>19.600000000000001</v>
      </c>
      <c r="J31" s="542">
        <v>36.799999999999997</v>
      </c>
      <c r="K31" s="543" t="s">
        <v>348</v>
      </c>
      <c r="L31" s="344">
        <v>-11.799999999999997</v>
      </c>
    </row>
    <row r="32" spans="1:12" ht="15" customHeight="1" x14ac:dyDescent="0.2">
      <c r="A32" s="347" t="s">
        <v>105</v>
      </c>
      <c r="B32" s="348" t="s">
        <v>175</v>
      </c>
      <c r="C32" s="341"/>
      <c r="D32" s="341"/>
      <c r="E32" s="342"/>
      <c r="F32" s="542">
        <v>21.6</v>
      </c>
      <c r="G32" s="542">
        <v>25</v>
      </c>
      <c r="H32" s="542">
        <v>28.3</v>
      </c>
      <c r="I32" s="542">
        <v>28.6</v>
      </c>
      <c r="J32" s="344">
        <v>24</v>
      </c>
      <c r="K32" s="543" t="s">
        <v>348</v>
      </c>
      <c r="L32" s="344">
        <v>-2.3999999999999986</v>
      </c>
    </row>
    <row r="33" spans="1:12" ht="15" customHeight="1" x14ac:dyDescent="0.2">
      <c r="A33" s="347"/>
      <c r="B33" s="348" t="s">
        <v>176</v>
      </c>
      <c r="C33" s="341"/>
      <c r="D33" s="341"/>
      <c r="E33" s="342"/>
      <c r="F33" s="542">
        <v>28.7</v>
      </c>
      <c r="G33" s="542">
        <v>24.9</v>
      </c>
      <c r="H33" s="542">
        <v>26.2</v>
      </c>
      <c r="I33" s="542">
        <v>22.3</v>
      </c>
      <c r="J33" s="542">
        <v>28.1</v>
      </c>
      <c r="K33" s="543" t="s">
        <v>348</v>
      </c>
      <c r="L33" s="344">
        <v>0.59999999999999787</v>
      </c>
    </row>
    <row r="34" spans="1:12" s="349" customFormat="1" ht="15" customHeight="1" x14ac:dyDescent="0.2">
      <c r="A34" s="347" t="s">
        <v>105</v>
      </c>
      <c r="B34" s="348" t="s">
        <v>108</v>
      </c>
      <c r="C34" s="341"/>
      <c r="D34" s="341"/>
      <c r="E34" s="342"/>
      <c r="F34" s="542">
        <v>23</v>
      </c>
      <c r="G34" s="542">
        <v>23.1</v>
      </c>
      <c r="H34" s="542">
        <v>24.5</v>
      </c>
      <c r="I34" s="542">
        <v>19.100000000000001</v>
      </c>
      <c r="J34" s="542">
        <v>21.9</v>
      </c>
      <c r="K34" s="543" t="s">
        <v>348</v>
      </c>
      <c r="L34" s="344">
        <v>1.1000000000000014</v>
      </c>
    </row>
    <row r="35" spans="1:12" s="349" customFormat="1" ht="11.25" x14ac:dyDescent="0.2">
      <c r="A35" s="350"/>
      <c r="B35" s="351" t="s">
        <v>109</v>
      </c>
      <c r="C35" s="352"/>
      <c r="D35" s="352"/>
      <c r="E35" s="353"/>
      <c r="F35" s="544">
        <v>28</v>
      </c>
      <c r="G35" s="544">
        <v>30.1</v>
      </c>
      <c r="H35" s="544">
        <v>34.799999999999997</v>
      </c>
      <c r="I35" s="544">
        <v>41.7</v>
      </c>
      <c r="J35" s="545">
        <v>34.700000000000003</v>
      </c>
      <c r="K35" s="546" t="s">
        <v>348</v>
      </c>
      <c r="L35" s="354">
        <v>-6.7000000000000028</v>
      </c>
    </row>
    <row r="36" spans="1:12" s="349" customFormat="1" ht="15.95" customHeight="1" x14ac:dyDescent="0.2">
      <c r="A36" s="355" t="s">
        <v>349</v>
      </c>
      <c r="B36" s="356"/>
      <c r="C36" s="357"/>
      <c r="D36" s="356"/>
      <c r="E36" s="358"/>
      <c r="F36" s="547">
        <v>2491</v>
      </c>
      <c r="G36" s="547">
        <v>3349</v>
      </c>
      <c r="H36" s="547">
        <v>3294</v>
      </c>
      <c r="I36" s="547">
        <v>4342</v>
      </c>
      <c r="J36" s="547">
        <v>2397</v>
      </c>
      <c r="K36" s="343">
        <v>94</v>
      </c>
      <c r="L36" s="359">
        <v>3.9215686274509802</v>
      </c>
    </row>
    <row r="37" spans="1:12" s="349" customFormat="1" ht="15.95" customHeight="1" x14ac:dyDescent="0.2">
      <c r="A37" s="360"/>
      <c r="B37" s="361" t="s">
        <v>105</v>
      </c>
      <c r="C37" s="361" t="s">
        <v>350</v>
      </c>
      <c r="D37" s="361"/>
      <c r="E37" s="362"/>
      <c r="F37" s="547">
        <v>604</v>
      </c>
      <c r="G37" s="547">
        <v>837</v>
      </c>
      <c r="H37" s="547">
        <v>910</v>
      </c>
      <c r="I37" s="547">
        <v>1165</v>
      </c>
      <c r="J37" s="547">
        <v>610</v>
      </c>
      <c r="K37" s="343">
        <v>-6</v>
      </c>
      <c r="L37" s="359">
        <v>-0.98360655737704916</v>
      </c>
    </row>
    <row r="38" spans="1:12" s="349" customFormat="1" ht="15.95" customHeight="1" x14ac:dyDescent="0.2">
      <c r="A38" s="360"/>
      <c r="B38" s="348" t="s">
        <v>97</v>
      </c>
      <c r="C38" s="348" t="s">
        <v>98</v>
      </c>
      <c r="D38" s="363"/>
      <c r="E38" s="362"/>
      <c r="F38" s="547">
        <v>1383</v>
      </c>
      <c r="G38" s="547">
        <v>1965</v>
      </c>
      <c r="H38" s="547">
        <v>1944</v>
      </c>
      <c r="I38" s="547">
        <v>2644</v>
      </c>
      <c r="J38" s="548">
        <v>1307</v>
      </c>
      <c r="K38" s="343">
        <v>76</v>
      </c>
      <c r="L38" s="359">
        <v>5.8148431522570769</v>
      </c>
    </row>
    <row r="39" spans="1:12" s="349" customFormat="1" ht="15.95" customHeight="1" x14ac:dyDescent="0.2">
      <c r="A39" s="360"/>
      <c r="B39" s="363"/>
      <c r="C39" s="361" t="s">
        <v>351</v>
      </c>
      <c r="D39" s="363"/>
      <c r="E39" s="362"/>
      <c r="F39" s="547">
        <v>326</v>
      </c>
      <c r="G39" s="547">
        <v>477</v>
      </c>
      <c r="H39" s="547">
        <v>474</v>
      </c>
      <c r="I39" s="547">
        <v>633</v>
      </c>
      <c r="J39" s="547">
        <v>310</v>
      </c>
      <c r="K39" s="343">
        <v>16</v>
      </c>
      <c r="L39" s="359">
        <v>5.161290322580645</v>
      </c>
    </row>
    <row r="40" spans="1:12" s="349" customFormat="1" ht="15.95" customHeight="1" x14ac:dyDescent="0.2">
      <c r="A40" s="360"/>
      <c r="B40" s="348"/>
      <c r="C40" s="348" t="s">
        <v>99</v>
      </c>
      <c r="D40" s="363"/>
      <c r="E40" s="362"/>
      <c r="F40" s="547">
        <v>1108</v>
      </c>
      <c r="G40" s="547">
        <v>1384</v>
      </c>
      <c r="H40" s="547">
        <v>1350</v>
      </c>
      <c r="I40" s="547">
        <v>1698</v>
      </c>
      <c r="J40" s="547">
        <v>1090</v>
      </c>
      <c r="K40" s="343">
        <v>18</v>
      </c>
      <c r="L40" s="359">
        <v>1.6513761467889909</v>
      </c>
    </row>
    <row r="41" spans="1:12" s="349" customFormat="1" ht="24" customHeight="1" x14ac:dyDescent="0.2">
      <c r="A41" s="360"/>
      <c r="B41" s="363"/>
      <c r="C41" s="361" t="s">
        <v>351</v>
      </c>
      <c r="D41" s="363"/>
      <c r="E41" s="362"/>
      <c r="F41" s="547">
        <v>278</v>
      </c>
      <c r="G41" s="547">
        <v>360</v>
      </c>
      <c r="H41" s="547">
        <v>436</v>
      </c>
      <c r="I41" s="547">
        <v>532</v>
      </c>
      <c r="J41" s="548">
        <v>300</v>
      </c>
      <c r="K41" s="343">
        <v>-22</v>
      </c>
      <c r="L41" s="359">
        <v>-7.333333333333333</v>
      </c>
    </row>
    <row r="42" spans="1:12" ht="15" customHeight="1" x14ac:dyDescent="0.2">
      <c r="A42" s="360"/>
      <c r="B42" s="348" t="s">
        <v>105</v>
      </c>
      <c r="C42" s="348" t="s">
        <v>352</v>
      </c>
      <c r="D42" s="363"/>
      <c r="E42" s="362"/>
      <c r="F42" s="547">
        <v>445</v>
      </c>
      <c r="G42" s="547">
        <v>825</v>
      </c>
      <c r="H42" s="547">
        <v>745</v>
      </c>
      <c r="I42" s="547">
        <v>848</v>
      </c>
      <c r="J42" s="547">
        <v>497</v>
      </c>
      <c r="K42" s="343">
        <v>-52</v>
      </c>
      <c r="L42" s="359">
        <v>-10.462776659959758</v>
      </c>
    </row>
    <row r="43" spans="1:12" ht="15" customHeight="1" x14ac:dyDescent="0.2">
      <c r="A43" s="360"/>
      <c r="B43" s="363"/>
      <c r="C43" s="361" t="s">
        <v>351</v>
      </c>
      <c r="D43" s="363"/>
      <c r="E43" s="362"/>
      <c r="F43" s="547">
        <v>155</v>
      </c>
      <c r="G43" s="547">
        <v>276</v>
      </c>
      <c r="H43" s="547">
        <v>283</v>
      </c>
      <c r="I43" s="547">
        <v>298</v>
      </c>
      <c r="J43" s="547">
        <v>156</v>
      </c>
      <c r="K43" s="343">
        <v>-1</v>
      </c>
      <c r="L43" s="359">
        <v>-0.64102564102564108</v>
      </c>
    </row>
    <row r="44" spans="1:12" ht="15" customHeight="1" x14ac:dyDescent="0.2">
      <c r="A44" s="360"/>
      <c r="B44" s="348"/>
      <c r="C44" s="346" t="s">
        <v>101</v>
      </c>
      <c r="D44" s="363"/>
      <c r="E44" s="362"/>
      <c r="F44" s="547">
        <v>1702</v>
      </c>
      <c r="G44" s="547">
        <v>2113</v>
      </c>
      <c r="H44" s="547">
        <v>2140</v>
      </c>
      <c r="I44" s="547">
        <v>2839</v>
      </c>
      <c r="J44" s="548">
        <v>1613</v>
      </c>
      <c r="K44" s="343">
        <v>89</v>
      </c>
      <c r="L44" s="359">
        <v>5.5176689398636078</v>
      </c>
    </row>
    <row r="45" spans="1:12" ht="15" customHeight="1" x14ac:dyDescent="0.2">
      <c r="A45" s="360"/>
      <c r="B45" s="363"/>
      <c r="C45" s="361" t="s">
        <v>351</v>
      </c>
      <c r="D45" s="363"/>
      <c r="E45" s="362"/>
      <c r="F45" s="547">
        <v>381</v>
      </c>
      <c r="G45" s="547">
        <v>486</v>
      </c>
      <c r="H45" s="547">
        <v>513</v>
      </c>
      <c r="I45" s="547">
        <v>731</v>
      </c>
      <c r="J45" s="547">
        <v>394</v>
      </c>
      <c r="K45" s="343">
        <v>-13</v>
      </c>
      <c r="L45" s="359">
        <v>-3.2994923857868019</v>
      </c>
    </row>
    <row r="46" spans="1:12" ht="15" customHeight="1" x14ac:dyDescent="0.2">
      <c r="A46" s="360"/>
      <c r="B46" s="348"/>
      <c r="C46" s="346" t="s">
        <v>102</v>
      </c>
      <c r="D46" s="363"/>
      <c r="E46" s="362"/>
      <c r="F46" s="547">
        <v>304</v>
      </c>
      <c r="G46" s="547">
        <v>368</v>
      </c>
      <c r="H46" s="547">
        <v>343</v>
      </c>
      <c r="I46" s="547">
        <v>599</v>
      </c>
      <c r="J46" s="547">
        <v>249</v>
      </c>
      <c r="K46" s="343">
        <v>55</v>
      </c>
      <c r="L46" s="359">
        <v>22.08835341365462</v>
      </c>
    </row>
    <row r="47" spans="1:12" ht="15" customHeight="1" x14ac:dyDescent="0.2">
      <c r="A47" s="360"/>
      <c r="B47" s="363"/>
      <c r="C47" s="361" t="s">
        <v>351</v>
      </c>
      <c r="D47" s="363"/>
      <c r="E47" s="362"/>
      <c r="F47" s="547">
        <v>58</v>
      </c>
      <c r="G47" s="547">
        <v>64</v>
      </c>
      <c r="H47" s="547">
        <v>98</v>
      </c>
      <c r="I47" s="547">
        <v>125</v>
      </c>
      <c r="J47" s="548">
        <v>46</v>
      </c>
      <c r="K47" s="343">
        <v>12</v>
      </c>
      <c r="L47" s="359">
        <v>26.086956521739129</v>
      </c>
    </row>
    <row r="48" spans="1:12" ht="15" customHeight="1" x14ac:dyDescent="0.2">
      <c r="A48" s="360"/>
      <c r="B48" s="363"/>
      <c r="C48" s="346" t="s">
        <v>103</v>
      </c>
      <c r="D48" s="364"/>
      <c r="E48" s="365"/>
      <c r="F48" s="547">
        <v>40</v>
      </c>
      <c r="G48" s="547">
        <v>43</v>
      </c>
      <c r="H48" s="547">
        <v>66</v>
      </c>
      <c r="I48" s="547">
        <v>56</v>
      </c>
      <c r="J48" s="547">
        <v>38</v>
      </c>
      <c r="K48" s="343">
        <v>2</v>
      </c>
      <c r="L48" s="359">
        <v>5.2631578947368425</v>
      </c>
    </row>
    <row r="49" spans="1:12" ht="15" customHeight="1" x14ac:dyDescent="0.2">
      <c r="A49" s="360"/>
      <c r="B49" s="363"/>
      <c r="C49" s="361" t="s">
        <v>351</v>
      </c>
      <c r="D49" s="363"/>
      <c r="E49" s="362"/>
      <c r="F49" s="547">
        <v>10</v>
      </c>
      <c r="G49" s="547">
        <v>11</v>
      </c>
      <c r="H49" s="547">
        <v>16</v>
      </c>
      <c r="I49" s="547">
        <v>11</v>
      </c>
      <c r="J49" s="547">
        <v>14</v>
      </c>
      <c r="K49" s="343">
        <v>-4</v>
      </c>
      <c r="L49" s="359">
        <v>-28.571428571428573</v>
      </c>
    </row>
    <row r="50" spans="1:12" ht="15" customHeight="1" x14ac:dyDescent="0.2">
      <c r="A50" s="360"/>
      <c r="B50" s="348" t="s">
        <v>105</v>
      </c>
      <c r="C50" s="361" t="s">
        <v>175</v>
      </c>
      <c r="D50" s="363"/>
      <c r="E50" s="362"/>
      <c r="F50" s="547">
        <v>1568</v>
      </c>
      <c r="G50" s="547">
        <v>2145</v>
      </c>
      <c r="H50" s="547">
        <v>2256</v>
      </c>
      <c r="I50" s="547">
        <v>3105</v>
      </c>
      <c r="J50" s="548">
        <v>1546</v>
      </c>
      <c r="K50" s="343">
        <v>22</v>
      </c>
      <c r="L50" s="359">
        <v>1.4230271668822769</v>
      </c>
    </row>
    <row r="51" spans="1:12" ht="15" customHeight="1" x14ac:dyDescent="0.2">
      <c r="A51" s="360"/>
      <c r="B51" s="363"/>
      <c r="C51" s="361" t="s">
        <v>351</v>
      </c>
      <c r="D51" s="363"/>
      <c r="E51" s="362"/>
      <c r="F51" s="547">
        <v>339</v>
      </c>
      <c r="G51" s="547">
        <v>537</v>
      </c>
      <c r="H51" s="547">
        <v>638</v>
      </c>
      <c r="I51" s="547">
        <v>889</v>
      </c>
      <c r="J51" s="547">
        <v>371</v>
      </c>
      <c r="K51" s="343">
        <v>-32</v>
      </c>
      <c r="L51" s="359">
        <v>-8.625336927223719</v>
      </c>
    </row>
    <row r="52" spans="1:12" ht="15" customHeight="1" x14ac:dyDescent="0.2">
      <c r="A52" s="360"/>
      <c r="B52" s="348"/>
      <c r="C52" s="361" t="s">
        <v>176</v>
      </c>
      <c r="D52" s="363"/>
      <c r="E52" s="362"/>
      <c r="F52" s="547">
        <v>923</v>
      </c>
      <c r="G52" s="547">
        <v>1204</v>
      </c>
      <c r="H52" s="547">
        <v>1038</v>
      </c>
      <c r="I52" s="547">
        <v>1237</v>
      </c>
      <c r="J52" s="547">
        <v>851</v>
      </c>
      <c r="K52" s="343">
        <v>72</v>
      </c>
      <c r="L52" s="359">
        <v>8.46063454759107</v>
      </c>
    </row>
    <row r="53" spans="1:12" s="114" customFormat="1" ht="11.25" customHeight="1" x14ac:dyDescent="0.2">
      <c r="A53" s="360"/>
      <c r="B53" s="363"/>
      <c r="C53" s="361" t="s">
        <v>351</v>
      </c>
      <c r="D53" s="363"/>
      <c r="E53" s="362"/>
      <c r="F53" s="547">
        <v>265</v>
      </c>
      <c r="G53" s="547">
        <v>300</v>
      </c>
      <c r="H53" s="547">
        <v>272</v>
      </c>
      <c r="I53" s="547">
        <v>276</v>
      </c>
      <c r="J53" s="548">
        <v>239</v>
      </c>
      <c r="K53" s="343">
        <v>26</v>
      </c>
      <c r="L53" s="359">
        <v>10.878661087866108</v>
      </c>
    </row>
    <row r="54" spans="1:12" s="180" customFormat="1" ht="12.75" customHeight="1" x14ac:dyDescent="0.2">
      <c r="A54" s="360"/>
      <c r="B54" s="348" t="s">
        <v>105</v>
      </c>
      <c r="C54" s="348" t="s">
        <v>108</v>
      </c>
      <c r="D54" s="363"/>
      <c r="E54" s="362"/>
      <c r="F54" s="547">
        <v>1888</v>
      </c>
      <c r="G54" s="547">
        <v>2445</v>
      </c>
      <c r="H54" s="547">
        <v>2296</v>
      </c>
      <c r="I54" s="547">
        <v>2854</v>
      </c>
      <c r="J54" s="547">
        <v>1731</v>
      </c>
      <c r="K54" s="343">
        <v>157</v>
      </c>
      <c r="L54" s="359">
        <v>9.0699017908723274</v>
      </c>
    </row>
    <row r="55" spans="1:12" ht="11.25" x14ac:dyDescent="0.2">
      <c r="A55" s="360"/>
      <c r="B55" s="363"/>
      <c r="C55" s="361" t="s">
        <v>351</v>
      </c>
      <c r="D55" s="363"/>
      <c r="E55" s="362"/>
      <c r="F55" s="547">
        <v>435</v>
      </c>
      <c r="G55" s="547">
        <v>565</v>
      </c>
      <c r="H55" s="547">
        <v>563</v>
      </c>
      <c r="I55" s="547">
        <v>544</v>
      </c>
      <c r="J55" s="547">
        <v>379</v>
      </c>
      <c r="K55" s="343">
        <v>56</v>
      </c>
      <c r="L55" s="359">
        <v>14.775725593667547</v>
      </c>
    </row>
    <row r="56" spans="1:12" ht="14.25" customHeight="1" x14ac:dyDescent="0.2">
      <c r="A56" s="360"/>
      <c r="B56" s="363"/>
      <c r="C56" s="348" t="s">
        <v>109</v>
      </c>
      <c r="D56" s="363"/>
      <c r="E56" s="362"/>
      <c r="F56" s="547">
        <v>603</v>
      </c>
      <c r="G56" s="547">
        <v>904</v>
      </c>
      <c r="H56" s="547">
        <v>998</v>
      </c>
      <c r="I56" s="547">
        <v>1488</v>
      </c>
      <c r="J56" s="547">
        <v>666</v>
      </c>
      <c r="K56" s="343">
        <v>-63</v>
      </c>
      <c r="L56" s="359">
        <v>-9.4594594594594597</v>
      </c>
    </row>
    <row r="57" spans="1:12" ht="18.75" customHeight="1" x14ac:dyDescent="0.2">
      <c r="A57" s="366"/>
      <c r="B57" s="367"/>
      <c r="C57" s="368" t="s">
        <v>351</v>
      </c>
      <c r="D57" s="367"/>
      <c r="E57" s="369"/>
      <c r="F57" s="408">
        <v>169</v>
      </c>
      <c r="G57" s="549">
        <v>272</v>
      </c>
      <c r="H57" s="549">
        <v>347</v>
      </c>
      <c r="I57" s="549">
        <v>621</v>
      </c>
      <c r="J57" s="549">
        <v>231</v>
      </c>
      <c r="K57" s="550">
        <v>-62</v>
      </c>
      <c r="L57" s="370">
        <v>-26.839826839826841</v>
      </c>
    </row>
    <row r="58" spans="1:12" s="86" customFormat="1" ht="11.25" x14ac:dyDescent="0.2">
      <c r="A58" s="346"/>
      <c r="B58" s="346"/>
      <c r="C58" s="346"/>
      <c r="D58" s="346"/>
      <c r="E58" s="346"/>
      <c r="F58" s="346"/>
      <c r="G58" s="346"/>
      <c r="H58" s="346"/>
      <c r="I58" s="346"/>
      <c r="J58" s="346"/>
      <c r="K58" s="278"/>
      <c r="L58" s="114" t="s">
        <v>35</v>
      </c>
    </row>
    <row r="59" spans="1:12" s="86" customFormat="1" ht="21" customHeight="1" x14ac:dyDescent="0.2">
      <c r="A59" s="371" t="s">
        <v>353</v>
      </c>
      <c r="B59" s="116"/>
      <c r="C59" s="116"/>
      <c r="D59" s="371"/>
      <c r="E59" s="116"/>
      <c r="F59" s="116"/>
      <c r="G59" s="116"/>
      <c r="H59" s="116"/>
      <c r="I59" s="116"/>
      <c r="J59" s="116"/>
      <c r="K59" s="116"/>
      <c r="L59" s="116"/>
    </row>
    <row r="60" spans="1:12" s="86" customFormat="1" ht="12.75" customHeight="1" x14ac:dyDescent="0.2">
      <c r="A60" s="372" t="s">
        <v>354</v>
      </c>
      <c r="B60" s="117"/>
      <c r="C60" s="117"/>
      <c r="D60" s="117"/>
      <c r="E60" s="117"/>
      <c r="F60" s="117"/>
      <c r="G60" s="117"/>
      <c r="H60" s="117"/>
      <c r="I60" s="117"/>
      <c r="J60" s="117"/>
      <c r="K60" s="117"/>
      <c r="L60" s="117"/>
    </row>
    <row r="61" spans="1:12" s="86" customFormat="1" ht="12.75" customHeight="1" x14ac:dyDescent="0.2">
      <c r="A61" s="373" t="s">
        <v>355</v>
      </c>
      <c r="B61" s="374"/>
      <c r="C61" s="374"/>
      <c r="D61" s="374"/>
      <c r="E61" s="374"/>
      <c r="F61" s="374"/>
      <c r="G61" s="374"/>
      <c r="H61" s="374"/>
      <c r="I61" s="374"/>
      <c r="J61" s="374"/>
      <c r="K61" s="374"/>
      <c r="L61" s="374"/>
    </row>
    <row r="62" spans="1:12" s="86" customFormat="1" ht="12.75" customHeight="1" x14ac:dyDescent="0.2">
      <c r="A62" s="113"/>
      <c r="B62" s="113"/>
      <c r="C62" s="113"/>
      <c r="D62" s="113"/>
      <c r="E62" s="113"/>
      <c r="F62" s="113"/>
      <c r="G62" s="113"/>
      <c r="H62" s="113"/>
      <c r="I62" s="113"/>
    </row>
    <row r="63" spans="1:12" s="86" customFormat="1" ht="12.75" customHeight="1" x14ac:dyDescent="0.2"/>
    <row r="64" spans="1:12" ht="15.95" customHeight="1" x14ac:dyDescent="0.2">
      <c r="B64" s="53"/>
      <c r="D64" s="53"/>
      <c r="E64" s="53"/>
      <c r="F64" s="53"/>
      <c r="G64" s="53"/>
      <c r="H64" s="53"/>
      <c r="I64" s="53"/>
      <c r="J64" s="53"/>
      <c r="K64" s="53"/>
      <c r="L64" s="53"/>
    </row>
    <row r="65" spans="2:12" ht="15.95" customHeight="1" x14ac:dyDescent="0.2">
      <c r="B65" s="53"/>
      <c r="D65" s="53"/>
      <c r="E65" s="53"/>
      <c r="F65" s="53"/>
      <c r="G65" s="53"/>
      <c r="H65" s="53"/>
      <c r="I65" s="53"/>
      <c r="J65" s="53"/>
      <c r="K65" s="53"/>
      <c r="L65" s="227"/>
    </row>
    <row r="66" spans="2:12" ht="15.95" customHeight="1" x14ac:dyDescent="0.2">
      <c r="B66" s="53"/>
      <c r="D66" s="53"/>
      <c r="E66" s="53"/>
      <c r="F66" s="53"/>
      <c r="G66" s="53"/>
      <c r="H66" s="53"/>
      <c r="I66" s="53"/>
      <c r="J66" s="53"/>
      <c r="K66" s="53"/>
      <c r="L66" s="53"/>
    </row>
    <row r="67" spans="2:12" ht="15.95" customHeight="1" x14ac:dyDescent="0.2">
      <c r="B67" s="53"/>
      <c r="D67" s="53"/>
      <c r="E67" s="53"/>
      <c r="F67" s="53"/>
      <c r="G67" s="53"/>
      <c r="H67" s="53"/>
      <c r="I67" s="53"/>
      <c r="J67" s="53"/>
      <c r="K67" s="53"/>
      <c r="L67" s="53"/>
    </row>
    <row r="68" spans="2:12" ht="15.95" customHeight="1" x14ac:dyDescent="0.2">
      <c r="B68" s="53"/>
      <c r="D68" s="53"/>
      <c r="E68" s="53"/>
      <c r="F68" s="53"/>
      <c r="G68" s="53"/>
      <c r="H68" s="53"/>
      <c r="I68" s="53"/>
      <c r="J68" s="53"/>
      <c r="K68" s="53"/>
      <c r="L68" s="53"/>
    </row>
    <row r="69" spans="2:12" ht="15.95" customHeight="1" x14ac:dyDescent="0.2">
      <c r="B69" s="53"/>
      <c r="D69" s="53"/>
      <c r="E69" s="53"/>
      <c r="F69" s="53"/>
      <c r="G69" s="53"/>
      <c r="H69" s="53"/>
      <c r="I69" s="53"/>
      <c r="J69" s="53"/>
      <c r="K69" s="53"/>
      <c r="L69" s="53"/>
    </row>
    <row r="70" spans="2:12" ht="15.95" customHeight="1" x14ac:dyDescent="0.2">
      <c r="B70" s="53"/>
      <c r="D70" s="53"/>
      <c r="E70" s="53"/>
      <c r="F70" s="53"/>
      <c r="G70" s="53"/>
      <c r="H70" s="53"/>
      <c r="I70" s="53"/>
      <c r="J70" s="53"/>
      <c r="K70" s="53"/>
      <c r="L70" s="53"/>
    </row>
    <row r="71" spans="2:12" ht="15.95" customHeight="1" x14ac:dyDescent="0.2">
      <c r="B71" s="53"/>
      <c r="D71" s="53"/>
      <c r="E71" s="53"/>
      <c r="F71" s="53"/>
      <c r="G71" s="53"/>
      <c r="H71" s="53"/>
      <c r="I71" s="53"/>
      <c r="J71" s="53"/>
      <c r="K71" s="53"/>
      <c r="L71" s="53"/>
    </row>
    <row r="72" spans="2:12" ht="15.95" customHeight="1" x14ac:dyDescent="0.2">
      <c r="B72" s="53"/>
      <c r="D72" s="53"/>
      <c r="E72" s="53"/>
      <c r="F72" s="53"/>
      <c r="G72" s="53"/>
      <c r="H72" s="53"/>
      <c r="I72" s="53"/>
      <c r="J72" s="53"/>
      <c r="K72" s="53"/>
      <c r="L72" s="53"/>
    </row>
    <row r="73" spans="2:12" ht="15.95" customHeight="1" x14ac:dyDescent="0.2">
      <c r="B73" s="53"/>
      <c r="D73" s="53"/>
      <c r="E73" s="53"/>
      <c r="F73" s="53"/>
      <c r="G73" s="53"/>
      <c r="H73" s="53"/>
      <c r="I73" s="53"/>
      <c r="J73" s="53"/>
      <c r="K73" s="53"/>
      <c r="L73" s="53"/>
    </row>
    <row r="74" spans="2:12" ht="15.95" customHeight="1" x14ac:dyDescent="0.2">
      <c r="B74" s="53"/>
      <c r="D74" s="53"/>
      <c r="E74" s="53"/>
      <c r="F74" s="53"/>
      <c r="G74" s="53"/>
      <c r="H74" s="53"/>
      <c r="I74" s="53"/>
      <c r="J74" s="53"/>
      <c r="K74" s="53"/>
      <c r="L74" s="53"/>
    </row>
    <row r="75" spans="2:12" ht="15.95" customHeight="1" x14ac:dyDescent="0.2">
      <c r="B75" s="53"/>
      <c r="D75" s="53"/>
      <c r="E75" s="53"/>
      <c r="F75" s="53"/>
      <c r="G75" s="53"/>
      <c r="H75" s="53"/>
      <c r="I75" s="53"/>
      <c r="J75" s="53"/>
      <c r="K75" s="53"/>
      <c r="L75" s="53"/>
    </row>
    <row r="76" spans="2:12" ht="15.95" customHeight="1" x14ac:dyDescent="0.2">
      <c r="B76" s="53"/>
      <c r="D76" s="53"/>
      <c r="E76" s="53"/>
      <c r="F76" s="53"/>
      <c r="G76" s="53"/>
      <c r="H76" s="53"/>
      <c r="I76" s="53"/>
      <c r="J76" s="53"/>
      <c r="K76" s="53"/>
      <c r="L76" s="53"/>
    </row>
    <row r="77" spans="2:12" ht="15.95" customHeight="1" x14ac:dyDescent="0.2">
      <c r="B77" s="53"/>
      <c r="D77" s="53"/>
      <c r="E77" s="53"/>
      <c r="F77" s="53"/>
      <c r="G77" s="53"/>
      <c r="H77" s="53"/>
      <c r="I77" s="53"/>
      <c r="J77" s="53"/>
      <c r="K77" s="53"/>
      <c r="L77" s="53"/>
    </row>
    <row r="78" spans="2:12" ht="15.95" customHeight="1" x14ac:dyDescent="0.2">
      <c r="B78" s="53"/>
      <c r="D78" s="53"/>
      <c r="E78" s="53"/>
      <c r="F78" s="53"/>
      <c r="G78" s="53"/>
      <c r="H78" s="53"/>
      <c r="I78" s="53"/>
      <c r="J78" s="53"/>
      <c r="K78" s="53"/>
      <c r="L78" s="53"/>
    </row>
    <row r="79" spans="2:12" ht="15.95" customHeight="1" x14ac:dyDescent="0.2">
      <c r="B79" s="53"/>
      <c r="D79" s="53"/>
      <c r="E79" s="53"/>
      <c r="F79" s="53"/>
      <c r="G79" s="53"/>
      <c r="H79" s="53"/>
      <c r="I79" s="53"/>
      <c r="J79" s="53"/>
      <c r="K79" s="53"/>
      <c r="L79" s="53"/>
    </row>
    <row r="80" spans="2:12" ht="15.95" customHeight="1" x14ac:dyDescent="0.2">
      <c r="B80" s="53"/>
      <c r="D80" s="53"/>
      <c r="E80" s="53"/>
      <c r="F80" s="53"/>
      <c r="G80" s="53"/>
      <c r="H80" s="53"/>
      <c r="I80" s="53"/>
      <c r="J80" s="53"/>
      <c r="K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A11:E11"/>
    <mergeCell ref="A24:E24"/>
    <mergeCell ref="A59:L59"/>
    <mergeCell ref="A60:L60"/>
    <mergeCell ref="A61:L61"/>
    <mergeCell ref="A3:L3"/>
    <mergeCell ref="A5:D5"/>
    <mergeCell ref="A7:E10"/>
    <mergeCell ref="F7:L7"/>
    <mergeCell ref="F8:F9"/>
    <mergeCell ref="G8:G9"/>
    <mergeCell ref="H8:H9"/>
    <mergeCell ref="I8:I9"/>
    <mergeCell ref="J8:J9"/>
    <mergeCell ref="K8:L8"/>
  </mergeCells>
  <printOptions horizontalCentered="1"/>
  <pageMargins left="0.7" right="0.7" top="0.75" bottom="0.75" header="0.3" footer="0.3"/>
  <pageSetup paperSize="9" scale="77"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A89A9-970F-424F-AA37-3292802E8D1B}">
  <sheetPr codeName="Tabelle23">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4.95" customHeight="1" x14ac:dyDescent="0.2">
      <c r="A3" s="37" t="s">
        <v>356</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334</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75" t="s">
        <v>357</v>
      </c>
      <c r="E7" s="376"/>
      <c r="F7" s="376"/>
      <c r="G7" s="376"/>
      <c r="H7" s="377"/>
      <c r="I7" s="378" t="s">
        <v>358</v>
      </c>
      <c r="J7" s="379"/>
      <c r="K7" s="53"/>
      <c r="L7" s="53"/>
      <c r="M7" s="53"/>
      <c r="N7" s="53"/>
      <c r="O7" s="53"/>
    </row>
    <row r="8" spans="1:15" ht="21.75" customHeight="1" x14ac:dyDescent="0.2">
      <c r="A8" s="229"/>
      <c r="B8" s="230"/>
      <c r="C8" s="56"/>
      <c r="D8" s="57" t="s">
        <v>334</v>
      </c>
      <c r="E8" s="57" t="s">
        <v>336</v>
      </c>
      <c r="F8" s="57" t="s">
        <v>337</v>
      </c>
      <c r="G8" s="57" t="s">
        <v>338</v>
      </c>
      <c r="H8" s="57" t="s">
        <v>339</v>
      </c>
      <c r="I8" s="380"/>
      <c r="J8" s="381"/>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2690</v>
      </c>
      <c r="E11" s="79">
        <v>4425</v>
      </c>
      <c r="F11" s="79">
        <v>3368</v>
      </c>
      <c r="G11" s="79">
        <v>4473</v>
      </c>
      <c r="H11" s="105">
        <v>2564</v>
      </c>
      <c r="I11" s="80">
        <v>126</v>
      </c>
      <c r="J11" s="81">
        <v>4.9141965678627146</v>
      </c>
    </row>
    <row r="12" spans="1:15" ht="24.95" customHeight="1" x14ac:dyDescent="0.2">
      <c r="A12" s="158" t="s">
        <v>124</v>
      </c>
      <c r="B12" s="159" t="s">
        <v>125</v>
      </c>
      <c r="C12" s="78">
        <v>4.7955390334572492</v>
      </c>
      <c r="D12" s="80">
        <v>129</v>
      </c>
      <c r="E12" s="79">
        <v>301</v>
      </c>
      <c r="F12" s="79">
        <v>273</v>
      </c>
      <c r="G12" s="79">
        <v>717</v>
      </c>
      <c r="H12" s="105">
        <v>109</v>
      </c>
      <c r="I12" s="80">
        <v>20</v>
      </c>
      <c r="J12" s="81">
        <v>18.348623853211009</v>
      </c>
    </row>
    <row r="13" spans="1:15" ht="24.95" customHeight="1" x14ac:dyDescent="0.2">
      <c r="A13" s="158" t="s">
        <v>126</v>
      </c>
      <c r="B13" s="164" t="s">
        <v>208</v>
      </c>
      <c r="C13" s="78">
        <v>1.1152416356877324</v>
      </c>
      <c r="D13" s="80">
        <v>30</v>
      </c>
      <c r="E13" s="79">
        <v>59</v>
      </c>
      <c r="F13" s="79">
        <v>31</v>
      </c>
      <c r="G13" s="79">
        <v>33</v>
      </c>
      <c r="H13" s="105">
        <v>19</v>
      </c>
      <c r="I13" s="80">
        <v>11</v>
      </c>
      <c r="J13" s="81">
        <v>57.89473684210526</v>
      </c>
    </row>
    <row r="14" spans="1:15" s="180" customFormat="1" ht="24.95" customHeight="1" x14ac:dyDescent="0.2">
      <c r="A14" s="158" t="s">
        <v>209</v>
      </c>
      <c r="B14" s="164" t="s">
        <v>129</v>
      </c>
      <c r="C14" s="78">
        <v>12.676579925650557</v>
      </c>
      <c r="D14" s="80">
        <v>341</v>
      </c>
      <c r="E14" s="79">
        <v>615</v>
      </c>
      <c r="F14" s="79">
        <v>455</v>
      </c>
      <c r="G14" s="79">
        <v>526</v>
      </c>
      <c r="H14" s="105">
        <v>369</v>
      </c>
      <c r="I14" s="80">
        <v>-28</v>
      </c>
      <c r="J14" s="81">
        <v>-7.588075880758808</v>
      </c>
      <c r="K14" s="53"/>
      <c r="L14" s="53"/>
      <c r="M14" s="53"/>
      <c r="N14" s="53"/>
      <c r="O14" s="53"/>
    </row>
    <row r="15" spans="1:15" ht="24.95" customHeight="1" x14ac:dyDescent="0.2">
      <c r="A15" s="158" t="s">
        <v>210</v>
      </c>
      <c r="B15" s="164" t="s">
        <v>211</v>
      </c>
      <c r="C15" s="78">
        <v>7.1375464684014869</v>
      </c>
      <c r="D15" s="80">
        <v>192</v>
      </c>
      <c r="E15" s="79">
        <v>341</v>
      </c>
      <c r="F15" s="79">
        <v>285</v>
      </c>
      <c r="G15" s="79">
        <v>314</v>
      </c>
      <c r="H15" s="105">
        <v>239</v>
      </c>
      <c r="I15" s="80">
        <v>-47</v>
      </c>
      <c r="J15" s="81">
        <v>-19.665271966527197</v>
      </c>
    </row>
    <row r="16" spans="1:15" s="180" customFormat="1" ht="24.95" customHeight="1" x14ac:dyDescent="0.2">
      <c r="A16" s="158" t="s">
        <v>212</v>
      </c>
      <c r="B16" s="164" t="s">
        <v>133</v>
      </c>
      <c r="C16" s="78">
        <v>3.0855018587360594</v>
      </c>
      <c r="D16" s="80">
        <v>83</v>
      </c>
      <c r="E16" s="79">
        <v>183</v>
      </c>
      <c r="F16" s="79">
        <v>110</v>
      </c>
      <c r="G16" s="79">
        <v>140</v>
      </c>
      <c r="H16" s="105">
        <v>80</v>
      </c>
      <c r="I16" s="80">
        <v>3</v>
      </c>
      <c r="J16" s="81">
        <v>3.75</v>
      </c>
      <c r="K16" s="53"/>
      <c r="L16" s="53"/>
      <c r="M16" s="53"/>
      <c r="N16" s="53"/>
      <c r="O16" s="53"/>
    </row>
    <row r="17" spans="1:15" ht="24.95" customHeight="1" x14ac:dyDescent="0.2">
      <c r="A17" s="158" t="s">
        <v>134</v>
      </c>
      <c r="B17" s="164" t="s">
        <v>214</v>
      </c>
      <c r="C17" s="78">
        <v>2.4535315985130111</v>
      </c>
      <c r="D17" s="80">
        <v>66</v>
      </c>
      <c r="E17" s="79">
        <v>91</v>
      </c>
      <c r="F17" s="79">
        <v>60</v>
      </c>
      <c r="G17" s="79">
        <v>72</v>
      </c>
      <c r="H17" s="105">
        <v>50</v>
      </c>
      <c r="I17" s="80">
        <v>16</v>
      </c>
      <c r="J17" s="81">
        <v>32</v>
      </c>
    </row>
    <row r="18" spans="1:15" s="180" customFormat="1" ht="24.95" customHeight="1" x14ac:dyDescent="0.2">
      <c r="A18" s="167" t="s">
        <v>136</v>
      </c>
      <c r="B18" s="168" t="s">
        <v>137</v>
      </c>
      <c r="C18" s="78">
        <v>8.7360594795539033</v>
      </c>
      <c r="D18" s="80">
        <v>235</v>
      </c>
      <c r="E18" s="79">
        <v>477</v>
      </c>
      <c r="F18" s="79">
        <v>333</v>
      </c>
      <c r="G18" s="79">
        <v>457</v>
      </c>
      <c r="H18" s="105">
        <v>223</v>
      </c>
      <c r="I18" s="80">
        <v>12</v>
      </c>
      <c r="J18" s="81">
        <v>5.3811659192825116</v>
      </c>
      <c r="K18" s="53"/>
      <c r="L18" s="53"/>
      <c r="M18" s="53"/>
      <c r="N18" s="53"/>
      <c r="O18" s="53"/>
    </row>
    <row r="19" spans="1:15" ht="24.95" customHeight="1" x14ac:dyDescent="0.2">
      <c r="A19" s="158" t="s">
        <v>138</v>
      </c>
      <c r="B19" s="164" t="s">
        <v>139</v>
      </c>
      <c r="C19" s="78">
        <v>19.107806691449813</v>
      </c>
      <c r="D19" s="80">
        <v>514</v>
      </c>
      <c r="E19" s="79">
        <v>789</v>
      </c>
      <c r="F19" s="79">
        <v>564</v>
      </c>
      <c r="G19" s="79">
        <v>726</v>
      </c>
      <c r="H19" s="105">
        <v>425</v>
      </c>
      <c r="I19" s="80">
        <v>89</v>
      </c>
      <c r="J19" s="81">
        <v>20.941176470588236</v>
      </c>
    </row>
    <row r="20" spans="1:15" s="180" customFormat="1" ht="24.95" customHeight="1" x14ac:dyDescent="0.2">
      <c r="A20" s="158" t="s">
        <v>140</v>
      </c>
      <c r="B20" s="164" t="s">
        <v>141</v>
      </c>
      <c r="C20" s="78">
        <v>6.2081784386617098</v>
      </c>
      <c r="D20" s="80">
        <v>167</v>
      </c>
      <c r="E20" s="79">
        <v>254</v>
      </c>
      <c r="F20" s="79">
        <v>178</v>
      </c>
      <c r="G20" s="79">
        <v>219</v>
      </c>
      <c r="H20" s="105">
        <v>200</v>
      </c>
      <c r="I20" s="80">
        <v>-33</v>
      </c>
      <c r="J20" s="81">
        <v>-16.5</v>
      </c>
      <c r="K20" s="53"/>
      <c r="L20" s="53"/>
      <c r="M20" s="53"/>
      <c r="N20" s="53"/>
      <c r="O20" s="53"/>
    </row>
    <row r="21" spans="1:15" ht="24.95" customHeight="1" x14ac:dyDescent="0.2">
      <c r="A21" s="167" t="s">
        <v>142</v>
      </c>
      <c r="B21" s="168" t="s">
        <v>143</v>
      </c>
      <c r="C21" s="78">
        <v>5.7992565055762082</v>
      </c>
      <c r="D21" s="80">
        <v>156</v>
      </c>
      <c r="E21" s="79">
        <v>232</v>
      </c>
      <c r="F21" s="79">
        <v>295</v>
      </c>
      <c r="G21" s="79">
        <v>242</v>
      </c>
      <c r="H21" s="105">
        <v>137</v>
      </c>
      <c r="I21" s="80">
        <v>19</v>
      </c>
      <c r="J21" s="81">
        <v>13.868613138686131</v>
      </c>
    </row>
    <row r="22" spans="1:15" ht="24.95" customHeight="1" x14ac:dyDescent="0.2">
      <c r="A22" s="167" t="s">
        <v>144</v>
      </c>
      <c r="B22" s="164" t="s">
        <v>145</v>
      </c>
      <c r="C22" s="78">
        <v>1.4126394052044611</v>
      </c>
      <c r="D22" s="80">
        <v>38</v>
      </c>
      <c r="E22" s="79">
        <v>56</v>
      </c>
      <c r="F22" s="79">
        <v>49</v>
      </c>
      <c r="G22" s="79">
        <v>105</v>
      </c>
      <c r="H22" s="105">
        <v>47</v>
      </c>
      <c r="I22" s="80">
        <v>-9</v>
      </c>
      <c r="J22" s="81">
        <v>-19.148936170212767</v>
      </c>
    </row>
    <row r="23" spans="1:15" ht="24.95" customHeight="1" x14ac:dyDescent="0.2">
      <c r="A23" s="158" t="s">
        <v>146</v>
      </c>
      <c r="B23" s="164" t="s">
        <v>147</v>
      </c>
      <c r="C23" s="78">
        <v>0.44609665427509293</v>
      </c>
      <c r="D23" s="80">
        <v>12</v>
      </c>
      <c r="E23" s="79">
        <v>41</v>
      </c>
      <c r="F23" s="79">
        <v>25</v>
      </c>
      <c r="G23" s="79">
        <v>22</v>
      </c>
      <c r="H23" s="105">
        <v>19</v>
      </c>
      <c r="I23" s="80">
        <v>-7</v>
      </c>
      <c r="J23" s="81">
        <v>-36.842105263157897</v>
      </c>
    </row>
    <row r="24" spans="1:15" ht="24.95" customHeight="1" x14ac:dyDescent="0.2">
      <c r="A24" s="158" t="s">
        <v>148</v>
      </c>
      <c r="B24" s="164" t="s">
        <v>215</v>
      </c>
      <c r="C24" s="78">
        <v>3.4944237918215615</v>
      </c>
      <c r="D24" s="80">
        <v>94</v>
      </c>
      <c r="E24" s="79">
        <v>185</v>
      </c>
      <c r="F24" s="79">
        <v>122</v>
      </c>
      <c r="G24" s="79">
        <v>159</v>
      </c>
      <c r="H24" s="105">
        <v>135</v>
      </c>
      <c r="I24" s="80">
        <v>-41</v>
      </c>
      <c r="J24" s="81">
        <v>-30.37037037037037</v>
      </c>
    </row>
    <row r="25" spans="1:15" ht="24.95" customHeight="1" x14ac:dyDescent="0.2">
      <c r="A25" s="158" t="s">
        <v>150</v>
      </c>
      <c r="B25" s="171" t="s">
        <v>151</v>
      </c>
      <c r="C25" s="78">
        <v>8.6617100371747213</v>
      </c>
      <c r="D25" s="80">
        <v>233</v>
      </c>
      <c r="E25" s="79">
        <v>335</v>
      </c>
      <c r="F25" s="79">
        <v>440</v>
      </c>
      <c r="G25" s="79">
        <v>522</v>
      </c>
      <c r="H25" s="105">
        <v>226</v>
      </c>
      <c r="I25" s="80">
        <v>7</v>
      </c>
      <c r="J25" s="81">
        <v>3.0973451327433628</v>
      </c>
    </row>
    <row r="26" spans="1:15" ht="24.95" customHeight="1" x14ac:dyDescent="0.2">
      <c r="A26" s="158" t="s">
        <v>217</v>
      </c>
      <c r="B26" s="171" t="s">
        <v>153</v>
      </c>
      <c r="C26" s="78">
        <v>4.7583643122676582</v>
      </c>
      <c r="D26" s="80">
        <v>128</v>
      </c>
      <c r="E26" s="79">
        <v>160</v>
      </c>
      <c r="F26" s="79">
        <v>215</v>
      </c>
      <c r="G26" s="79">
        <v>291</v>
      </c>
      <c r="H26" s="105">
        <v>80</v>
      </c>
      <c r="I26" s="80">
        <v>48</v>
      </c>
      <c r="J26" s="81">
        <v>60</v>
      </c>
    </row>
    <row r="27" spans="1:15" ht="24.95" customHeight="1" x14ac:dyDescent="0.2">
      <c r="A27" s="167">
        <v>782.78300000000002</v>
      </c>
      <c r="B27" s="170" t="s">
        <v>154</v>
      </c>
      <c r="C27" s="78">
        <v>3.9033457249070631</v>
      </c>
      <c r="D27" s="80">
        <v>105</v>
      </c>
      <c r="E27" s="79">
        <v>175</v>
      </c>
      <c r="F27" s="79">
        <v>225</v>
      </c>
      <c r="G27" s="79">
        <v>231</v>
      </c>
      <c r="H27" s="105">
        <v>146</v>
      </c>
      <c r="I27" s="80">
        <v>-41</v>
      </c>
      <c r="J27" s="81">
        <v>-28.082191780821919</v>
      </c>
    </row>
    <row r="28" spans="1:15" ht="24.95" customHeight="1" x14ac:dyDescent="0.2">
      <c r="A28" s="158" t="s">
        <v>155</v>
      </c>
      <c r="B28" s="164" t="s">
        <v>156</v>
      </c>
      <c r="C28" s="78">
        <v>1.6728624535315986</v>
      </c>
      <c r="D28" s="80">
        <v>45</v>
      </c>
      <c r="E28" s="79">
        <v>83</v>
      </c>
      <c r="F28" s="79">
        <v>72</v>
      </c>
      <c r="G28" s="79">
        <v>43</v>
      </c>
      <c r="H28" s="105">
        <v>52</v>
      </c>
      <c r="I28" s="80">
        <v>-7</v>
      </c>
      <c r="J28" s="81">
        <v>-13.461538461538462</v>
      </c>
    </row>
    <row r="29" spans="1:15" ht="24.95" customHeight="1" x14ac:dyDescent="0.2">
      <c r="A29" s="158" t="s">
        <v>157</v>
      </c>
      <c r="B29" s="164" t="s">
        <v>158</v>
      </c>
      <c r="C29" s="78">
        <v>2.4163568773234201</v>
      </c>
      <c r="D29" s="80">
        <v>65</v>
      </c>
      <c r="E29" s="79">
        <v>138</v>
      </c>
      <c r="F29" s="79">
        <v>57</v>
      </c>
      <c r="G29" s="79">
        <v>75</v>
      </c>
      <c r="H29" s="105">
        <v>59</v>
      </c>
      <c r="I29" s="80">
        <v>6</v>
      </c>
      <c r="J29" s="81">
        <v>10.169491525423728</v>
      </c>
    </row>
    <row r="30" spans="1:15" ht="24.95" customHeight="1" x14ac:dyDescent="0.2">
      <c r="A30" s="158">
        <v>86</v>
      </c>
      <c r="B30" s="164" t="s">
        <v>159</v>
      </c>
      <c r="C30" s="78">
        <v>12.342007434944238</v>
      </c>
      <c r="D30" s="80">
        <v>332</v>
      </c>
      <c r="E30" s="79">
        <v>481</v>
      </c>
      <c r="F30" s="79">
        <v>210</v>
      </c>
      <c r="G30" s="79">
        <v>324</v>
      </c>
      <c r="H30" s="105">
        <v>241</v>
      </c>
      <c r="I30" s="80">
        <v>91</v>
      </c>
      <c r="J30" s="81">
        <v>37.759336099585063</v>
      </c>
    </row>
    <row r="31" spans="1:15" ht="24.95" customHeight="1" x14ac:dyDescent="0.2">
      <c r="A31" s="158">
        <v>87.88</v>
      </c>
      <c r="B31" s="171" t="s">
        <v>160</v>
      </c>
      <c r="C31" s="78">
        <v>8.6617100371747213</v>
      </c>
      <c r="D31" s="80">
        <v>233</v>
      </c>
      <c r="E31" s="79">
        <v>266</v>
      </c>
      <c r="F31" s="79">
        <v>181</v>
      </c>
      <c r="G31" s="79">
        <v>206</v>
      </c>
      <c r="H31" s="105">
        <v>228</v>
      </c>
      <c r="I31" s="80">
        <v>5</v>
      </c>
      <c r="J31" s="81">
        <v>2.192982456140351</v>
      </c>
    </row>
    <row r="32" spans="1:15" ht="24.95" customHeight="1" x14ac:dyDescent="0.2">
      <c r="A32" s="158" t="s">
        <v>161</v>
      </c>
      <c r="B32" s="164" t="s">
        <v>162</v>
      </c>
      <c r="C32" s="78">
        <v>2.4535315985130111</v>
      </c>
      <c r="D32" s="80">
        <v>66</v>
      </c>
      <c r="E32" s="79">
        <v>113</v>
      </c>
      <c r="F32" s="79">
        <v>83</v>
      </c>
      <c r="G32" s="79">
        <v>97</v>
      </c>
      <c r="H32" s="105">
        <v>75</v>
      </c>
      <c r="I32" s="80">
        <v>-9</v>
      </c>
      <c r="J32" s="81">
        <v>-12</v>
      </c>
    </row>
    <row r="33" spans="1:10" ht="24.95" customHeight="1" x14ac:dyDescent="0.2">
      <c r="A33" s="158"/>
      <c r="B33" s="171" t="s">
        <v>163</v>
      </c>
      <c r="C33" s="78">
        <v>0</v>
      </c>
      <c r="D33" s="80">
        <v>0</v>
      </c>
      <c r="E33" s="79">
        <v>0</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4.7955390334572492</v>
      </c>
      <c r="D35" s="80">
        <v>129</v>
      </c>
      <c r="E35" s="79">
        <v>301</v>
      </c>
      <c r="F35" s="79">
        <v>273</v>
      </c>
      <c r="G35" s="79">
        <v>717</v>
      </c>
      <c r="H35" s="105">
        <v>109</v>
      </c>
      <c r="I35" s="80">
        <v>20</v>
      </c>
      <c r="J35" s="81">
        <v>18.348623853211009</v>
      </c>
    </row>
    <row r="36" spans="1:10" ht="24.95" customHeight="1" x14ac:dyDescent="0.2">
      <c r="A36" s="239" t="s">
        <v>165</v>
      </c>
      <c r="B36" s="240" t="s">
        <v>166</v>
      </c>
      <c r="C36" s="78">
        <v>22.527881040892193</v>
      </c>
      <c r="D36" s="80">
        <v>606</v>
      </c>
      <c r="E36" s="79">
        <v>1151</v>
      </c>
      <c r="F36" s="79">
        <v>819</v>
      </c>
      <c r="G36" s="79">
        <v>1016</v>
      </c>
      <c r="H36" s="105">
        <v>611</v>
      </c>
      <c r="I36" s="80">
        <v>-5</v>
      </c>
      <c r="J36" s="81">
        <v>-0.81833060556464809</v>
      </c>
    </row>
    <row r="37" spans="1:10" ht="24.95" customHeight="1" x14ac:dyDescent="0.2">
      <c r="A37" s="241" t="s">
        <v>167</v>
      </c>
      <c r="B37" s="242" t="s">
        <v>168</v>
      </c>
      <c r="C37" s="90">
        <v>72.676579925650557</v>
      </c>
      <c r="D37" s="108">
        <v>1955</v>
      </c>
      <c r="E37" s="109">
        <v>2973</v>
      </c>
      <c r="F37" s="109">
        <v>2276</v>
      </c>
      <c r="G37" s="109">
        <v>2740</v>
      </c>
      <c r="H37" s="110">
        <v>1844</v>
      </c>
      <c r="I37" s="108">
        <v>111</v>
      </c>
      <c r="J37" s="111">
        <v>6.0195227765726678</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359</v>
      </c>
      <c r="B40" s="279"/>
      <c r="C40" s="279"/>
      <c r="D40" s="279"/>
      <c r="E40" s="279"/>
      <c r="F40" s="279"/>
      <c r="G40" s="279"/>
      <c r="H40" s="279"/>
      <c r="I40" s="279"/>
      <c r="J40" s="279"/>
    </row>
    <row r="41" spans="1:10" s="86" customFormat="1" ht="30.6" customHeight="1" x14ac:dyDescent="0.2">
      <c r="A41" s="279" t="s">
        <v>360</v>
      </c>
      <c r="B41" s="279"/>
      <c r="C41" s="279"/>
      <c r="D41" s="279"/>
      <c r="E41" s="279"/>
      <c r="F41" s="279"/>
      <c r="G41" s="279"/>
      <c r="H41" s="279"/>
      <c r="I41" s="279"/>
      <c r="J41" s="279"/>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B9A0C-E2C8-4CCA-9BA9-38B09EA19031}">
  <sheetPr codeName="Tabelle29">
    <pageSetUpPr fitToPage="1"/>
  </sheetPr>
  <dimension ref="A1:O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6.2" customHeight="1" x14ac:dyDescent="0.2">
      <c r="A2" s="35"/>
      <c r="B2" s="36"/>
      <c r="C2" s="36"/>
      <c r="D2" s="36"/>
      <c r="E2" s="36"/>
      <c r="F2" s="36"/>
      <c r="G2" s="36"/>
      <c r="H2" s="36"/>
      <c r="I2" s="36"/>
      <c r="J2" s="36"/>
      <c r="K2" s="36"/>
    </row>
    <row r="3" spans="1:15" s="39" customFormat="1" ht="24.95" customHeight="1" x14ac:dyDescent="0.2">
      <c r="A3" s="37" t="s">
        <v>361</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334</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24.95" customHeight="1" x14ac:dyDescent="0.2">
      <c r="A7" s="51" t="s">
        <v>332</v>
      </c>
      <c r="B7" s="46"/>
      <c r="C7" s="46"/>
      <c r="D7" s="47" t="s">
        <v>86</v>
      </c>
      <c r="E7" s="383" t="s">
        <v>362</v>
      </c>
      <c r="F7" s="49"/>
      <c r="G7" s="49"/>
      <c r="H7" s="49"/>
      <c r="I7" s="50"/>
      <c r="J7" s="378" t="s">
        <v>358</v>
      </c>
      <c r="K7" s="379"/>
      <c r="L7" s="53"/>
      <c r="M7" s="53"/>
      <c r="N7" s="53"/>
      <c r="O7" s="53"/>
    </row>
    <row r="8" spans="1:15" ht="21.75" customHeight="1" x14ac:dyDescent="0.2">
      <c r="A8" s="54"/>
      <c r="B8" s="55"/>
      <c r="C8" s="55"/>
      <c r="D8" s="56"/>
      <c r="E8" s="57" t="s">
        <v>334</v>
      </c>
      <c r="F8" s="57" t="s">
        <v>336</v>
      </c>
      <c r="G8" s="57" t="s">
        <v>337</v>
      </c>
      <c r="H8" s="57" t="s">
        <v>338</v>
      </c>
      <c r="I8" s="57" t="s">
        <v>339</v>
      </c>
      <c r="J8" s="380"/>
      <c r="K8" s="381"/>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ht="18" customHeight="1" x14ac:dyDescent="0.2">
      <c r="A11" s="243" t="s">
        <v>96</v>
      </c>
      <c r="B11" s="244"/>
      <c r="C11" s="245"/>
      <c r="D11" s="246">
        <v>100</v>
      </c>
      <c r="E11" s="250">
        <v>2690</v>
      </c>
      <c r="F11" s="295">
        <v>4425</v>
      </c>
      <c r="G11" s="295">
        <v>3368</v>
      </c>
      <c r="H11" s="295">
        <v>4473</v>
      </c>
      <c r="I11" s="249">
        <v>2564</v>
      </c>
      <c r="J11" s="250">
        <v>126</v>
      </c>
      <c r="K11" s="251">
        <v>4.9141965678627146</v>
      </c>
    </row>
    <row r="12" spans="1:15" ht="18" customHeight="1" x14ac:dyDescent="0.2">
      <c r="A12" s="252" t="s">
        <v>222</v>
      </c>
      <c r="B12" s="253"/>
      <c r="C12" s="253"/>
      <c r="D12" s="254"/>
      <c r="E12" s="267"/>
      <c r="F12" s="267"/>
      <c r="G12" s="267"/>
      <c r="H12" s="267"/>
      <c r="I12" s="267"/>
      <c r="J12" s="254"/>
      <c r="K12" s="255"/>
    </row>
    <row r="13" spans="1:15" ht="15.95" customHeight="1" x14ac:dyDescent="0.2">
      <c r="A13" s="256" t="s">
        <v>223</v>
      </c>
      <c r="B13" s="257"/>
      <c r="C13" s="258"/>
      <c r="D13" s="259">
        <v>28.438661710037174</v>
      </c>
      <c r="E13" s="260">
        <v>765</v>
      </c>
      <c r="F13" s="261">
        <v>1085</v>
      </c>
      <c r="G13" s="261">
        <v>1145</v>
      </c>
      <c r="H13" s="261">
        <v>1696</v>
      </c>
      <c r="I13" s="262">
        <v>795</v>
      </c>
      <c r="J13" s="260">
        <v>-30</v>
      </c>
      <c r="K13" s="263">
        <v>-3.7735849056603774</v>
      </c>
    </row>
    <row r="14" spans="1:15" ht="15.95" customHeight="1" x14ac:dyDescent="0.2">
      <c r="A14" s="256" t="s">
        <v>224</v>
      </c>
      <c r="B14" s="257"/>
      <c r="C14" s="258"/>
      <c r="D14" s="259">
        <v>53.531598513011154</v>
      </c>
      <c r="E14" s="260">
        <v>1440</v>
      </c>
      <c r="F14" s="261">
        <v>2755</v>
      </c>
      <c r="G14" s="261">
        <v>1767</v>
      </c>
      <c r="H14" s="261">
        <v>2189</v>
      </c>
      <c r="I14" s="262">
        <v>1354</v>
      </c>
      <c r="J14" s="260">
        <v>86</v>
      </c>
      <c r="K14" s="263">
        <v>6.3515509601181686</v>
      </c>
    </row>
    <row r="15" spans="1:15" ht="15.95" customHeight="1" x14ac:dyDescent="0.2">
      <c r="A15" s="256" t="s">
        <v>225</v>
      </c>
      <c r="B15" s="257"/>
      <c r="C15" s="258"/>
      <c r="D15" s="259">
        <v>9.5539033457249065</v>
      </c>
      <c r="E15" s="260">
        <v>257</v>
      </c>
      <c r="F15" s="261">
        <v>382</v>
      </c>
      <c r="G15" s="261">
        <v>289</v>
      </c>
      <c r="H15" s="261">
        <v>340</v>
      </c>
      <c r="I15" s="262">
        <v>220</v>
      </c>
      <c r="J15" s="260">
        <v>37</v>
      </c>
      <c r="K15" s="263">
        <v>16.818181818181817</v>
      </c>
    </row>
    <row r="16" spans="1:15" ht="15.95" customHeight="1" x14ac:dyDescent="0.2">
      <c r="A16" s="256" t="s">
        <v>226</v>
      </c>
      <c r="B16" s="257"/>
      <c r="C16" s="258"/>
      <c r="D16" s="259">
        <v>8.4758364312267656</v>
      </c>
      <c r="E16" s="260">
        <v>228</v>
      </c>
      <c r="F16" s="261">
        <v>203</v>
      </c>
      <c r="G16" s="261">
        <v>167</v>
      </c>
      <c r="H16" s="261">
        <v>248</v>
      </c>
      <c r="I16" s="262">
        <v>195</v>
      </c>
      <c r="J16" s="260">
        <v>33</v>
      </c>
      <c r="K16" s="263">
        <v>16.923076923076923</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1.5613382899628252</v>
      </c>
      <c r="E18" s="552">
        <v>42</v>
      </c>
      <c r="F18" s="261">
        <v>134</v>
      </c>
      <c r="G18" s="553">
        <v>53</v>
      </c>
      <c r="H18" s="553">
        <v>63</v>
      </c>
      <c r="I18" s="554">
        <v>39</v>
      </c>
      <c r="J18" s="260">
        <v>3</v>
      </c>
      <c r="K18" s="263">
        <v>7.6923076923076925</v>
      </c>
    </row>
    <row r="19" spans="1:11" ht="13.5" customHeight="1" x14ac:dyDescent="0.2">
      <c r="A19" s="256" t="s">
        <v>235</v>
      </c>
      <c r="B19" s="257" t="s">
        <v>236</v>
      </c>
      <c r="C19" s="258"/>
      <c r="D19" s="259">
        <v>1.3011152416356877</v>
      </c>
      <c r="E19" s="552">
        <v>35</v>
      </c>
      <c r="F19" s="261">
        <v>118</v>
      </c>
      <c r="G19" s="553">
        <v>44</v>
      </c>
      <c r="H19" s="553">
        <v>52</v>
      </c>
      <c r="I19" s="554">
        <v>27</v>
      </c>
      <c r="J19" s="260">
        <v>8</v>
      </c>
      <c r="K19" s="263">
        <v>29.62962962962963</v>
      </c>
    </row>
    <row r="20" spans="1:11" ht="13.5" customHeight="1" x14ac:dyDescent="0.2">
      <c r="A20" s="256">
        <v>12</v>
      </c>
      <c r="B20" s="257" t="s">
        <v>237</v>
      </c>
      <c r="C20" s="258"/>
      <c r="D20" s="259">
        <v>5.3903345724907066</v>
      </c>
      <c r="E20" s="260">
        <v>145</v>
      </c>
      <c r="F20" s="261">
        <v>256</v>
      </c>
      <c r="G20" s="261">
        <v>362</v>
      </c>
      <c r="H20" s="261">
        <v>883</v>
      </c>
      <c r="I20" s="262">
        <v>103</v>
      </c>
      <c r="J20" s="260">
        <v>42</v>
      </c>
      <c r="K20" s="263">
        <v>40.776699029126213</v>
      </c>
    </row>
    <row r="21" spans="1:11" ht="13.5" customHeight="1" x14ac:dyDescent="0.2">
      <c r="A21" s="256">
        <v>21</v>
      </c>
      <c r="B21" s="257" t="s">
        <v>238</v>
      </c>
      <c r="C21" s="258"/>
      <c r="D21" s="259">
        <v>0.74349442379182151</v>
      </c>
      <c r="E21" s="552">
        <v>20</v>
      </c>
      <c r="F21" s="553">
        <v>14</v>
      </c>
      <c r="G21" s="553">
        <v>14</v>
      </c>
      <c r="H21" s="553">
        <v>18</v>
      </c>
      <c r="I21" s="554">
        <v>12</v>
      </c>
      <c r="J21" s="260">
        <v>8</v>
      </c>
      <c r="K21" s="263">
        <v>66.666666666666671</v>
      </c>
    </row>
    <row r="22" spans="1:11" ht="13.5" customHeight="1" x14ac:dyDescent="0.2">
      <c r="A22" s="256">
        <v>22</v>
      </c>
      <c r="B22" s="257" t="s">
        <v>239</v>
      </c>
      <c r="C22" s="258"/>
      <c r="D22" s="259">
        <v>1.3011152416356877</v>
      </c>
      <c r="E22" s="552">
        <v>35</v>
      </c>
      <c r="F22" s="553">
        <v>54</v>
      </c>
      <c r="G22" s="553">
        <v>35</v>
      </c>
      <c r="H22" s="553">
        <v>46</v>
      </c>
      <c r="I22" s="554">
        <v>33</v>
      </c>
      <c r="J22" s="260">
        <v>2</v>
      </c>
      <c r="K22" s="263">
        <v>6.0606060606060606</v>
      </c>
    </row>
    <row r="23" spans="1:11" ht="13.5" customHeight="1" x14ac:dyDescent="0.2">
      <c r="A23" s="256">
        <v>23</v>
      </c>
      <c r="B23" s="257" t="s">
        <v>240</v>
      </c>
      <c r="C23" s="258"/>
      <c r="D23" s="259">
        <v>0.33457249070631973</v>
      </c>
      <c r="E23" s="552">
        <v>9</v>
      </c>
      <c r="F23" s="553">
        <v>17</v>
      </c>
      <c r="G23" s="553">
        <v>18</v>
      </c>
      <c r="H23" s="553">
        <v>11</v>
      </c>
      <c r="I23" s="554">
        <v>19</v>
      </c>
      <c r="J23" s="260">
        <v>-10</v>
      </c>
      <c r="K23" s="263">
        <v>-52.631578947368418</v>
      </c>
    </row>
    <row r="24" spans="1:11" ht="13.5" customHeight="1" x14ac:dyDescent="0.2">
      <c r="A24" s="256">
        <v>24</v>
      </c>
      <c r="B24" s="257" t="s">
        <v>241</v>
      </c>
      <c r="C24" s="258"/>
      <c r="D24" s="259">
        <v>1.8215613382899629</v>
      </c>
      <c r="E24" s="552">
        <v>49</v>
      </c>
      <c r="F24" s="261">
        <v>103</v>
      </c>
      <c r="G24" s="553">
        <v>65</v>
      </c>
      <c r="H24" s="553">
        <v>95</v>
      </c>
      <c r="I24" s="554">
        <v>40</v>
      </c>
      <c r="J24" s="260">
        <v>9</v>
      </c>
      <c r="K24" s="263">
        <v>22.5</v>
      </c>
    </row>
    <row r="25" spans="1:11" ht="13.5" customHeight="1" x14ac:dyDescent="0.2">
      <c r="A25" s="256">
        <v>25</v>
      </c>
      <c r="B25" s="257" t="s">
        <v>242</v>
      </c>
      <c r="C25" s="258"/>
      <c r="D25" s="259">
        <v>3.7918215613382902</v>
      </c>
      <c r="E25" s="260">
        <v>102</v>
      </c>
      <c r="F25" s="261">
        <v>193</v>
      </c>
      <c r="G25" s="553">
        <v>92</v>
      </c>
      <c r="H25" s="261">
        <v>139</v>
      </c>
      <c r="I25" s="554">
        <v>64</v>
      </c>
      <c r="J25" s="260">
        <v>38</v>
      </c>
      <c r="K25" s="263">
        <v>59.375</v>
      </c>
    </row>
    <row r="26" spans="1:11" ht="13.5" customHeight="1" x14ac:dyDescent="0.2">
      <c r="A26" s="256">
        <v>26</v>
      </c>
      <c r="B26" s="257" t="s">
        <v>243</v>
      </c>
      <c r="C26" s="258"/>
      <c r="D26" s="259">
        <v>2.0446096654275094</v>
      </c>
      <c r="E26" s="552">
        <v>55</v>
      </c>
      <c r="F26" s="261">
        <v>107</v>
      </c>
      <c r="G26" s="553">
        <v>55</v>
      </c>
      <c r="H26" s="261">
        <v>118</v>
      </c>
      <c r="I26" s="554">
        <v>54</v>
      </c>
      <c r="J26" s="260">
        <v>1</v>
      </c>
      <c r="K26" s="263">
        <v>1.8518518518518519</v>
      </c>
    </row>
    <row r="27" spans="1:11" ht="13.5" customHeight="1" x14ac:dyDescent="0.2">
      <c r="A27" s="256">
        <v>27</v>
      </c>
      <c r="B27" s="257" t="s">
        <v>244</v>
      </c>
      <c r="C27" s="258"/>
      <c r="D27" s="259">
        <v>0.66914498141263945</v>
      </c>
      <c r="E27" s="552">
        <v>18</v>
      </c>
      <c r="F27" s="553">
        <v>41</v>
      </c>
      <c r="G27" s="553">
        <v>31</v>
      </c>
      <c r="H27" s="553">
        <v>35</v>
      </c>
      <c r="I27" s="554">
        <v>23</v>
      </c>
      <c r="J27" s="260">
        <v>-5</v>
      </c>
      <c r="K27" s="263">
        <v>-21.739130434782609</v>
      </c>
    </row>
    <row r="28" spans="1:11" ht="13.5" customHeight="1" x14ac:dyDescent="0.2">
      <c r="A28" s="256">
        <v>28</v>
      </c>
      <c r="B28" s="257" t="s">
        <v>245</v>
      </c>
      <c r="C28" s="258"/>
      <c r="D28" s="259">
        <v>0.26022304832713755</v>
      </c>
      <c r="E28" s="552">
        <v>7</v>
      </c>
      <c r="F28" s="553">
        <v>6</v>
      </c>
      <c r="G28" s="553">
        <v>13</v>
      </c>
      <c r="H28" s="553">
        <v>6</v>
      </c>
      <c r="I28" s="554">
        <v>7</v>
      </c>
      <c r="J28" s="260">
        <v>0</v>
      </c>
      <c r="K28" s="263">
        <v>0</v>
      </c>
    </row>
    <row r="29" spans="1:11" ht="13.5" customHeight="1" x14ac:dyDescent="0.2">
      <c r="A29" s="256">
        <v>29</v>
      </c>
      <c r="B29" s="257" t="s">
        <v>246</v>
      </c>
      <c r="C29" s="258"/>
      <c r="D29" s="259">
        <v>5.3159851301115237</v>
      </c>
      <c r="E29" s="260">
        <v>143</v>
      </c>
      <c r="F29" s="261">
        <v>290</v>
      </c>
      <c r="G29" s="261">
        <v>235</v>
      </c>
      <c r="H29" s="261">
        <v>291</v>
      </c>
      <c r="I29" s="262">
        <v>199</v>
      </c>
      <c r="J29" s="260">
        <v>-56</v>
      </c>
      <c r="K29" s="263">
        <v>-28.140703517587941</v>
      </c>
    </row>
    <row r="30" spans="1:11" ht="13.5" customHeight="1" x14ac:dyDescent="0.2">
      <c r="A30" s="256" t="s">
        <v>247</v>
      </c>
      <c r="B30" s="257" t="s">
        <v>248</v>
      </c>
      <c r="C30" s="258"/>
      <c r="D30" s="259">
        <v>3.4944237918215615</v>
      </c>
      <c r="E30" s="552">
        <v>94</v>
      </c>
      <c r="F30" s="261">
        <v>191</v>
      </c>
      <c r="G30" s="261">
        <v>149</v>
      </c>
      <c r="H30" s="261">
        <v>201</v>
      </c>
      <c r="I30" s="262">
        <v>142</v>
      </c>
      <c r="J30" s="260">
        <v>-48</v>
      </c>
      <c r="K30" s="263">
        <v>-33.802816901408448</v>
      </c>
    </row>
    <row r="31" spans="1:11" ht="13.5" customHeight="1" x14ac:dyDescent="0.2">
      <c r="A31" s="256" t="s">
        <v>249</v>
      </c>
      <c r="B31" s="257" t="s">
        <v>250</v>
      </c>
      <c r="C31" s="258"/>
      <c r="D31" s="259">
        <v>1.8215613382899629</v>
      </c>
      <c r="E31" s="552">
        <v>49</v>
      </c>
      <c r="F31" s="553">
        <v>99</v>
      </c>
      <c r="G31" s="553">
        <v>86</v>
      </c>
      <c r="H31" s="553">
        <v>90</v>
      </c>
      <c r="I31" s="554">
        <v>57</v>
      </c>
      <c r="J31" s="260">
        <v>-8</v>
      </c>
      <c r="K31" s="263">
        <v>-14.035087719298245</v>
      </c>
    </row>
    <row r="32" spans="1:11" ht="13.5" customHeight="1" x14ac:dyDescent="0.2">
      <c r="A32" s="256">
        <v>31</v>
      </c>
      <c r="B32" s="257" t="s">
        <v>251</v>
      </c>
      <c r="C32" s="258"/>
      <c r="D32" s="259">
        <v>0.70631970260223054</v>
      </c>
      <c r="E32" s="552">
        <v>19</v>
      </c>
      <c r="F32" s="553">
        <v>28</v>
      </c>
      <c r="G32" s="553">
        <v>16</v>
      </c>
      <c r="H32" s="553">
        <v>23</v>
      </c>
      <c r="I32" s="554">
        <v>26</v>
      </c>
      <c r="J32" s="260">
        <v>-7</v>
      </c>
      <c r="K32" s="263">
        <v>-26.923076923076923</v>
      </c>
    </row>
    <row r="33" spans="1:11" ht="13.5" customHeight="1" x14ac:dyDescent="0.2">
      <c r="A33" s="256">
        <v>32</v>
      </c>
      <c r="B33" s="257" t="s">
        <v>252</v>
      </c>
      <c r="C33" s="258"/>
      <c r="D33" s="259">
        <v>2.3791821561338291</v>
      </c>
      <c r="E33" s="552">
        <v>64</v>
      </c>
      <c r="F33" s="261">
        <v>170</v>
      </c>
      <c r="G33" s="261">
        <v>113</v>
      </c>
      <c r="H33" s="261">
        <v>156</v>
      </c>
      <c r="I33" s="554">
        <v>82</v>
      </c>
      <c r="J33" s="260">
        <v>-18</v>
      </c>
      <c r="K33" s="263">
        <v>-21.951219512195124</v>
      </c>
    </row>
    <row r="34" spans="1:11" ht="13.5" customHeight="1" x14ac:dyDescent="0.2">
      <c r="A34" s="256">
        <v>33</v>
      </c>
      <c r="B34" s="257" t="s">
        <v>253</v>
      </c>
      <c r="C34" s="258"/>
      <c r="D34" s="259">
        <v>1.8587360594795539</v>
      </c>
      <c r="E34" s="552">
        <v>50</v>
      </c>
      <c r="F34" s="261">
        <v>128</v>
      </c>
      <c r="G34" s="553">
        <v>90</v>
      </c>
      <c r="H34" s="261">
        <v>130</v>
      </c>
      <c r="I34" s="554">
        <v>42</v>
      </c>
      <c r="J34" s="260">
        <v>8</v>
      </c>
      <c r="K34" s="263">
        <v>19.047619047619047</v>
      </c>
    </row>
    <row r="35" spans="1:11" ht="13.5" customHeight="1" x14ac:dyDescent="0.2">
      <c r="A35" s="256">
        <v>34</v>
      </c>
      <c r="B35" s="257" t="s">
        <v>254</v>
      </c>
      <c r="C35" s="258"/>
      <c r="D35" s="259">
        <v>1.8215613382899629</v>
      </c>
      <c r="E35" s="552">
        <v>49</v>
      </c>
      <c r="F35" s="553">
        <v>91</v>
      </c>
      <c r="G35" s="553">
        <v>89</v>
      </c>
      <c r="H35" s="553">
        <v>80</v>
      </c>
      <c r="I35" s="554">
        <v>30</v>
      </c>
      <c r="J35" s="260">
        <v>19</v>
      </c>
      <c r="K35" s="263">
        <v>63.333333333333336</v>
      </c>
    </row>
    <row r="36" spans="1:11" ht="13.5" customHeight="1" x14ac:dyDescent="0.2">
      <c r="A36" s="256">
        <v>41</v>
      </c>
      <c r="B36" s="257" t="s">
        <v>255</v>
      </c>
      <c r="C36" s="258"/>
      <c r="D36" s="259">
        <v>0.26022304832713755</v>
      </c>
      <c r="E36" s="552">
        <v>7</v>
      </c>
      <c r="F36" s="553">
        <v>16</v>
      </c>
      <c r="G36" s="553">
        <v>8</v>
      </c>
      <c r="H36" s="553">
        <v>16</v>
      </c>
      <c r="I36" s="554">
        <v>10</v>
      </c>
      <c r="J36" s="260">
        <v>-3</v>
      </c>
      <c r="K36" s="263">
        <v>-30</v>
      </c>
    </row>
    <row r="37" spans="1:11" ht="13.5" customHeight="1" x14ac:dyDescent="0.2">
      <c r="A37" s="256">
        <v>42</v>
      </c>
      <c r="B37" s="257" t="s">
        <v>256</v>
      </c>
      <c r="C37" s="258"/>
      <c r="D37" s="259" t="s">
        <v>546</v>
      </c>
      <c r="E37" s="260" t="s">
        <v>546</v>
      </c>
      <c r="F37" s="553">
        <v>9</v>
      </c>
      <c r="G37" s="261" t="s">
        <v>546</v>
      </c>
      <c r="H37" s="553">
        <v>5</v>
      </c>
      <c r="I37" s="262" t="s">
        <v>546</v>
      </c>
      <c r="J37" s="260" t="s">
        <v>546</v>
      </c>
      <c r="K37" s="263" t="s">
        <v>546</v>
      </c>
    </row>
    <row r="38" spans="1:11" ht="13.5" customHeight="1" x14ac:dyDescent="0.2">
      <c r="A38" s="256">
        <v>43</v>
      </c>
      <c r="B38" s="257" t="s">
        <v>257</v>
      </c>
      <c r="C38" s="258"/>
      <c r="D38" s="259">
        <v>1.0408921933085502</v>
      </c>
      <c r="E38" s="552">
        <v>28</v>
      </c>
      <c r="F38" s="553">
        <v>69</v>
      </c>
      <c r="G38" s="553">
        <v>27</v>
      </c>
      <c r="H38" s="553">
        <v>71</v>
      </c>
      <c r="I38" s="554">
        <v>22</v>
      </c>
      <c r="J38" s="260">
        <v>6</v>
      </c>
      <c r="K38" s="263">
        <v>27.272727272727273</v>
      </c>
    </row>
    <row r="39" spans="1:11" ht="13.5" customHeight="1" x14ac:dyDescent="0.2">
      <c r="A39" s="256">
        <v>51</v>
      </c>
      <c r="B39" s="257" t="s">
        <v>258</v>
      </c>
      <c r="C39" s="258"/>
      <c r="D39" s="259">
        <v>8.9591078066914491</v>
      </c>
      <c r="E39" s="260">
        <v>241</v>
      </c>
      <c r="F39" s="261">
        <v>342</v>
      </c>
      <c r="G39" s="261">
        <v>315</v>
      </c>
      <c r="H39" s="261">
        <v>324</v>
      </c>
      <c r="I39" s="262">
        <v>312</v>
      </c>
      <c r="J39" s="260">
        <v>-71</v>
      </c>
      <c r="K39" s="263">
        <v>-22.756410256410255</v>
      </c>
    </row>
    <row r="40" spans="1:11" ht="13.5" customHeight="1" x14ac:dyDescent="0.2">
      <c r="A40" s="256" t="s">
        <v>259</v>
      </c>
      <c r="B40" s="257" t="s">
        <v>260</v>
      </c>
      <c r="C40" s="258"/>
      <c r="D40" s="259">
        <v>8.4758364312267656</v>
      </c>
      <c r="E40" s="260">
        <v>228</v>
      </c>
      <c r="F40" s="261">
        <v>325</v>
      </c>
      <c r="G40" s="261">
        <v>300</v>
      </c>
      <c r="H40" s="261">
        <v>301</v>
      </c>
      <c r="I40" s="262">
        <v>299</v>
      </c>
      <c r="J40" s="260">
        <v>-71</v>
      </c>
      <c r="K40" s="263">
        <v>-23.745819397993312</v>
      </c>
    </row>
    <row r="41" spans="1:11" ht="13.5" customHeight="1" x14ac:dyDescent="0.2">
      <c r="A41" s="256"/>
      <c r="B41" s="257" t="s">
        <v>261</v>
      </c>
      <c r="C41" s="258"/>
      <c r="D41" s="259">
        <v>7.0260223048327139</v>
      </c>
      <c r="E41" s="260">
        <v>189</v>
      </c>
      <c r="F41" s="261">
        <v>285</v>
      </c>
      <c r="G41" s="261">
        <v>282</v>
      </c>
      <c r="H41" s="261">
        <v>284</v>
      </c>
      <c r="I41" s="262">
        <v>278</v>
      </c>
      <c r="J41" s="260">
        <v>-89</v>
      </c>
      <c r="K41" s="263">
        <v>-32.014388489208635</v>
      </c>
    </row>
    <row r="42" spans="1:11" ht="13.5" customHeight="1" x14ac:dyDescent="0.2">
      <c r="A42" s="256">
        <v>52</v>
      </c>
      <c r="B42" s="257" t="s">
        <v>262</v>
      </c>
      <c r="C42" s="258"/>
      <c r="D42" s="259">
        <v>6.2453531598513008</v>
      </c>
      <c r="E42" s="260">
        <v>168</v>
      </c>
      <c r="F42" s="261">
        <v>236</v>
      </c>
      <c r="G42" s="261">
        <v>181</v>
      </c>
      <c r="H42" s="261">
        <v>232</v>
      </c>
      <c r="I42" s="262">
        <v>156</v>
      </c>
      <c r="J42" s="260">
        <v>12</v>
      </c>
      <c r="K42" s="263">
        <v>7.6923076923076925</v>
      </c>
    </row>
    <row r="43" spans="1:11" ht="13.5" customHeight="1" x14ac:dyDescent="0.2">
      <c r="A43" s="256" t="s">
        <v>263</v>
      </c>
      <c r="B43" s="257" t="s">
        <v>264</v>
      </c>
      <c r="C43" s="258"/>
      <c r="D43" s="259">
        <v>5.3159851301115237</v>
      </c>
      <c r="E43" s="260">
        <v>143</v>
      </c>
      <c r="F43" s="261">
        <v>210</v>
      </c>
      <c r="G43" s="261">
        <v>147</v>
      </c>
      <c r="H43" s="261">
        <v>204</v>
      </c>
      <c r="I43" s="262">
        <v>131</v>
      </c>
      <c r="J43" s="260">
        <v>12</v>
      </c>
      <c r="K43" s="263">
        <v>9.1603053435114496</v>
      </c>
    </row>
    <row r="44" spans="1:11" ht="13.5" customHeight="1" x14ac:dyDescent="0.2">
      <c r="A44" s="256">
        <v>53</v>
      </c>
      <c r="B44" s="257" t="s">
        <v>265</v>
      </c>
      <c r="C44" s="258"/>
      <c r="D44" s="259">
        <v>1.4126394052044611</v>
      </c>
      <c r="E44" s="552">
        <v>38</v>
      </c>
      <c r="F44" s="553">
        <v>39</v>
      </c>
      <c r="G44" s="553">
        <v>39</v>
      </c>
      <c r="H44" s="553">
        <v>93</v>
      </c>
      <c r="I44" s="554">
        <v>31</v>
      </c>
      <c r="J44" s="260">
        <v>7</v>
      </c>
      <c r="K44" s="263">
        <v>22.580645161290324</v>
      </c>
    </row>
    <row r="45" spans="1:11" ht="13.5" customHeight="1" x14ac:dyDescent="0.2">
      <c r="A45" s="256" t="s">
        <v>266</v>
      </c>
      <c r="B45" s="257" t="s">
        <v>267</v>
      </c>
      <c r="C45" s="258"/>
      <c r="D45" s="259">
        <v>1.3754646840148699</v>
      </c>
      <c r="E45" s="552">
        <v>37</v>
      </c>
      <c r="F45" s="553">
        <v>39</v>
      </c>
      <c r="G45" s="553">
        <v>38</v>
      </c>
      <c r="H45" s="553">
        <v>92</v>
      </c>
      <c r="I45" s="554">
        <v>29</v>
      </c>
      <c r="J45" s="260">
        <v>8</v>
      </c>
      <c r="K45" s="263">
        <v>27.586206896551722</v>
      </c>
    </row>
    <row r="46" spans="1:11" ht="13.5" customHeight="1" x14ac:dyDescent="0.2">
      <c r="A46" s="256">
        <v>54</v>
      </c>
      <c r="B46" s="257" t="s">
        <v>268</v>
      </c>
      <c r="C46" s="258"/>
      <c r="D46" s="259">
        <v>2.9739776951672861</v>
      </c>
      <c r="E46" s="552">
        <v>80</v>
      </c>
      <c r="F46" s="553">
        <v>99</v>
      </c>
      <c r="G46" s="261">
        <v>104</v>
      </c>
      <c r="H46" s="553">
        <v>83</v>
      </c>
      <c r="I46" s="554">
        <v>68</v>
      </c>
      <c r="J46" s="260">
        <v>12</v>
      </c>
      <c r="K46" s="263">
        <v>17.647058823529413</v>
      </c>
    </row>
    <row r="47" spans="1:11" ht="13.5" customHeight="1" x14ac:dyDescent="0.2">
      <c r="A47" s="256">
        <v>61</v>
      </c>
      <c r="B47" s="257" t="s">
        <v>269</v>
      </c>
      <c r="C47" s="258"/>
      <c r="D47" s="259">
        <v>2.3048327137546467</v>
      </c>
      <c r="E47" s="552">
        <v>62</v>
      </c>
      <c r="F47" s="261">
        <v>114</v>
      </c>
      <c r="G47" s="553">
        <v>84</v>
      </c>
      <c r="H47" s="553">
        <v>80</v>
      </c>
      <c r="I47" s="554">
        <v>35</v>
      </c>
      <c r="J47" s="260">
        <v>27</v>
      </c>
      <c r="K47" s="263">
        <v>77.142857142857139</v>
      </c>
    </row>
    <row r="48" spans="1:11" ht="13.5" customHeight="1" x14ac:dyDescent="0.2">
      <c r="A48" s="256">
        <v>62</v>
      </c>
      <c r="B48" s="257" t="s">
        <v>270</v>
      </c>
      <c r="C48" s="258"/>
      <c r="D48" s="259">
        <v>8.8104089219330852</v>
      </c>
      <c r="E48" s="260">
        <v>237</v>
      </c>
      <c r="F48" s="261">
        <v>347</v>
      </c>
      <c r="G48" s="261">
        <v>290</v>
      </c>
      <c r="H48" s="261">
        <v>265</v>
      </c>
      <c r="I48" s="262">
        <v>222</v>
      </c>
      <c r="J48" s="260">
        <v>15</v>
      </c>
      <c r="K48" s="263">
        <v>6.756756756756757</v>
      </c>
    </row>
    <row r="49" spans="1:11" ht="13.5" customHeight="1" x14ac:dyDescent="0.2">
      <c r="A49" s="256">
        <v>63</v>
      </c>
      <c r="B49" s="257" t="s">
        <v>271</v>
      </c>
      <c r="C49" s="258"/>
      <c r="D49" s="259">
        <v>3.7174721189591078</v>
      </c>
      <c r="E49" s="260">
        <v>100</v>
      </c>
      <c r="F49" s="261">
        <v>160</v>
      </c>
      <c r="G49" s="261">
        <v>223</v>
      </c>
      <c r="H49" s="261">
        <v>167</v>
      </c>
      <c r="I49" s="554">
        <v>98</v>
      </c>
      <c r="J49" s="260">
        <v>2</v>
      </c>
      <c r="K49" s="263">
        <v>2.0408163265306123</v>
      </c>
    </row>
    <row r="50" spans="1:11" ht="13.5" customHeight="1" x14ac:dyDescent="0.2">
      <c r="A50" s="256" t="s">
        <v>272</v>
      </c>
      <c r="B50" s="257" t="s">
        <v>273</v>
      </c>
      <c r="C50" s="258"/>
      <c r="D50" s="259">
        <v>0.63197026022304836</v>
      </c>
      <c r="E50" s="552">
        <v>17</v>
      </c>
      <c r="F50" s="553">
        <v>26</v>
      </c>
      <c r="G50" s="553">
        <v>62</v>
      </c>
      <c r="H50" s="553">
        <v>33</v>
      </c>
      <c r="I50" s="554">
        <v>21</v>
      </c>
      <c r="J50" s="260">
        <v>-4</v>
      </c>
      <c r="K50" s="263">
        <v>-19.047619047619047</v>
      </c>
    </row>
    <row r="51" spans="1:11" ht="13.5" customHeight="1" x14ac:dyDescent="0.2">
      <c r="A51" s="256" t="s">
        <v>274</v>
      </c>
      <c r="B51" s="257" t="s">
        <v>275</v>
      </c>
      <c r="C51" s="258"/>
      <c r="D51" s="259">
        <v>2.7137546468401488</v>
      </c>
      <c r="E51" s="552">
        <v>73</v>
      </c>
      <c r="F51" s="261">
        <v>113</v>
      </c>
      <c r="G51" s="261">
        <v>135</v>
      </c>
      <c r="H51" s="261">
        <v>113</v>
      </c>
      <c r="I51" s="554">
        <v>56</v>
      </c>
      <c r="J51" s="260">
        <v>17</v>
      </c>
      <c r="K51" s="263">
        <v>30.357142857142858</v>
      </c>
    </row>
    <row r="52" spans="1:11" ht="13.5" customHeight="1" x14ac:dyDescent="0.2">
      <c r="A52" s="256">
        <v>71</v>
      </c>
      <c r="B52" s="257" t="s">
        <v>276</v>
      </c>
      <c r="C52" s="258"/>
      <c r="D52" s="259">
        <v>7.1003717472118959</v>
      </c>
      <c r="E52" s="260">
        <v>191</v>
      </c>
      <c r="F52" s="261">
        <v>265</v>
      </c>
      <c r="G52" s="261">
        <v>218</v>
      </c>
      <c r="H52" s="261">
        <v>284</v>
      </c>
      <c r="I52" s="262">
        <v>175</v>
      </c>
      <c r="J52" s="260">
        <v>16</v>
      </c>
      <c r="K52" s="263">
        <v>9.1428571428571423</v>
      </c>
    </row>
    <row r="53" spans="1:11" ht="13.5" customHeight="1" x14ac:dyDescent="0.2">
      <c r="A53" s="256" t="s">
        <v>277</v>
      </c>
      <c r="B53" s="257" t="s">
        <v>278</v>
      </c>
      <c r="C53" s="258"/>
      <c r="D53" s="259">
        <v>1.486988847583643</v>
      </c>
      <c r="E53" s="552">
        <v>40</v>
      </c>
      <c r="F53" s="553">
        <v>81</v>
      </c>
      <c r="G53" s="553">
        <v>58</v>
      </c>
      <c r="H53" s="553">
        <v>60</v>
      </c>
      <c r="I53" s="554">
        <v>41</v>
      </c>
      <c r="J53" s="260">
        <v>-1</v>
      </c>
      <c r="K53" s="263">
        <v>-2.4390243902439024</v>
      </c>
    </row>
    <row r="54" spans="1:11" ht="13.5" customHeight="1" x14ac:dyDescent="0.2">
      <c r="A54" s="256" t="s">
        <v>279</v>
      </c>
      <c r="B54" s="257" t="s">
        <v>280</v>
      </c>
      <c r="C54" s="258"/>
      <c r="D54" s="259">
        <v>4.7583643122676582</v>
      </c>
      <c r="E54" s="260">
        <v>128</v>
      </c>
      <c r="F54" s="261">
        <v>160</v>
      </c>
      <c r="G54" s="261">
        <v>141</v>
      </c>
      <c r="H54" s="261">
        <v>201</v>
      </c>
      <c r="I54" s="262">
        <v>121</v>
      </c>
      <c r="J54" s="260">
        <v>7</v>
      </c>
      <c r="K54" s="263">
        <v>5.785123966942149</v>
      </c>
    </row>
    <row r="55" spans="1:11" ht="13.5" customHeight="1" x14ac:dyDescent="0.2">
      <c r="A55" s="256">
        <v>72</v>
      </c>
      <c r="B55" s="257" t="s">
        <v>281</v>
      </c>
      <c r="C55" s="258"/>
      <c r="D55" s="259">
        <v>1.486988847583643</v>
      </c>
      <c r="E55" s="552">
        <v>40</v>
      </c>
      <c r="F55" s="261">
        <v>103</v>
      </c>
      <c r="G55" s="553">
        <v>68</v>
      </c>
      <c r="H55" s="553">
        <v>64</v>
      </c>
      <c r="I55" s="554">
        <v>42</v>
      </c>
      <c r="J55" s="260">
        <v>-2</v>
      </c>
      <c r="K55" s="263">
        <v>-4.7619047619047619</v>
      </c>
    </row>
    <row r="56" spans="1:11" ht="13.5" customHeight="1" x14ac:dyDescent="0.2">
      <c r="A56" s="256" t="s">
        <v>282</v>
      </c>
      <c r="B56" s="257" t="s">
        <v>283</v>
      </c>
      <c r="C56" s="258"/>
      <c r="D56" s="259">
        <v>0.33457249070631973</v>
      </c>
      <c r="E56" s="552">
        <v>9</v>
      </c>
      <c r="F56" s="553">
        <v>40</v>
      </c>
      <c r="G56" s="553">
        <v>22</v>
      </c>
      <c r="H56" s="553">
        <v>23</v>
      </c>
      <c r="I56" s="554">
        <v>9</v>
      </c>
      <c r="J56" s="260">
        <v>0</v>
      </c>
      <c r="K56" s="263">
        <v>0</v>
      </c>
    </row>
    <row r="57" spans="1:11" ht="13.5" customHeight="1" x14ac:dyDescent="0.2">
      <c r="A57" s="256" t="s">
        <v>284</v>
      </c>
      <c r="B57" s="257" t="s">
        <v>285</v>
      </c>
      <c r="C57" s="258"/>
      <c r="D57" s="259">
        <v>0.96654275092936803</v>
      </c>
      <c r="E57" s="552">
        <v>26</v>
      </c>
      <c r="F57" s="553">
        <v>31</v>
      </c>
      <c r="G57" s="553">
        <v>34</v>
      </c>
      <c r="H57" s="553">
        <v>28</v>
      </c>
      <c r="I57" s="554">
        <v>23</v>
      </c>
      <c r="J57" s="260">
        <v>3</v>
      </c>
      <c r="K57" s="263">
        <v>13.043478260869565</v>
      </c>
    </row>
    <row r="58" spans="1:11" ht="13.5" customHeight="1" x14ac:dyDescent="0.2">
      <c r="A58" s="256">
        <v>73</v>
      </c>
      <c r="B58" s="257" t="s">
        <v>286</v>
      </c>
      <c r="C58" s="258"/>
      <c r="D58" s="259">
        <v>1.1895910780669146</v>
      </c>
      <c r="E58" s="552">
        <v>32</v>
      </c>
      <c r="F58" s="553">
        <v>59</v>
      </c>
      <c r="G58" s="553">
        <v>58</v>
      </c>
      <c r="H58" s="553">
        <v>44</v>
      </c>
      <c r="I58" s="554">
        <v>40</v>
      </c>
      <c r="J58" s="260">
        <v>-8</v>
      </c>
      <c r="K58" s="263">
        <v>-20</v>
      </c>
    </row>
    <row r="59" spans="1:11" ht="13.5" customHeight="1" x14ac:dyDescent="0.2">
      <c r="A59" s="256" t="s">
        <v>287</v>
      </c>
      <c r="B59" s="257" t="s">
        <v>288</v>
      </c>
      <c r="C59" s="258"/>
      <c r="D59" s="259">
        <v>0.92936802973977695</v>
      </c>
      <c r="E59" s="552">
        <v>25</v>
      </c>
      <c r="F59" s="553">
        <v>52</v>
      </c>
      <c r="G59" s="553">
        <v>49</v>
      </c>
      <c r="H59" s="553">
        <v>34</v>
      </c>
      <c r="I59" s="554">
        <v>28</v>
      </c>
      <c r="J59" s="260">
        <v>-3</v>
      </c>
      <c r="K59" s="263">
        <v>-10.714285714285714</v>
      </c>
    </row>
    <row r="60" spans="1:11" ht="13.5" customHeight="1" x14ac:dyDescent="0.2">
      <c r="A60" s="256">
        <v>81</v>
      </c>
      <c r="B60" s="257" t="s">
        <v>289</v>
      </c>
      <c r="C60" s="258"/>
      <c r="D60" s="259">
        <v>11.858736059479554</v>
      </c>
      <c r="E60" s="260">
        <v>319</v>
      </c>
      <c r="F60" s="261">
        <v>417</v>
      </c>
      <c r="G60" s="261">
        <v>204</v>
      </c>
      <c r="H60" s="261">
        <v>304</v>
      </c>
      <c r="I60" s="262">
        <v>233</v>
      </c>
      <c r="J60" s="260">
        <v>86</v>
      </c>
      <c r="K60" s="263">
        <v>36.909871244635191</v>
      </c>
    </row>
    <row r="61" spans="1:11" ht="13.5" customHeight="1" x14ac:dyDescent="0.2">
      <c r="A61" s="256" t="s">
        <v>290</v>
      </c>
      <c r="B61" s="257" t="s">
        <v>291</v>
      </c>
      <c r="C61" s="258"/>
      <c r="D61" s="259">
        <v>3.2342007434944238</v>
      </c>
      <c r="E61" s="552">
        <v>87</v>
      </c>
      <c r="F61" s="261">
        <v>144</v>
      </c>
      <c r="G61" s="553">
        <v>68</v>
      </c>
      <c r="H61" s="261">
        <v>106</v>
      </c>
      <c r="I61" s="554">
        <v>58</v>
      </c>
      <c r="J61" s="260">
        <v>29</v>
      </c>
      <c r="K61" s="263">
        <v>50</v>
      </c>
    </row>
    <row r="62" spans="1:11" ht="13.5" customHeight="1" x14ac:dyDescent="0.2">
      <c r="A62" s="256" t="s">
        <v>292</v>
      </c>
      <c r="B62" s="257" t="s">
        <v>363</v>
      </c>
      <c r="C62" s="258"/>
      <c r="D62" s="259">
        <v>5.0557620817843869</v>
      </c>
      <c r="E62" s="260">
        <v>136</v>
      </c>
      <c r="F62" s="261">
        <v>169</v>
      </c>
      <c r="G62" s="553">
        <v>63</v>
      </c>
      <c r="H62" s="261">
        <v>104</v>
      </c>
      <c r="I62" s="262">
        <v>107</v>
      </c>
      <c r="J62" s="260">
        <v>29</v>
      </c>
      <c r="K62" s="263">
        <v>27.102803738317757</v>
      </c>
    </row>
    <row r="63" spans="1:11" ht="13.5" customHeight="1" x14ac:dyDescent="0.2">
      <c r="A63" s="256" t="s">
        <v>294</v>
      </c>
      <c r="B63" s="257" t="s">
        <v>295</v>
      </c>
      <c r="C63" s="258"/>
      <c r="D63" s="259">
        <v>1.3382899628252789</v>
      </c>
      <c r="E63" s="552">
        <v>36</v>
      </c>
      <c r="F63" s="553">
        <v>39</v>
      </c>
      <c r="G63" s="553">
        <v>31</v>
      </c>
      <c r="H63" s="553">
        <v>30</v>
      </c>
      <c r="I63" s="554">
        <v>28</v>
      </c>
      <c r="J63" s="260">
        <v>8</v>
      </c>
      <c r="K63" s="263">
        <v>28.571428571428573</v>
      </c>
    </row>
    <row r="64" spans="1:11" ht="13.5" customHeight="1" x14ac:dyDescent="0.2">
      <c r="A64" s="256" t="s">
        <v>296</v>
      </c>
      <c r="B64" s="257" t="s">
        <v>297</v>
      </c>
      <c r="C64" s="258"/>
      <c r="D64" s="259">
        <v>1.1524163568773234</v>
      </c>
      <c r="E64" s="552">
        <v>31</v>
      </c>
      <c r="F64" s="553">
        <v>40</v>
      </c>
      <c r="G64" s="553">
        <v>15</v>
      </c>
      <c r="H64" s="553">
        <v>41</v>
      </c>
      <c r="I64" s="554">
        <v>21</v>
      </c>
      <c r="J64" s="260">
        <v>10</v>
      </c>
      <c r="K64" s="263">
        <v>47.61904761904762</v>
      </c>
    </row>
    <row r="65" spans="1:11" ht="13.5" customHeight="1" x14ac:dyDescent="0.2">
      <c r="A65" s="256">
        <v>82</v>
      </c>
      <c r="B65" s="257" t="s">
        <v>298</v>
      </c>
      <c r="C65" s="258"/>
      <c r="D65" s="259">
        <v>3.3457249070631971</v>
      </c>
      <c r="E65" s="552">
        <v>90</v>
      </c>
      <c r="F65" s="261">
        <v>174</v>
      </c>
      <c r="G65" s="553">
        <v>95</v>
      </c>
      <c r="H65" s="261">
        <v>112</v>
      </c>
      <c r="I65" s="262">
        <v>105</v>
      </c>
      <c r="J65" s="260">
        <v>-15</v>
      </c>
      <c r="K65" s="263">
        <v>-14.285714285714286</v>
      </c>
    </row>
    <row r="66" spans="1:11" ht="13.5" customHeight="1" x14ac:dyDescent="0.2">
      <c r="A66" s="256" t="s">
        <v>299</v>
      </c>
      <c r="B66" s="257" t="s">
        <v>547</v>
      </c>
      <c r="C66" s="258"/>
      <c r="D66" s="259">
        <v>2.6765799256505578</v>
      </c>
      <c r="E66" s="552">
        <v>72</v>
      </c>
      <c r="F66" s="261">
        <v>121</v>
      </c>
      <c r="G66" s="553">
        <v>67</v>
      </c>
      <c r="H66" s="553">
        <v>79</v>
      </c>
      <c r="I66" s="554">
        <v>74</v>
      </c>
      <c r="J66" s="260">
        <v>-2</v>
      </c>
      <c r="K66" s="263">
        <v>-2.7027027027027026</v>
      </c>
    </row>
    <row r="67" spans="1:11" ht="13.5" customHeight="1" x14ac:dyDescent="0.2">
      <c r="A67" s="256" t="s">
        <v>300</v>
      </c>
      <c r="B67" s="257" t="s">
        <v>301</v>
      </c>
      <c r="C67" s="258"/>
      <c r="D67" s="259">
        <v>0.33457249070631973</v>
      </c>
      <c r="E67" s="552">
        <v>9</v>
      </c>
      <c r="F67" s="553">
        <v>36</v>
      </c>
      <c r="G67" s="553">
        <v>12</v>
      </c>
      <c r="H67" s="553">
        <v>13</v>
      </c>
      <c r="I67" s="554">
        <v>15</v>
      </c>
      <c r="J67" s="260">
        <v>-6</v>
      </c>
      <c r="K67" s="263">
        <v>-40</v>
      </c>
    </row>
    <row r="68" spans="1:11" ht="13.5" customHeight="1" x14ac:dyDescent="0.2">
      <c r="A68" s="256">
        <v>83</v>
      </c>
      <c r="B68" s="257" t="s">
        <v>302</v>
      </c>
      <c r="C68" s="258"/>
      <c r="D68" s="259">
        <v>6.3568773234200746</v>
      </c>
      <c r="E68" s="260">
        <v>171</v>
      </c>
      <c r="F68" s="261">
        <v>248</v>
      </c>
      <c r="G68" s="261">
        <v>114</v>
      </c>
      <c r="H68" s="261">
        <v>155</v>
      </c>
      <c r="I68" s="262">
        <v>168</v>
      </c>
      <c r="J68" s="260">
        <v>3</v>
      </c>
      <c r="K68" s="263">
        <v>1.7857142857142858</v>
      </c>
    </row>
    <row r="69" spans="1:11" ht="13.5" customHeight="1" x14ac:dyDescent="0.2">
      <c r="A69" s="256" t="s">
        <v>303</v>
      </c>
      <c r="B69" s="257" t="s">
        <v>304</v>
      </c>
      <c r="C69" s="258"/>
      <c r="D69" s="259">
        <v>5.1672862453531598</v>
      </c>
      <c r="E69" s="260">
        <v>139</v>
      </c>
      <c r="F69" s="261">
        <v>208</v>
      </c>
      <c r="G69" s="553">
        <v>77</v>
      </c>
      <c r="H69" s="261">
        <v>120</v>
      </c>
      <c r="I69" s="262">
        <v>140</v>
      </c>
      <c r="J69" s="260">
        <v>-1</v>
      </c>
      <c r="K69" s="263">
        <v>-0.7142857142857143</v>
      </c>
    </row>
    <row r="70" spans="1:11" ht="13.5" customHeight="1" x14ac:dyDescent="0.2">
      <c r="A70" s="256"/>
      <c r="B70" s="257" t="s">
        <v>305</v>
      </c>
      <c r="C70" s="258"/>
      <c r="D70" s="259">
        <v>1.7843866171003717</v>
      </c>
      <c r="E70" s="552">
        <v>48</v>
      </c>
      <c r="F70" s="261">
        <v>133</v>
      </c>
      <c r="G70" s="553">
        <v>32</v>
      </c>
      <c r="H70" s="553">
        <v>53</v>
      </c>
      <c r="I70" s="554">
        <v>57</v>
      </c>
      <c r="J70" s="260">
        <v>-9</v>
      </c>
      <c r="K70" s="263">
        <v>-15.789473684210526</v>
      </c>
    </row>
    <row r="71" spans="1:11" ht="13.5" customHeight="1" x14ac:dyDescent="0.2">
      <c r="A71" s="256">
        <v>84</v>
      </c>
      <c r="B71" s="257" t="s">
        <v>306</v>
      </c>
      <c r="C71" s="258"/>
      <c r="D71" s="259">
        <v>1.2267657992565055</v>
      </c>
      <c r="E71" s="552">
        <v>33</v>
      </c>
      <c r="F71" s="553">
        <v>39</v>
      </c>
      <c r="G71" s="553">
        <v>20</v>
      </c>
      <c r="H71" s="553">
        <v>31</v>
      </c>
      <c r="I71" s="554">
        <v>31</v>
      </c>
      <c r="J71" s="260">
        <v>2</v>
      </c>
      <c r="K71" s="263">
        <v>6.4516129032258061</v>
      </c>
    </row>
    <row r="72" spans="1:11" ht="13.5" customHeight="1" x14ac:dyDescent="0.2">
      <c r="A72" s="256" t="s">
        <v>307</v>
      </c>
      <c r="B72" s="257" t="s">
        <v>308</v>
      </c>
      <c r="C72" s="258"/>
      <c r="D72" s="259">
        <v>0.18587360594795538</v>
      </c>
      <c r="E72" s="552">
        <v>5</v>
      </c>
      <c r="F72" s="553">
        <v>13</v>
      </c>
      <c r="G72" s="553">
        <v>8</v>
      </c>
      <c r="H72" s="553">
        <v>10</v>
      </c>
      <c r="I72" s="554">
        <v>13</v>
      </c>
      <c r="J72" s="260">
        <v>-8</v>
      </c>
      <c r="K72" s="263">
        <v>-61.53846153846154</v>
      </c>
    </row>
    <row r="73" spans="1:11" ht="13.5" customHeight="1" x14ac:dyDescent="0.2">
      <c r="A73" s="256" t="s">
        <v>309</v>
      </c>
      <c r="B73" s="257" t="s">
        <v>310</v>
      </c>
      <c r="C73" s="258"/>
      <c r="D73" s="259">
        <v>0.11152416356877323</v>
      </c>
      <c r="E73" s="552">
        <v>3</v>
      </c>
      <c r="F73" s="553">
        <v>6</v>
      </c>
      <c r="G73" s="553">
        <v>4</v>
      </c>
      <c r="H73" s="261" t="s">
        <v>546</v>
      </c>
      <c r="I73" s="554">
        <v>3</v>
      </c>
      <c r="J73" s="260">
        <v>0</v>
      </c>
      <c r="K73" s="263">
        <v>0</v>
      </c>
    </row>
    <row r="74" spans="1:11" s="86" customFormat="1" ht="13.5" customHeight="1" x14ac:dyDescent="0.2">
      <c r="A74" s="256" t="s">
        <v>311</v>
      </c>
      <c r="B74" s="257" t="s">
        <v>312</v>
      </c>
      <c r="C74" s="258"/>
      <c r="D74" s="259">
        <v>0</v>
      </c>
      <c r="E74" s="260">
        <v>0</v>
      </c>
      <c r="F74" s="261">
        <v>0</v>
      </c>
      <c r="G74" s="261">
        <v>0</v>
      </c>
      <c r="H74" s="261">
        <v>0</v>
      </c>
      <c r="I74" s="262">
        <v>0</v>
      </c>
      <c r="J74" s="260">
        <v>0</v>
      </c>
      <c r="K74" s="263">
        <v>0</v>
      </c>
    </row>
    <row r="75" spans="1:11" s="113" customFormat="1" ht="13.5" customHeight="1" x14ac:dyDescent="0.15">
      <c r="A75" s="256">
        <v>91</v>
      </c>
      <c r="B75" s="257" t="s">
        <v>313</v>
      </c>
      <c r="C75" s="258"/>
      <c r="D75" s="259">
        <v>0.74349442379182151</v>
      </c>
      <c r="E75" s="552">
        <v>20</v>
      </c>
      <c r="F75" s="553">
        <v>15</v>
      </c>
      <c r="G75" s="553">
        <v>9</v>
      </c>
      <c r="H75" s="553">
        <v>23</v>
      </c>
      <c r="I75" s="554">
        <v>19</v>
      </c>
      <c r="J75" s="260">
        <v>1</v>
      </c>
      <c r="K75" s="263">
        <v>5.2631578947368425</v>
      </c>
    </row>
    <row r="76" spans="1:11" s="113" customFormat="1" ht="13.5" customHeight="1" x14ac:dyDescent="0.15">
      <c r="A76" s="256">
        <v>92</v>
      </c>
      <c r="B76" s="257" t="s">
        <v>314</v>
      </c>
      <c r="C76" s="258"/>
      <c r="D76" s="259">
        <v>0.63197026022304836</v>
      </c>
      <c r="E76" s="552">
        <v>17</v>
      </c>
      <c r="F76" s="553">
        <v>21</v>
      </c>
      <c r="G76" s="553">
        <v>13</v>
      </c>
      <c r="H76" s="553">
        <v>13</v>
      </c>
      <c r="I76" s="554">
        <v>19</v>
      </c>
      <c r="J76" s="260">
        <v>-2</v>
      </c>
      <c r="K76" s="263">
        <v>-10.526315789473685</v>
      </c>
    </row>
    <row r="77" spans="1:11" s="86" customFormat="1" ht="13.5" customHeight="1" x14ac:dyDescent="0.2">
      <c r="A77" s="256">
        <v>93</v>
      </c>
      <c r="B77" s="257" t="s">
        <v>315</v>
      </c>
      <c r="C77" s="258"/>
      <c r="D77" s="259" t="s">
        <v>546</v>
      </c>
      <c r="E77" s="260" t="s">
        <v>546</v>
      </c>
      <c r="F77" s="553">
        <v>9</v>
      </c>
      <c r="G77" s="261" t="s">
        <v>546</v>
      </c>
      <c r="H77" s="553">
        <v>6</v>
      </c>
      <c r="I77" s="262" t="s">
        <v>546</v>
      </c>
      <c r="J77" s="260" t="s">
        <v>546</v>
      </c>
      <c r="K77" s="263" t="s">
        <v>546</v>
      </c>
    </row>
    <row r="78" spans="1:11" s="346" customFormat="1" ht="13.5" customHeight="1" x14ac:dyDescent="0.2">
      <c r="A78" s="256">
        <v>94</v>
      </c>
      <c r="B78" s="257" t="s">
        <v>316</v>
      </c>
      <c r="C78" s="258"/>
      <c r="D78" s="259">
        <v>0.18587360594795538</v>
      </c>
      <c r="E78" s="552">
        <v>5</v>
      </c>
      <c r="F78" s="553">
        <v>12</v>
      </c>
      <c r="G78" s="553">
        <v>9</v>
      </c>
      <c r="H78" s="553">
        <v>6</v>
      </c>
      <c r="I78" s="262" t="s">
        <v>546</v>
      </c>
      <c r="J78" s="260" t="s">
        <v>546</v>
      </c>
      <c r="K78" s="263" t="s">
        <v>546</v>
      </c>
    </row>
    <row r="79" spans="1:11" s="86" customFormat="1" ht="13.5" customHeight="1" x14ac:dyDescent="0.2">
      <c r="A79" s="270" t="s">
        <v>317</v>
      </c>
      <c r="B79" s="271" t="s">
        <v>318</v>
      </c>
      <c r="C79" s="272"/>
      <c r="D79" s="273">
        <v>0</v>
      </c>
      <c r="E79" s="274">
        <v>0</v>
      </c>
      <c r="F79" s="275">
        <v>0</v>
      </c>
      <c r="G79" s="275">
        <v>0</v>
      </c>
      <c r="H79" s="275" t="s">
        <v>546</v>
      </c>
      <c r="I79" s="276">
        <v>0</v>
      </c>
      <c r="J79" s="274">
        <v>0</v>
      </c>
      <c r="K79" s="551">
        <v>0</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95" customHeight="1" x14ac:dyDescent="0.2">
      <c r="A82" s="116" t="s">
        <v>364</v>
      </c>
      <c r="B82" s="116"/>
      <c r="C82" s="116"/>
      <c r="D82" s="116"/>
      <c r="E82" s="116"/>
      <c r="F82" s="116"/>
      <c r="G82" s="116"/>
      <c r="H82" s="116"/>
      <c r="I82" s="116"/>
      <c r="J82" s="116"/>
      <c r="K82" s="116"/>
    </row>
    <row r="83" spans="1:11" ht="21" customHeight="1" x14ac:dyDescent="0.2">
      <c r="A83" s="382" t="s">
        <v>365</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3" t="s">
        <v>366</v>
      </c>
      <c r="B85" s="86"/>
      <c r="C85" s="86"/>
      <c r="D85" s="86"/>
      <c r="E85" s="86"/>
      <c r="F85" s="86"/>
      <c r="G85" s="86"/>
      <c r="H85" s="86"/>
      <c r="I85" s="86"/>
      <c r="J85" s="86"/>
      <c r="K85" s="8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7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6">
    <mergeCell ref="H8:H9"/>
    <mergeCell ref="I8:I9"/>
    <mergeCell ref="A82:K82"/>
    <mergeCell ref="A83:K83"/>
    <mergeCell ref="A84:K84"/>
    <mergeCell ref="A86:K86"/>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7" fitToHeight="0" orientation="portrait" r:id="rId1"/>
  <headerFooter alignWithMargins="0"/>
  <rowBreaks count="1" manualBreakCount="1">
    <brk id="59"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20096-B8D4-44E7-ACE3-67E0C31F1811}">
  <sheetPr codeName="Tabelle22">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6.2" customHeight="1" x14ac:dyDescent="0.2">
      <c r="A2" s="35"/>
      <c r="B2" s="36"/>
      <c r="C2" s="204"/>
      <c r="D2" s="36"/>
      <c r="E2" s="36"/>
      <c r="F2" s="36"/>
      <c r="G2" s="36"/>
      <c r="H2" s="36"/>
      <c r="I2" s="36"/>
      <c r="J2" s="36"/>
    </row>
    <row r="3" spans="1:15" s="39" customFormat="1" ht="24.95" customHeight="1" x14ac:dyDescent="0.2">
      <c r="A3" s="37" t="s">
        <v>367</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334</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83" t="s">
        <v>368</v>
      </c>
      <c r="E7" s="384"/>
      <c r="F7" s="384"/>
      <c r="G7" s="384"/>
      <c r="H7" s="385"/>
      <c r="I7" s="51" t="s">
        <v>358</v>
      </c>
      <c r="J7" s="52"/>
      <c r="K7" s="53"/>
      <c r="L7" s="53"/>
      <c r="M7" s="53"/>
      <c r="N7" s="53"/>
      <c r="O7" s="53"/>
    </row>
    <row r="8" spans="1:15" ht="21.75" customHeight="1" x14ac:dyDescent="0.2">
      <c r="A8" s="229"/>
      <c r="B8" s="230"/>
      <c r="C8" s="56"/>
      <c r="D8" s="57" t="s">
        <v>334</v>
      </c>
      <c r="E8" s="57" t="s">
        <v>336</v>
      </c>
      <c r="F8" s="57" t="s">
        <v>337</v>
      </c>
      <c r="G8" s="57" t="s">
        <v>338</v>
      </c>
      <c r="H8" s="57" t="s">
        <v>339</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3665</v>
      </c>
      <c r="E11" s="79">
        <v>3945</v>
      </c>
      <c r="F11" s="79">
        <v>3243</v>
      </c>
      <c r="G11" s="79">
        <v>3586</v>
      </c>
      <c r="H11" s="105">
        <v>3702</v>
      </c>
      <c r="I11" s="80">
        <v>-37</v>
      </c>
      <c r="J11" s="81">
        <v>-0.99945975148568345</v>
      </c>
    </row>
    <row r="12" spans="1:15" ht="24.95" customHeight="1" x14ac:dyDescent="0.2">
      <c r="A12" s="158" t="s">
        <v>124</v>
      </c>
      <c r="B12" s="159" t="s">
        <v>125</v>
      </c>
      <c r="C12" s="78">
        <v>16.780354706684857</v>
      </c>
      <c r="D12" s="80">
        <v>615</v>
      </c>
      <c r="E12" s="79">
        <v>413</v>
      </c>
      <c r="F12" s="79">
        <v>232</v>
      </c>
      <c r="G12" s="79">
        <v>198</v>
      </c>
      <c r="H12" s="105">
        <v>680</v>
      </c>
      <c r="I12" s="80">
        <v>-65</v>
      </c>
      <c r="J12" s="81">
        <v>-9.5588235294117645</v>
      </c>
    </row>
    <row r="13" spans="1:15" ht="24.95" customHeight="1" x14ac:dyDescent="0.2">
      <c r="A13" s="158" t="s">
        <v>126</v>
      </c>
      <c r="B13" s="164" t="s">
        <v>208</v>
      </c>
      <c r="C13" s="78">
        <v>0.76398362892223737</v>
      </c>
      <c r="D13" s="80">
        <v>28</v>
      </c>
      <c r="E13" s="79">
        <v>34</v>
      </c>
      <c r="F13" s="79">
        <v>40</v>
      </c>
      <c r="G13" s="79">
        <v>37</v>
      </c>
      <c r="H13" s="105">
        <v>26</v>
      </c>
      <c r="I13" s="80">
        <v>2</v>
      </c>
      <c r="J13" s="81">
        <v>7.6923076923076925</v>
      </c>
    </row>
    <row r="14" spans="1:15" s="180" customFormat="1" ht="24.95" customHeight="1" x14ac:dyDescent="0.2">
      <c r="A14" s="158" t="s">
        <v>209</v>
      </c>
      <c r="B14" s="164" t="s">
        <v>129</v>
      </c>
      <c r="C14" s="78">
        <v>11.678035470668485</v>
      </c>
      <c r="D14" s="80">
        <v>428</v>
      </c>
      <c r="E14" s="79">
        <v>534</v>
      </c>
      <c r="F14" s="79">
        <v>437</v>
      </c>
      <c r="G14" s="79">
        <v>491</v>
      </c>
      <c r="H14" s="105">
        <v>412</v>
      </c>
      <c r="I14" s="80">
        <v>16</v>
      </c>
      <c r="J14" s="81">
        <v>3.883495145631068</v>
      </c>
      <c r="K14" s="53"/>
      <c r="L14" s="53"/>
      <c r="M14" s="53"/>
      <c r="N14" s="53"/>
      <c r="O14" s="53"/>
    </row>
    <row r="15" spans="1:15" ht="24.95" customHeight="1" x14ac:dyDescent="0.2">
      <c r="A15" s="158" t="s">
        <v>210</v>
      </c>
      <c r="B15" s="164" t="s">
        <v>211</v>
      </c>
      <c r="C15" s="78">
        <v>6.5757162346521145</v>
      </c>
      <c r="D15" s="80">
        <v>241</v>
      </c>
      <c r="E15" s="79">
        <v>323</v>
      </c>
      <c r="F15" s="79">
        <v>230</v>
      </c>
      <c r="G15" s="79">
        <v>244</v>
      </c>
      <c r="H15" s="105">
        <v>244</v>
      </c>
      <c r="I15" s="80">
        <v>-3</v>
      </c>
      <c r="J15" s="81">
        <v>-1.2295081967213115</v>
      </c>
    </row>
    <row r="16" spans="1:15" s="180" customFormat="1" ht="24.95" customHeight="1" x14ac:dyDescent="0.2">
      <c r="A16" s="158" t="s">
        <v>212</v>
      </c>
      <c r="B16" s="164" t="s">
        <v>133</v>
      </c>
      <c r="C16" s="78">
        <v>3.4106412005457027</v>
      </c>
      <c r="D16" s="80">
        <v>125</v>
      </c>
      <c r="E16" s="79">
        <v>145</v>
      </c>
      <c r="F16" s="79">
        <v>149</v>
      </c>
      <c r="G16" s="79">
        <v>173</v>
      </c>
      <c r="H16" s="105">
        <v>107</v>
      </c>
      <c r="I16" s="80">
        <v>18</v>
      </c>
      <c r="J16" s="81">
        <v>16.822429906542055</v>
      </c>
      <c r="K16" s="53"/>
      <c r="L16" s="53"/>
      <c r="M16" s="53"/>
      <c r="N16" s="53"/>
      <c r="O16" s="53"/>
    </row>
    <row r="17" spans="1:15" ht="24.95" customHeight="1" x14ac:dyDescent="0.2">
      <c r="A17" s="158" t="s">
        <v>134</v>
      </c>
      <c r="B17" s="164" t="s">
        <v>214</v>
      </c>
      <c r="C17" s="78">
        <v>1.6916780354706684</v>
      </c>
      <c r="D17" s="80">
        <v>62</v>
      </c>
      <c r="E17" s="79">
        <v>66</v>
      </c>
      <c r="F17" s="79">
        <v>58</v>
      </c>
      <c r="G17" s="79">
        <v>74</v>
      </c>
      <c r="H17" s="105">
        <v>61</v>
      </c>
      <c r="I17" s="80">
        <v>1</v>
      </c>
      <c r="J17" s="81">
        <v>1.639344262295082</v>
      </c>
    </row>
    <row r="18" spans="1:15" s="180" customFormat="1" ht="24.95" customHeight="1" x14ac:dyDescent="0.2">
      <c r="A18" s="167" t="s">
        <v>136</v>
      </c>
      <c r="B18" s="168" t="s">
        <v>137</v>
      </c>
      <c r="C18" s="78">
        <v>9.8772169167803554</v>
      </c>
      <c r="D18" s="80">
        <v>362</v>
      </c>
      <c r="E18" s="79">
        <v>419</v>
      </c>
      <c r="F18" s="79">
        <v>337</v>
      </c>
      <c r="G18" s="79">
        <v>367</v>
      </c>
      <c r="H18" s="105">
        <v>314</v>
      </c>
      <c r="I18" s="80">
        <v>48</v>
      </c>
      <c r="J18" s="81">
        <v>15.286624203821656</v>
      </c>
      <c r="K18" s="53"/>
      <c r="L18" s="53"/>
      <c r="M18" s="53"/>
      <c r="N18" s="53"/>
      <c r="O18" s="53"/>
    </row>
    <row r="19" spans="1:15" ht="24.95" customHeight="1" x14ac:dyDescent="0.2">
      <c r="A19" s="158" t="s">
        <v>138</v>
      </c>
      <c r="B19" s="164" t="s">
        <v>139</v>
      </c>
      <c r="C19" s="78">
        <v>15.607094133697135</v>
      </c>
      <c r="D19" s="80">
        <v>572</v>
      </c>
      <c r="E19" s="79">
        <v>720</v>
      </c>
      <c r="F19" s="79">
        <v>601</v>
      </c>
      <c r="G19" s="79">
        <v>661</v>
      </c>
      <c r="H19" s="105">
        <v>624</v>
      </c>
      <c r="I19" s="80">
        <v>-52</v>
      </c>
      <c r="J19" s="81">
        <v>-8.3333333333333339</v>
      </c>
    </row>
    <row r="20" spans="1:15" s="180" customFormat="1" ht="24.95" customHeight="1" x14ac:dyDescent="0.2">
      <c r="A20" s="158" t="s">
        <v>140</v>
      </c>
      <c r="B20" s="164" t="s">
        <v>141</v>
      </c>
      <c r="C20" s="78">
        <v>5.7844474761255116</v>
      </c>
      <c r="D20" s="80">
        <v>212</v>
      </c>
      <c r="E20" s="79">
        <v>205</v>
      </c>
      <c r="F20" s="79">
        <v>175</v>
      </c>
      <c r="G20" s="79">
        <v>172</v>
      </c>
      <c r="H20" s="105">
        <v>176</v>
      </c>
      <c r="I20" s="80">
        <v>36</v>
      </c>
      <c r="J20" s="81">
        <v>20.454545454545453</v>
      </c>
      <c r="K20" s="53"/>
      <c r="L20" s="53"/>
      <c r="M20" s="53"/>
      <c r="N20" s="53"/>
      <c r="O20" s="53"/>
    </row>
    <row r="21" spans="1:15" ht="24.95" customHeight="1" x14ac:dyDescent="0.2">
      <c r="A21" s="167" t="s">
        <v>142</v>
      </c>
      <c r="B21" s="168" t="s">
        <v>143</v>
      </c>
      <c r="C21" s="78">
        <v>6.1937244201909962</v>
      </c>
      <c r="D21" s="80">
        <v>227</v>
      </c>
      <c r="E21" s="79">
        <v>206</v>
      </c>
      <c r="F21" s="79">
        <v>245</v>
      </c>
      <c r="G21" s="79">
        <v>255</v>
      </c>
      <c r="H21" s="105">
        <v>216</v>
      </c>
      <c r="I21" s="80">
        <v>11</v>
      </c>
      <c r="J21" s="81">
        <v>5.0925925925925926</v>
      </c>
    </row>
    <row r="22" spans="1:15" ht="24.95" customHeight="1" x14ac:dyDescent="0.2">
      <c r="A22" s="167" t="s">
        <v>144</v>
      </c>
      <c r="B22" s="164" t="s">
        <v>145</v>
      </c>
      <c r="C22" s="78">
        <v>1.009549795361528</v>
      </c>
      <c r="D22" s="80">
        <v>37</v>
      </c>
      <c r="E22" s="79">
        <v>43</v>
      </c>
      <c r="F22" s="79">
        <v>49</v>
      </c>
      <c r="G22" s="79">
        <v>95</v>
      </c>
      <c r="H22" s="105">
        <v>47</v>
      </c>
      <c r="I22" s="80">
        <v>-10</v>
      </c>
      <c r="J22" s="81">
        <v>-21.276595744680851</v>
      </c>
    </row>
    <row r="23" spans="1:15" ht="24.95" customHeight="1" x14ac:dyDescent="0.2">
      <c r="A23" s="158" t="s">
        <v>146</v>
      </c>
      <c r="B23" s="164" t="s">
        <v>147</v>
      </c>
      <c r="C23" s="78">
        <v>0.68212824010914053</v>
      </c>
      <c r="D23" s="80">
        <v>25</v>
      </c>
      <c r="E23" s="79">
        <v>15</v>
      </c>
      <c r="F23" s="79">
        <v>26</v>
      </c>
      <c r="G23" s="79">
        <v>25</v>
      </c>
      <c r="H23" s="105">
        <v>19</v>
      </c>
      <c r="I23" s="80">
        <v>6</v>
      </c>
      <c r="J23" s="81">
        <v>31.578947368421051</v>
      </c>
    </row>
    <row r="24" spans="1:15" ht="24.95" customHeight="1" x14ac:dyDescent="0.2">
      <c r="A24" s="158" t="s">
        <v>148</v>
      </c>
      <c r="B24" s="164" t="s">
        <v>215</v>
      </c>
      <c r="C24" s="78">
        <v>2.7012278308321966</v>
      </c>
      <c r="D24" s="80">
        <v>99</v>
      </c>
      <c r="E24" s="79">
        <v>149</v>
      </c>
      <c r="F24" s="79">
        <v>137</v>
      </c>
      <c r="G24" s="79">
        <v>125</v>
      </c>
      <c r="H24" s="105">
        <v>116</v>
      </c>
      <c r="I24" s="80">
        <v>-17</v>
      </c>
      <c r="J24" s="81">
        <v>-14.655172413793103</v>
      </c>
    </row>
    <row r="25" spans="1:15" ht="24.95" customHeight="1" x14ac:dyDescent="0.2">
      <c r="A25" s="158" t="s">
        <v>150</v>
      </c>
      <c r="B25" s="171" t="s">
        <v>151</v>
      </c>
      <c r="C25" s="78">
        <v>10.750341064120054</v>
      </c>
      <c r="D25" s="80">
        <v>394</v>
      </c>
      <c r="E25" s="79">
        <v>358</v>
      </c>
      <c r="F25" s="79">
        <v>338</v>
      </c>
      <c r="G25" s="79">
        <v>417</v>
      </c>
      <c r="H25" s="105">
        <v>425</v>
      </c>
      <c r="I25" s="80">
        <v>-31</v>
      </c>
      <c r="J25" s="81">
        <v>-7.2941176470588234</v>
      </c>
    </row>
    <row r="26" spans="1:15" ht="24.95" customHeight="1" x14ac:dyDescent="0.2">
      <c r="A26" s="158" t="s">
        <v>217</v>
      </c>
      <c r="B26" s="171" t="s">
        <v>153</v>
      </c>
      <c r="C26" s="78">
        <v>5.7025920873124143</v>
      </c>
      <c r="D26" s="80">
        <v>209</v>
      </c>
      <c r="E26" s="79">
        <v>171</v>
      </c>
      <c r="F26" s="79">
        <v>149</v>
      </c>
      <c r="G26" s="79">
        <v>220</v>
      </c>
      <c r="H26" s="105">
        <v>206</v>
      </c>
      <c r="I26" s="80">
        <v>3</v>
      </c>
      <c r="J26" s="81">
        <v>1.4563106796116505</v>
      </c>
    </row>
    <row r="27" spans="1:15" ht="24.95" customHeight="1" x14ac:dyDescent="0.2">
      <c r="A27" s="167">
        <v>782.78300000000002</v>
      </c>
      <c r="B27" s="170" t="s">
        <v>154</v>
      </c>
      <c r="C27" s="78">
        <v>5.0477489768076396</v>
      </c>
      <c r="D27" s="80">
        <v>185</v>
      </c>
      <c r="E27" s="79">
        <v>187</v>
      </c>
      <c r="F27" s="79">
        <v>189</v>
      </c>
      <c r="G27" s="79">
        <v>197</v>
      </c>
      <c r="H27" s="105">
        <v>219</v>
      </c>
      <c r="I27" s="80">
        <v>-34</v>
      </c>
      <c r="J27" s="81">
        <v>-15.525114155251142</v>
      </c>
    </row>
    <row r="28" spans="1:15" ht="24.95" customHeight="1" x14ac:dyDescent="0.2">
      <c r="A28" s="158" t="s">
        <v>155</v>
      </c>
      <c r="B28" s="164" t="s">
        <v>156</v>
      </c>
      <c r="C28" s="78">
        <v>1.4461118690313779</v>
      </c>
      <c r="D28" s="80">
        <v>53</v>
      </c>
      <c r="E28" s="79">
        <v>60</v>
      </c>
      <c r="F28" s="79">
        <v>69</v>
      </c>
      <c r="G28" s="79">
        <v>60</v>
      </c>
      <c r="H28" s="105">
        <v>39</v>
      </c>
      <c r="I28" s="80">
        <v>14</v>
      </c>
      <c r="J28" s="81">
        <v>35.897435897435898</v>
      </c>
    </row>
    <row r="29" spans="1:15" ht="24.95" customHeight="1" x14ac:dyDescent="0.2">
      <c r="A29" s="158" t="s">
        <v>157</v>
      </c>
      <c r="B29" s="164" t="s">
        <v>158</v>
      </c>
      <c r="C29" s="78">
        <v>1.3642564802182811</v>
      </c>
      <c r="D29" s="80">
        <v>50</v>
      </c>
      <c r="E29" s="79">
        <v>128</v>
      </c>
      <c r="F29" s="79">
        <v>70</v>
      </c>
      <c r="G29" s="79">
        <v>106</v>
      </c>
      <c r="H29" s="105">
        <v>55</v>
      </c>
      <c r="I29" s="80">
        <v>-5</v>
      </c>
      <c r="J29" s="81">
        <v>-9.0909090909090917</v>
      </c>
    </row>
    <row r="30" spans="1:15" ht="24.95" customHeight="1" x14ac:dyDescent="0.2">
      <c r="A30" s="158">
        <v>86</v>
      </c>
      <c r="B30" s="164" t="s">
        <v>159</v>
      </c>
      <c r="C30" s="78">
        <v>7.0122783083219646</v>
      </c>
      <c r="D30" s="80">
        <v>257</v>
      </c>
      <c r="E30" s="79">
        <v>326</v>
      </c>
      <c r="F30" s="79">
        <v>239</v>
      </c>
      <c r="G30" s="79">
        <v>297</v>
      </c>
      <c r="H30" s="105">
        <v>238</v>
      </c>
      <c r="I30" s="80">
        <v>19</v>
      </c>
      <c r="J30" s="81">
        <v>7.9831932773109244</v>
      </c>
    </row>
    <row r="31" spans="1:15" ht="24.95" customHeight="1" x14ac:dyDescent="0.2">
      <c r="A31" s="158">
        <v>87.88</v>
      </c>
      <c r="B31" s="171" t="s">
        <v>160</v>
      </c>
      <c r="C31" s="78">
        <v>5.7025920873124143</v>
      </c>
      <c r="D31" s="80">
        <v>209</v>
      </c>
      <c r="E31" s="79">
        <v>237</v>
      </c>
      <c r="F31" s="79">
        <v>168</v>
      </c>
      <c r="G31" s="79">
        <v>186</v>
      </c>
      <c r="H31" s="105">
        <v>217</v>
      </c>
      <c r="I31" s="80">
        <v>-8</v>
      </c>
      <c r="J31" s="81">
        <v>-3.6866359447004609</v>
      </c>
    </row>
    <row r="32" spans="1:15" ht="24.95" customHeight="1" x14ac:dyDescent="0.2">
      <c r="A32" s="158" t="s">
        <v>161</v>
      </c>
      <c r="B32" s="164" t="s">
        <v>162</v>
      </c>
      <c r="C32" s="78">
        <v>2.6466575716234653</v>
      </c>
      <c r="D32" s="80">
        <v>97</v>
      </c>
      <c r="E32" s="79">
        <v>98</v>
      </c>
      <c r="F32" s="79">
        <v>80</v>
      </c>
      <c r="G32" s="79">
        <v>94</v>
      </c>
      <c r="H32" s="105">
        <v>98</v>
      </c>
      <c r="I32" s="80">
        <v>-1</v>
      </c>
      <c r="J32" s="81">
        <v>-1.0204081632653061</v>
      </c>
    </row>
    <row r="33" spans="1:10" ht="24.95" customHeight="1" x14ac:dyDescent="0.2">
      <c r="A33" s="158"/>
      <c r="B33" s="171" t="s">
        <v>163</v>
      </c>
      <c r="C33" s="78">
        <v>0</v>
      </c>
      <c r="D33" s="80">
        <v>0</v>
      </c>
      <c r="E33" s="79">
        <v>0</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16.780354706684857</v>
      </c>
      <c r="D35" s="80">
        <v>615</v>
      </c>
      <c r="E35" s="79">
        <v>413</v>
      </c>
      <c r="F35" s="79">
        <v>232</v>
      </c>
      <c r="G35" s="79">
        <v>198</v>
      </c>
      <c r="H35" s="105">
        <v>680</v>
      </c>
      <c r="I35" s="80">
        <v>-65</v>
      </c>
      <c r="J35" s="81">
        <v>-9.5588235294117645</v>
      </c>
    </row>
    <row r="36" spans="1:10" ht="24.95" customHeight="1" x14ac:dyDescent="0.2">
      <c r="A36" s="239" t="s">
        <v>165</v>
      </c>
      <c r="B36" s="240" t="s">
        <v>166</v>
      </c>
      <c r="C36" s="78">
        <v>22.319236016371079</v>
      </c>
      <c r="D36" s="80">
        <v>818</v>
      </c>
      <c r="E36" s="79">
        <v>987</v>
      </c>
      <c r="F36" s="79">
        <v>814</v>
      </c>
      <c r="G36" s="79">
        <v>895</v>
      </c>
      <c r="H36" s="105">
        <v>752</v>
      </c>
      <c r="I36" s="80">
        <v>66</v>
      </c>
      <c r="J36" s="81">
        <v>8.7765957446808507</v>
      </c>
    </row>
    <row r="37" spans="1:10" ht="24.95" customHeight="1" x14ac:dyDescent="0.2">
      <c r="A37" s="241" t="s">
        <v>167</v>
      </c>
      <c r="B37" s="242" t="s">
        <v>168</v>
      </c>
      <c r="C37" s="90">
        <v>60.900409276944067</v>
      </c>
      <c r="D37" s="108">
        <v>2232</v>
      </c>
      <c r="E37" s="109">
        <v>2545</v>
      </c>
      <c r="F37" s="109">
        <v>2197</v>
      </c>
      <c r="G37" s="109">
        <v>2493</v>
      </c>
      <c r="H37" s="110">
        <v>2270</v>
      </c>
      <c r="I37" s="108">
        <v>-38</v>
      </c>
      <c r="J37" s="111">
        <v>-1.6740088105726871</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369</v>
      </c>
      <c r="B40" s="279"/>
      <c r="C40" s="279"/>
      <c r="D40" s="279"/>
      <c r="E40" s="279"/>
      <c r="F40" s="279"/>
      <c r="G40" s="279"/>
      <c r="H40" s="279"/>
      <c r="I40" s="279"/>
      <c r="J40" s="279"/>
    </row>
    <row r="41" spans="1:10" s="86" customFormat="1" ht="30.6" customHeight="1" x14ac:dyDescent="0.2">
      <c r="A41" s="116" t="s">
        <v>219</v>
      </c>
      <c r="B41" s="116"/>
      <c r="C41" s="116"/>
      <c r="D41" s="116"/>
      <c r="E41" s="116"/>
      <c r="F41" s="116"/>
      <c r="G41" s="116"/>
      <c r="H41" s="116"/>
      <c r="I41" s="116"/>
      <c r="J41" s="116"/>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pans="1:1" s="53" customFormat="1" ht="15.95" customHeight="1" x14ac:dyDescent="0.2"/>
    <row r="82" spans="1:1" s="53" customFormat="1" ht="15.95" customHeight="1" x14ac:dyDescent="0.2"/>
    <row r="83" spans="1:1" s="53" customFormat="1" ht="15.95" customHeight="1" x14ac:dyDescent="0.2"/>
    <row r="84" spans="1:1" s="53" customFormat="1" ht="15.95" customHeight="1" x14ac:dyDescent="0.2"/>
    <row r="85" spans="1:1" s="53" customFormat="1" ht="15.95" customHeight="1" x14ac:dyDescent="0.2"/>
    <row r="86" spans="1:1" s="53" customFormat="1" ht="15.95" customHeight="1" x14ac:dyDescent="0.2"/>
    <row r="87" spans="1:1" s="53" customFormat="1" ht="15.95" customHeight="1" x14ac:dyDescent="0.2"/>
    <row r="88" spans="1:1" s="53" customFormat="1" ht="15.95" customHeight="1" x14ac:dyDescent="0.2">
      <c r="A88" s="386"/>
    </row>
    <row r="89" spans="1:1" s="53" customFormat="1" ht="15.95" customHeight="1" x14ac:dyDescent="0.2"/>
    <row r="90" spans="1:1" s="53" customFormat="1" ht="15.95" customHeight="1" x14ac:dyDescent="0.2"/>
    <row r="91" spans="1:1" s="53" customFormat="1" ht="15.95" customHeight="1" x14ac:dyDescent="0.2"/>
    <row r="92" spans="1:1" s="53" customFormat="1" ht="15.95" customHeight="1" x14ac:dyDescent="0.2"/>
    <row r="93" spans="1:1" s="53" customFormat="1" ht="15.95" customHeight="1" x14ac:dyDescent="0.2"/>
    <row r="94" spans="1:1" s="53" customFormat="1" ht="15.95" customHeight="1" x14ac:dyDescent="0.2"/>
    <row r="95" spans="1:1" s="53" customFormat="1" ht="15.95" customHeight="1" x14ac:dyDescent="0.2"/>
    <row r="96" spans="1:1"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80FA9-BC63-465C-B613-C5D0EDF4A40A}">
  <sheetPr codeName="Tabelle18">
    <pageSetUpPr fitToPage="1"/>
  </sheetPr>
  <dimension ref="A1:Q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7" customFormat="1" ht="36.75" customHeight="1" x14ac:dyDescent="0.2">
      <c r="A1" s="32"/>
      <c r="B1" s="33"/>
      <c r="C1" s="33"/>
      <c r="D1" s="33"/>
      <c r="E1" s="33"/>
      <c r="F1" s="33"/>
      <c r="G1" s="33"/>
      <c r="H1" s="33"/>
      <c r="I1" s="33"/>
      <c r="J1" s="33"/>
      <c r="K1" s="34" t="s">
        <v>38</v>
      </c>
    </row>
    <row r="2" spans="1:17" customFormat="1" ht="6.2" customHeight="1" x14ac:dyDescent="0.2">
      <c r="A2" s="35"/>
      <c r="B2" s="36"/>
      <c r="C2" s="36"/>
      <c r="D2" s="36"/>
      <c r="E2" s="36"/>
      <c r="F2" s="36"/>
      <c r="G2" s="36"/>
      <c r="H2" s="36"/>
      <c r="I2" s="36"/>
      <c r="J2" s="36"/>
      <c r="K2" s="36"/>
    </row>
    <row r="3" spans="1:17" s="39" customFormat="1" ht="24.95" customHeight="1" x14ac:dyDescent="0.2">
      <c r="A3" s="37" t="s">
        <v>370</v>
      </c>
      <c r="B3" s="38"/>
      <c r="C3" s="38"/>
      <c r="D3" s="38"/>
      <c r="E3" s="38"/>
      <c r="F3" s="38"/>
      <c r="G3" s="38"/>
      <c r="H3" s="38"/>
      <c r="I3" s="38"/>
      <c r="J3" s="38"/>
      <c r="K3" s="38"/>
    </row>
    <row r="4" spans="1:17" s="39" customFormat="1" ht="12" customHeight="1" x14ac:dyDescent="0.2">
      <c r="A4" s="40" t="s">
        <v>84</v>
      </c>
      <c r="B4" s="40"/>
      <c r="C4" s="40"/>
      <c r="D4" s="40"/>
      <c r="E4" s="40"/>
      <c r="F4" s="40"/>
      <c r="G4" s="40"/>
      <c r="H4" s="40"/>
      <c r="I4" s="40"/>
      <c r="J4" s="40"/>
      <c r="K4" s="40"/>
    </row>
    <row r="5" spans="1:17" s="39" customFormat="1" ht="12" customHeight="1" x14ac:dyDescent="0.2">
      <c r="A5" s="41" t="s">
        <v>334</v>
      </c>
      <c r="B5" s="41"/>
      <c r="C5" s="41"/>
      <c r="D5" s="41"/>
      <c r="E5" s="41"/>
      <c r="F5" s="206"/>
      <c r="G5" s="206"/>
      <c r="H5" s="206"/>
      <c r="I5" s="206"/>
      <c r="J5" s="206"/>
      <c r="K5" s="206"/>
    </row>
    <row r="6" spans="1:17" s="39" customFormat="1" ht="11.25" customHeight="1" x14ac:dyDescent="0.2">
      <c r="A6" s="186"/>
      <c r="B6" s="187"/>
      <c r="C6" s="187"/>
      <c r="D6" s="187"/>
      <c r="E6" s="187"/>
      <c r="F6" s="187"/>
      <c r="G6" s="187"/>
      <c r="H6" s="187"/>
      <c r="I6" s="187"/>
      <c r="J6" s="187"/>
    </row>
    <row r="7" spans="1:17" customFormat="1" ht="24.95" customHeight="1" x14ac:dyDescent="0.2">
      <c r="A7" s="51" t="s">
        <v>332</v>
      </c>
      <c r="B7" s="46"/>
      <c r="C7" s="46"/>
      <c r="D7" s="47" t="s">
        <v>86</v>
      </c>
      <c r="E7" s="375" t="s">
        <v>371</v>
      </c>
      <c r="F7" s="376"/>
      <c r="G7" s="376"/>
      <c r="H7" s="376"/>
      <c r="I7" s="377"/>
      <c r="J7" s="51" t="s">
        <v>358</v>
      </c>
      <c r="K7" s="52"/>
      <c r="L7" s="53"/>
      <c r="M7" s="53"/>
      <c r="N7" s="53"/>
      <c r="O7" s="53"/>
      <c r="Q7" s="387"/>
    </row>
    <row r="8" spans="1:17" ht="21.75" customHeight="1" x14ac:dyDescent="0.2">
      <c r="A8" s="54"/>
      <c r="B8" s="55"/>
      <c r="C8" s="55"/>
      <c r="D8" s="56"/>
      <c r="E8" s="57" t="s">
        <v>334</v>
      </c>
      <c r="F8" s="57" t="s">
        <v>336</v>
      </c>
      <c r="G8" s="57" t="s">
        <v>337</v>
      </c>
      <c r="H8" s="57" t="s">
        <v>338</v>
      </c>
      <c r="I8" s="57" t="s">
        <v>339</v>
      </c>
      <c r="J8" s="58"/>
      <c r="K8" s="59"/>
    </row>
    <row r="9" spans="1:17" ht="12" customHeight="1" x14ac:dyDescent="0.2">
      <c r="A9" s="54"/>
      <c r="B9" s="55"/>
      <c r="C9" s="55"/>
      <c r="D9" s="56"/>
      <c r="E9" s="60"/>
      <c r="F9" s="60"/>
      <c r="G9" s="60"/>
      <c r="H9" s="60"/>
      <c r="I9" s="60"/>
      <c r="J9" s="61" t="s">
        <v>94</v>
      </c>
      <c r="K9" s="62" t="s">
        <v>95</v>
      </c>
    </row>
    <row r="10" spans="1:17" ht="12" customHeight="1" x14ac:dyDescent="0.2">
      <c r="A10" s="63"/>
      <c r="B10" s="64"/>
      <c r="C10" s="64"/>
      <c r="D10" s="65"/>
      <c r="E10" s="66">
        <v>1</v>
      </c>
      <c r="F10" s="66">
        <v>2</v>
      </c>
      <c r="G10" s="66">
        <v>3</v>
      </c>
      <c r="H10" s="66">
        <v>4</v>
      </c>
      <c r="I10" s="66">
        <v>5</v>
      </c>
      <c r="J10" s="66">
        <v>6</v>
      </c>
      <c r="K10" s="66">
        <v>7</v>
      </c>
    </row>
    <row r="11" spans="1:17" ht="18" customHeight="1" x14ac:dyDescent="0.2">
      <c r="A11" s="243" t="s">
        <v>96</v>
      </c>
      <c r="B11" s="244"/>
      <c r="C11" s="245"/>
      <c r="D11" s="246">
        <v>100</v>
      </c>
      <c r="E11" s="250">
        <v>3665</v>
      </c>
      <c r="F11" s="295">
        <v>3945</v>
      </c>
      <c r="G11" s="295">
        <v>3243</v>
      </c>
      <c r="H11" s="295">
        <v>3586</v>
      </c>
      <c r="I11" s="249">
        <v>3702</v>
      </c>
      <c r="J11" s="250">
        <v>-37</v>
      </c>
      <c r="K11" s="251">
        <v>-0.99945975148568345</v>
      </c>
    </row>
    <row r="12" spans="1:17" ht="18" customHeight="1" x14ac:dyDescent="0.2">
      <c r="A12" s="252" t="s">
        <v>222</v>
      </c>
      <c r="B12" s="253"/>
      <c r="C12" s="253"/>
      <c r="D12" s="254"/>
      <c r="E12" s="267"/>
      <c r="F12" s="267"/>
      <c r="G12" s="267"/>
      <c r="H12" s="267"/>
      <c r="I12" s="267"/>
      <c r="J12" s="254"/>
      <c r="K12" s="255"/>
    </row>
    <row r="13" spans="1:17" ht="15.95" customHeight="1" x14ac:dyDescent="0.2">
      <c r="A13" s="256" t="s">
        <v>223</v>
      </c>
      <c r="B13" s="257"/>
      <c r="C13" s="258"/>
      <c r="D13" s="259">
        <v>38.717598908594816</v>
      </c>
      <c r="E13" s="260">
        <v>1419</v>
      </c>
      <c r="F13" s="261">
        <v>1274</v>
      </c>
      <c r="G13" s="261">
        <v>937</v>
      </c>
      <c r="H13" s="261">
        <v>1042</v>
      </c>
      <c r="I13" s="262">
        <v>1454</v>
      </c>
      <c r="J13" s="260">
        <v>-35</v>
      </c>
      <c r="K13" s="263">
        <v>-2.407152682255846</v>
      </c>
    </row>
    <row r="14" spans="1:17" ht="15.95" customHeight="1" x14ac:dyDescent="0.2">
      <c r="A14" s="256" t="s">
        <v>224</v>
      </c>
      <c r="B14" s="257"/>
      <c r="C14" s="258"/>
      <c r="D14" s="259">
        <v>50.395634379263299</v>
      </c>
      <c r="E14" s="260">
        <v>1847</v>
      </c>
      <c r="F14" s="261">
        <v>2179</v>
      </c>
      <c r="G14" s="261">
        <v>1879</v>
      </c>
      <c r="H14" s="261">
        <v>2031</v>
      </c>
      <c r="I14" s="262">
        <v>1843</v>
      </c>
      <c r="J14" s="260">
        <v>4</v>
      </c>
      <c r="K14" s="263">
        <v>0.21703743895822028</v>
      </c>
    </row>
    <row r="15" spans="1:17" ht="15.95" customHeight="1" x14ac:dyDescent="0.2">
      <c r="A15" s="256" t="s">
        <v>225</v>
      </c>
      <c r="B15" s="257"/>
      <c r="C15" s="258"/>
      <c r="D15" s="259">
        <v>6.5484311050477491</v>
      </c>
      <c r="E15" s="260">
        <v>240</v>
      </c>
      <c r="F15" s="261">
        <v>291</v>
      </c>
      <c r="G15" s="261">
        <v>264</v>
      </c>
      <c r="H15" s="261">
        <v>268</v>
      </c>
      <c r="I15" s="262">
        <v>239</v>
      </c>
      <c r="J15" s="260">
        <v>1</v>
      </c>
      <c r="K15" s="263">
        <v>0.41841004184100417</v>
      </c>
    </row>
    <row r="16" spans="1:17" ht="15.95" customHeight="1" x14ac:dyDescent="0.2">
      <c r="A16" s="256" t="s">
        <v>226</v>
      </c>
      <c r="B16" s="257"/>
      <c r="C16" s="258"/>
      <c r="D16" s="259">
        <v>4.3383356070941339</v>
      </c>
      <c r="E16" s="260">
        <v>159</v>
      </c>
      <c r="F16" s="261">
        <v>201</v>
      </c>
      <c r="G16" s="261">
        <v>163</v>
      </c>
      <c r="H16" s="261">
        <v>245</v>
      </c>
      <c r="I16" s="262">
        <v>166</v>
      </c>
      <c r="J16" s="260">
        <v>-7</v>
      </c>
      <c r="K16" s="263">
        <v>-4.2168674698795181</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2.1009549795361528</v>
      </c>
      <c r="E18" s="552">
        <v>77</v>
      </c>
      <c r="F18" s="261">
        <v>115</v>
      </c>
      <c r="G18" s="553">
        <v>40</v>
      </c>
      <c r="H18" s="553">
        <v>42</v>
      </c>
      <c r="I18" s="554">
        <v>73</v>
      </c>
      <c r="J18" s="260">
        <v>4</v>
      </c>
      <c r="K18" s="263">
        <v>5.4794520547945202</v>
      </c>
    </row>
    <row r="19" spans="1:11" ht="13.5" customHeight="1" x14ac:dyDescent="0.2">
      <c r="A19" s="256" t="s">
        <v>235</v>
      </c>
      <c r="B19" s="257" t="s">
        <v>236</v>
      </c>
      <c r="C19" s="258"/>
      <c r="D19" s="259">
        <v>1.8281036834924966</v>
      </c>
      <c r="E19" s="552">
        <v>67</v>
      </c>
      <c r="F19" s="553">
        <v>99</v>
      </c>
      <c r="G19" s="553">
        <v>29</v>
      </c>
      <c r="H19" s="553">
        <v>32</v>
      </c>
      <c r="I19" s="554">
        <v>66</v>
      </c>
      <c r="J19" s="260">
        <v>1</v>
      </c>
      <c r="K19" s="263">
        <v>1.5151515151515151</v>
      </c>
    </row>
    <row r="20" spans="1:11" ht="13.5" customHeight="1" x14ac:dyDescent="0.2">
      <c r="A20" s="256">
        <v>12</v>
      </c>
      <c r="B20" s="257" t="s">
        <v>237</v>
      </c>
      <c r="C20" s="258"/>
      <c r="D20" s="259">
        <v>19.836289222373807</v>
      </c>
      <c r="E20" s="260">
        <v>727</v>
      </c>
      <c r="F20" s="261">
        <v>410</v>
      </c>
      <c r="G20" s="261">
        <v>293</v>
      </c>
      <c r="H20" s="261">
        <v>283</v>
      </c>
      <c r="I20" s="262">
        <v>808</v>
      </c>
      <c r="J20" s="260">
        <v>-81</v>
      </c>
      <c r="K20" s="263">
        <v>-10.024752475247524</v>
      </c>
    </row>
    <row r="21" spans="1:11" ht="13.5" customHeight="1" x14ac:dyDescent="0.2">
      <c r="A21" s="256">
        <v>21</v>
      </c>
      <c r="B21" s="257" t="s">
        <v>238</v>
      </c>
      <c r="C21" s="258"/>
      <c r="D21" s="259">
        <v>0.35470668485675305</v>
      </c>
      <c r="E21" s="552">
        <v>13</v>
      </c>
      <c r="F21" s="553">
        <v>20</v>
      </c>
      <c r="G21" s="553">
        <v>13</v>
      </c>
      <c r="H21" s="553">
        <v>17</v>
      </c>
      <c r="I21" s="554">
        <v>18</v>
      </c>
      <c r="J21" s="260">
        <v>-5</v>
      </c>
      <c r="K21" s="263">
        <v>-27.777777777777779</v>
      </c>
    </row>
    <row r="22" spans="1:11" ht="13.5" customHeight="1" x14ac:dyDescent="0.2">
      <c r="A22" s="256">
        <v>22</v>
      </c>
      <c r="B22" s="257" t="s">
        <v>239</v>
      </c>
      <c r="C22" s="258"/>
      <c r="D22" s="259">
        <v>1.3642564802182811</v>
      </c>
      <c r="E22" s="552">
        <v>50</v>
      </c>
      <c r="F22" s="553">
        <v>54</v>
      </c>
      <c r="G22" s="553">
        <v>48</v>
      </c>
      <c r="H22" s="553">
        <v>44</v>
      </c>
      <c r="I22" s="554">
        <v>52</v>
      </c>
      <c r="J22" s="260">
        <v>-2</v>
      </c>
      <c r="K22" s="263">
        <v>-3.8461538461538463</v>
      </c>
    </row>
    <row r="23" spans="1:11" ht="13.5" customHeight="1" x14ac:dyDescent="0.2">
      <c r="A23" s="256">
        <v>23</v>
      </c>
      <c r="B23" s="257" t="s">
        <v>240</v>
      </c>
      <c r="C23" s="258"/>
      <c r="D23" s="259">
        <v>0.35470668485675305</v>
      </c>
      <c r="E23" s="552">
        <v>13</v>
      </c>
      <c r="F23" s="553">
        <v>16</v>
      </c>
      <c r="G23" s="553">
        <v>16</v>
      </c>
      <c r="H23" s="553">
        <v>11</v>
      </c>
      <c r="I23" s="554">
        <v>17</v>
      </c>
      <c r="J23" s="260">
        <v>-4</v>
      </c>
      <c r="K23" s="263">
        <v>-23.529411764705884</v>
      </c>
    </row>
    <row r="24" spans="1:11" ht="13.5" customHeight="1" x14ac:dyDescent="0.2">
      <c r="A24" s="256">
        <v>24</v>
      </c>
      <c r="B24" s="257" t="s">
        <v>241</v>
      </c>
      <c r="C24" s="258"/>
      <c r="D24" s="259">
        <v>2.291950886766712</v>
      </c>
      <c r="E24" s="552">
        <v>84</v>
      </c>
      <c r="F24" s="553">
        <v>92</v>
      </c>
      <c r="G24" s="553">
        <v>70</v>
      </c>
      <c r="H24" s="553">
        <v>92</v>
      </c>
      <c r="I24" s="262">
        <v>103</v>
      </c>
      <c r="J24" s="260">
        <v>-19</v>
      </c>
      <c r="K24" s="263">
        <v>-18.446601941747574</v>
      </c>
    </row>
    <row r="25" spans="1:11" ht="13.5" customHeight="1" x14ac:dyDescent="0.2">
      <c r="A25" s="256">
        <v>25</v>
      </c>
      <c r="B25" s="257" t="s">
        <v>242</v>
      </c>
      <c r="C25" s="258"/>
      <c r="D25" s="259">
        <v>2.8922237380627558</v>
      </c>
      <c r="E25" s="260">
        <v>106</v>
      </c>
      <c r="F25" s="261">
        <v>121</v>
      </c>
      <c r="G25" s="553">
        <v>93</v>
      </c>
      <c r="H25" s="261">
        <v>129</v>
      </c>
      <c r="I25" s="554">
        <v>99</v>
      </c>
      <c r="J25" s="260">
        <v>7</v>
      </c>
      <c r="K25" s="263">
        <v>7.0707070707070709</v>
      </c>
    </row>
    <row r="26" spans="1:11" ht="13.5" customHeight="1" x14ac:dyDescent="0.2">
      <c r="A26" s="256">
        <v>26</v>
      </c>
      <c r="B26" s="257" t="s">
        <v>243</v>
      </c>
      <c r="C26" s="258"/>
      <c r="D26" s="259">
        <v>1.7462482946793998</v>
      </c>
      <c r="E26" s="552">
        <v>64</v>
      </c>
      <c r="F26" s="553">
        <v>80</v>
      </c>
      <c r="G26" s="553">
        <v>71</v>
      </c>
      <c r="H26" s="261">
        <v>105</v>
      </c>
      <c r="I26" s="554">
        <v>75</v>
      </c>
      <c r="J26" s="260">
        <v>-11</v>
      </c>
      <c r="K26" s="263">
        <v>-14.666666666666666</v>
      </c>
    </row>
    <row r="27" spans="1:11" ht="13.5" customHeight="1" x14ac:dyDescent="0.2">
      <c r="A27" s="256">
        <v>27</v>
      </c>
      <c r="B27" s="257" t="s">
        <v>244</v>
      </c>
      <c r="C27" s="258"/>
      <c r="D27" s="259">
        <v>0.81855388813096863</v>
      </c>
      <c r="E27" s="552">
        <v>30</v>
      </c>
      <c r="F27" s="553">
        <v>22</v>
      </c>
      <c r="G27" s="553">
        <v>22</v>
      </c>
      <c r="H27" s="553">
        <v>38</v>
      </c>
      <c r="I27" s="554">
        <v>19</v>
      </c>
      <c r="J27" s="260">
        <v>11</v>
      </c>
      <c r="K27" s="263">
        <v>57.89473684210526</v>
      </c>
    </row>
    <row r="28" spans="1:11" ht="13.5" customHeight="1" x14ac:dyDescent="0.2">
      <c r="A28" s="256">
        <v>28</v>
      </c>
      <c r="B28" s="257" t="s">
        <v>245</v>
      </c>
      <c r="C28" s="258"/>
      <c r="D28" s="259">
        <v>0.19099590723055934</v>
      </c>
      <c r="E28" s="552">
        <v>7</v>
      </c>
      <c r="F28" s="553">
        <v>14</v>
      </c>
      <c r="G28" s="553">
        <v>10</v>
      </c>
      <c r="H28" s="553">
        <v>6</v>
      </c>
      <c r="I28" s="554">
        <v>7</v>
      </c>
      <c r="J28" s="260">
        <v>0</v>
      </c>
      <c r="K28" s="263">
        <v>0</v>
      </c>
    </row>
    <row r="29" spans="1:11" ht="13.5" customHeight="1" x14ac:dyDescent="0.2">
      <c r="A29" s="256">
        <v>29</v>
      </c>
      <c r="B29" s="257" t="s">
        <v>246</v>
      </c>
      <c r="C29" s="258"/>
      <c r="D29" s="259">
        <v>5.2933151432469305</v>
      </c>
      <c r="E29" s="260">
        <v>194</v>
      </c>
      <c r="F29" s="261">
        <v>272</v>
      </c>
      <c r="G29" s="261">
        <v>223</v>
      </c>
      <c r="H29" s="261">
        <v>257</v>
      </c>
      <c r="I29" s="262">
        <v>211</v>
      </c>
      <c r="J29" s="260">
        <v>-17</v>
      </c>
      <c r="K29" s="263">
        <v>-8.0568720379146921</v>
      </c>
    </row>
    <row r="30" spans="1:11" ht="13.5" customHeight="1" x14ac:dyDescent="0.2">
      <c r="A30" s="256" t="s">
        <v>247</v>
      </c>
      <c r="B30" s="257" t="s">
        <v>248</v>
      </c>
      <c r="C30" s="258"/>
      <c r="D30" s="259">
        <v>3.4652114597544337</v>
      </c>
      <c r="E30" s="260">
        <v>127</v>
      </c>
      <c r="F30" s="261">
        <v>192</v>
      </c>
      <c r="G30" s="261">
        <v>128</v>
      </c>
      <c r="H30" s="261">
        <v>169</v>
      </c>
      <c r="I30" s="262">
        <v>146</v>
      </c>
      <c r="J30" s="260">
        <v>-19</v>
      </c>
      <c r="K30" s="263">
        <v>-13.013698630136986</v>
      </c>
    </row>
    <row r="31" spans="1:11" ht="13.5" customHeight="1" x14ac:dyDescent="0.2">
      <c r="A31" s="256" t="s">
        <v>249</v>
      </c>
      <c r="B31" s="257" t="s">
        <v>250</v>
      </c>
      <c r="C31" s="258"/>
      <c r="D31" s="259">
        <v>1.8281036834924966</v>
      </c>
      <c r="E31" s="552">
        <v>67</v>
      </c>
      <c r="F31" s="553">
        <v>80</v>
      </c>
      <c r="G31" s="553">
        <v>95</v>
      </c>
      <c r="H31" s="553">
        <v>88</v>
      </c>
      <c r="I31" s="554">
        <v>65</v>
      </c>
      <c r="J31" s="260">
        <v>2</v>
      </c>
      <c r="K31" s="263">
        <v>3.0769230769230771</v>
      </c>
    </row>
    <row r="32" spans="1:11" ht="13.5" customHeight="1" x14ac:dyDescent="0.2">
      <c r="A32" s="256">
        <v>31</v>
      </c>
      <c r="B32" s="257" t="s">
        <v>251</v>
      </c>
      <c r="C32" s="258"/>
      <c r="D32" s="259">
        <v>0.21828103683492497</v>
      </c>
      <c r="E32" s="552">
        <v>8</v>
      </c>
      <c r="F32" s="553">
        <v>13</v>
      </c>
      <c r="G32" s="553">
        <v>17</v>
      </c>
      <c r="H32" s="553">
        <v>17</v>
      </c>
      <c r="I32" s="554">
        <v>19</v>
      </c>
      <c r="J32" s="260">
        <v>-11</v>
      </c>
      <c r="K32" s="263">
        <v>-57.89473684210526</v>
      </c>
    </row>
    <row r="33" spans="1:11" ht="13.5" customHeight="1" x14ac:dyDescent="0.2">
      <c r="A33" s="256">
        <v>32</v>
      </c>
      <c r="B33" s="257" t="s">
        <v>252</v>
      </c>
      <c r="C33" s="258"/>
      <c r="D33" s="259">
        <v>3.7380627557980901</v>
      </c>
      <c r="E33" s="260">
        <v>137</v>
      </c>
      <c r="F33" s="261">
        <v>156</v>
      </c>
      <c r="G33" s="261">
        <v>124</v>
      </c>
      <c r="H33" s="261">
        <v>118</v>
      </c>
      <c r="I33" s="262">
        <v>130</v>
      </c>
      <c r="J33" s="260">
        <v>7</v>
      </c>
      <c r="K33" s="263">
        <v>5.384615384615385</v>
      </c>
    </row>
    <row r="34" spans="1:11" ht="13.5" customHeight="1" x14ac:dyDescent="0.2">
      <c r="A34" s="256">
        <v>33</v>
      </c>
      <c r="B34" s="257" t="s">
        <v>253</v>
      </c>
      <c r="C34" s="258"/>
      <c r="D34" s="259">
        <v>3.0013642564802181</v>
      </c>
      <c r="E34" s="260">
        <v>110</v>
      </c>
      <c r="F34" s="261">
        <v>106</v>
      </c>
      <c r="G34" s="553">
        <v>97</v>
      </c>
      <c r="H34" s="553">
        <v>85</v>
      </c>
      <c r="I34" s="554">
        <v>66</v>
      </c>
      <c r="J34" s="260">
        <v>44</v>
      </c>
      <c r="K34" s="263">
        <v>66.666666666666671</v>
      </c>
    </row>
    <row r="35" spans="1:11" ht="13.5" customHeight="1" x14ac:dyDescent="0.2">
      <c r="A35" s="256">
        <v>34</v>
      </c>
      <c r="B35" s="257" t="s">
        <v>254</v>
      </c>
      <c r="C35" s="258"/>
      <c r="D35" s="259">
        <v>1.4461118690313779</v>
      </c>
      <c r="E35" s="552">
        <v>53</v>
      </c>
      <c r="F35" s="553">
        <v>87</v>
      </c>
      <c r="G35" s="553">
        <v>66</v>
      </c>
      <c r="H35" s="553">
        <v>69</v>
      </c>
      <c r="I35" s="554">
        <v>70</v>
      </c>
      <c r="J35" s="260">
        <v>-17</v>
      </c>
      <c r="K35" s="263">
        <v>-24.285714285714285</v>
      </c>
    </row>
    <row r="36" spans="1:11" ht="13.5" customHeight="1" x14ac:dyDescent="0.2">
      <c r="A36" s="256">
        <v>41</v>
      </c>
      <c r="B36" s="257" t="s">
        <v>255</v>
      </c>
      <c r="C36" s="258"/>
      <c r="D36" s="259">
        <v>0.13642564802182811</v>
      </c>
      <c r="E36" s="552">
        <v>5</v>
      </c>
      <c r="F36" s="553">
        <v>15</v>
      </c>
      <c r="G36" s="553">
        <v>10</v>
      </c>
      <c r="H36" s="553">
        <v>15</v>
      </c>
      <c r="I36" s="554">
        <v>14</v>
      </c>
      <c r="J36" s="260">
        <v>-9</v>
      </c>
      <c r="K36" s="263">
        <v>-64.285714285714292</v>
      </c>
    </row>
    <row r="37" spans="1:11" ht="13.5" customHeight="1" x14ac:dyDescent="0.2">
      <c r="A37" s="256">
        <v>42</v>
      </c>
      <c r="B37" s="257" t="s">
        <v>256</v>
      </c>
      <c r="C37" s="258"/>
      <c r="D37" s="259" t="s">
        <v>546</v>
      </c>
      <c r="E37" s="260" t="s">
        <v>546</v>
      </c>
      <c r="F37" s="553">
        <v>5</v>
      </c>
      <c r="G37" s="553">
        <v>5</v>
      </c>
      <c r="H37" s="261" t="s">
        <v>546</v>
      </c>
      <c r="I37" s="554">
        <v>7</v>
      </c>
      <c r="J37" s="260" t="s">
        <v>546</v>
      </c>
      <c r="K37" s="263" t="s">
        <v>546</v>
      </c>
    </row>
    <row r="38" spans="1:11" ht="13.5" customHeight="1" x14ac:dyDescent="0.2">
      <c r="A38" s="256">
        <v>43</v>
      </c>
      <c r="B38" s="257" t="s">
        <v>257</v>
      </c>
      <c r="C38" s="258"/>
      <c r="D38" s="259">
        <v>0.84583901773533421</v>
      </c>
      <c r="E38" s="552">
        <v>31</v>
      </c>
      <c r="F38" s="553">
        <v>32</v>
      </c>
      <c r="G38" s="553">
        <v>42</v>
      </c>
      <c r="H38" s="553">
        <v>59</v>
      </c>
      <c r="I38" s="554">
        <v>24</v>
      </c>
      <c r="J38" s="260">
        <v>7</v>
      </c>
      <c r="K38" s="263">
        <v>29.166666666666668</v>
      </c>
    </row>
    <row r="39" spans="1:11" ht="13.5" customHeight="1" x14ac:dyDescent="0.2">
      <c r="A39" s="256">
        <v>51</v>
      </c>
      <c r="B39" s="257" t="s">
        <v>258</v>
      </c>
      <c r="C39" s="258"/>
      <c r="D39" s="259">
        <v>7.885402455661664</v>
      </c>
      <c r="E39" s="260">
        <v>289</v>
      </c>
      <c r="F39" s="261">
        <v>330</v>
      </c>
      <c r="G39" s="261">
        <v>289</v>
      </c>
      <c r="H39" s="261">
        <v>282</v>
      </c>
      <c r="I39" s="262">
        <v>283</v>
      </c>
      <c r="J39" s="260">
        <v>6</v>
      </c>
      <c r="K39" s="263">
        <v>2.1201413427561837</v>
      </c>
    </row>
    <row r="40" spans="1:11" ht="13.5" customHeight="1" x14ac:dyDescent="0.2">
      <c r="A40" s="256" t="s">
        <v>259</v>
      </c>
      <c r="B40" s="257" t="s">
        <v>260</v>
      </c>
      <c r="C40" s="258"/>
      <c r="D40" s="259">
        <v>7.5034106412005457</v>
      </c>
      <c r="E40" s="260">
        <v>275</v>
      </c>
      <c r="F40" s="261">
        <v>315</v>
      </c>
      <c r="G40" s="261">
        <v>276</v>
      </c>
      <c r="H40" s="261">
        <v>264</v>
      </c>
      <c r="I40" s="262">
        <v>275</v>
      </c>
      <c r="J40" s="260">
        <v>0</v>
      </c>
      <c r="K40" s="263">
        <v>0</v>
      </c>
    </row>
    <row r="41" spans="1:11" ht="13.5" customHeight="1" x14ac:dyDescent="0.2">
      <c r="A41" s="256"/>
      <c r="B41" s="257" t="s">
        <v>261</v>
      </c>
      <c r="C41" s="258"/>
      <c r="D41" s="259">
        <v>6.60300136425648</v>
      </c>
      <c r="E41" s="260">
        <v>242</v>
      </c>
      <c r="F41" s="261">
        <v>288</v>
      </c>
      <c r="G41" s="261">
        <v>257</v>
      </c>
      <c r="H41" s="261">
        <v>230</v>
      </c>
      <c r="I41" s="262">
        <v>248</v>
      </c>
      <c r="J41" s="260">
        <v>-6</v>
      </c>
      <c r="K41" s="263">
        <v>-2.4193548387096775</v>
      </c>
    </row>
    <row r="42" spans="1:11" ht="13.5" customHeight="1" x14ac:dyDescent="0.2">
      <c r="A42" s="256">
        <v>52</v>
      </c>
      <c r="B42" s="257" t="s">
        <v>262</v>
      </c>
      <c r="C42" s="258"/>
      <c r="D42" s="259">
        <v>5.4024556616643933</v>
      </c>
      <c r="E42" s="260">
        <v>198</v>
      </c>
      <c r="F42" s="261">
        <v>194</v>
      </c>
      <c r="G42" s="261">
        <v>173</v>
      </c>
      <c r="H42" s="261">
        <v>169</v>
      </c>
      <c r="I42" s="262">
        <v>161</v>
      </c>
      <c r="J42" s="260">
        <v>37</v>
      </c>
      <c r="K42" s="263">
        <v>22.981366459627328</v>
      </c>
    </row>
    <row r="43" spans="1:11" ht="13.5" customHeight="1" x14ac:dyDescent="0.2">
      <c r="A43" s="256" t="s">
        <v>263</v>
      </c>
      <c r="B43" s="257" t="s">
        <v>264</v>
      </c>
      <c r="C43" s="258"/>
      <c r="D43" s="259">
        <v>4.6657571623465213</v>
      </c>
      <c r="E43" s="260">
        <v>171</v>
      </c>
      <c r="F43" s="261">
        <v>169</v>
      </c>
      <c r="G43" s="261">
        <v>145</v>
      </c>
      <c r="H43" s="261">
        <v>153</v>
      </c>
      <c r="I43" s="262">
        <v>128</v>
      </c>
      <c r="J43" s="260">
        <v>43</v>
      </c>
      <c r="K43" s="263">
        <v>33.59375</v>
      </c>
    </row>
    <row r="44" spans="1:11" ht="13.5" customHeight="1" x14ac:dyDescent="0.2">
      <c r="A44" s="256">
        <v>53</v>
      </c>
      <c r="B44" s="257" t="s">
        <v>265</v>
      </c>
      <c r="C44" s="258"/>
      <c r="D44" s="259">
        <v>0.90040927694406547</v>
      </c>
      <c r="E44" s="552">
        <v>33</v>
      </c>
      <c r="F44" s="553">
        <v>38</v>
      </c>
      <c r="G44" s="553">
        <v>33</v>
      </c>
      <c r="H44" s="261">
        <v>108</v>
      </c>
      <c r="I44" s="554">
        <v>24</v>
      </c>
      <c r="J44" s="260">
        <v>9</v>
      </c>
      <c r="K44" s="263">
        <v>37.5</v>
      </c>
    </row>
    <row r="45" spans="1:11" ht="13.5" customHeight="1" x14ac:dyDescent="0.2">
      <c r="A45" s="256" t="s">
        <v>266</v>
      </c>
      <c r="B45" s="257" t="s">
        <v>267</v>
      </c>
      <c r="C45" s="258"/>
      <c r="D45" s="259">
        <v>0.90040927694406547</v>
      </c>
      <c r="E45" s="552">
        <v>33</v>
      </c>
      <c r="F45" s="553">
        <v>36</v>
      </c>
      <c r="G45" s="553">
        <v>32</v>
      </c>
      <c r="H45" s="261">
        <v>108</v>
      </c>
      <c r="I45" s="554">
        <v>21</v>
      </c>
      <c r="J45" s="260">
        <v>12</v>
      </c>
      <c r="K45" s="263">
        <v>57.142857142857146</v>
      </c>
    </row>
    <row r="46" spans="1:11" ht="13.5" customHeight="1" x14ac:dyDescent="0.2">
      <c r="A46" s="256">
        <v>54</v>
      </c>
      <c r="B46" s="257" t="s">
        <v>268</v>
      </c>
      <c r="C46" s="258"/>
      <c r="D46" s="259">
        <v>3.30150068212824</v>
      </c>
      <c r="E46" s="260">
        <v>121</v>
      </c>
      <c r="F46" s="553">
        <v>97</v>
      </c>
      <c r="G46" s="553">
        <v>78</v>
      </c>
      <c r="H46" s="553">
        <v>92</v>
      </c>
      <c r="I46" s="554">
        <v>88</v>
      </c>
      <c r="J46" s="260">
        <v>33</v>
      </c>
      <c r="K46" s="263">
        <v>37.5</v>
      </c>
    </row>
    <row r="47" spans="1:11" ht="13.5" customHeight="1" x14ac:dyDescent="0.2">
      <c r="A47" s="256">
        <v>61</v>
      </c>
      <c r="B47" s="257" t="s">
        <v>269</v>
      </c>
      <c r="C47" s="258"/>
      <c r="D47" s="259">
        <v>1.6371077762619373</v>
      </c>
      <c r="E47" s="552">
        <v>60</v>
      </c>
      <c r="F47" s="553">
        <v>76</v>
      </c>
      <c r="G47" s="553">
        <v>83</v>
      </c>
      <c r="H47" s="553">
        <v>75</v>
      </c>
      <c r="I47" s="554">
        <v>54</v>
      </c>
      <c r="J47" s="260">
        <v>6</v>
      </c>
      <c r="K47" s="263">
        <v>11.111111111111111</v>
      </c>
    </row>
    <row r="48" spans="1:11" ht="13.5" customHeight="1" x14ac:dyDescent="0.2">
      <c r="A48" s="256">
        <v>62</v>
      </c>
      <c r="B48" s="257" t="s">
        <v>270</v>
      </c>
      <c r="C48" s="258"/>
      <c r="D48" s="259">
        <v>7.3669849931787175</v>
      </c>
      <c r="E48" s="260">
        <v>270</v>
      </c>
      <c r="F48" s="261">
        <v>343</v>
      </c>
      <c r="G48" s="261">
        <v>280</v>
      </c>
      <c r="H48" s="261">
        <v>302</v>
      </c>
      <c r="I48" s="262">
        <v>275</v>
      </c>
      <c r="J48" s="260">
        <v>-5</v>
      </c>
      <c r="K48" s="263">
        <v>-1.8181818181818181</v>
      </c>
    </row>
    <row r="49" spans="1:11" ht="13.5" customHeight="1" x14ac:dyDescent="0.2">
      <c r="A49" s="256">
        <v>63</v>
      </c>
      <c r="B49" s="257" t="s">
        <v>271</v>
      </c>
      <c r="C49" s="258"/>
      <c r="D49" s="259">
        <v>4.1200545702592084</v>
      </c>
      <c r="E49" s="260">
        <v>151</v>
      </c>
      <c r="F49" s="261">
        <v>140</v>
      </c>
      <c r="G49" s="261">
        <v>164</v>
      </c>
      <c r="H49" s="261">
        <v>179</v>
      </c>
      <c r="I49" s="262">
        <v>164</v>
      </c>
      <c r="J49" s="260">
        <v>-13</v>
      </c>
      <c r="K49" s="263">
        <v>-7.9268292682926829</v>
      </c>
    </row>
    <row r="50" spans="1:11" ht="13.5" customHeight="1" x14ac:dyDescent="0.2">
      <c r="A50" s="256" t="s">
        <v>272</v>
      </c>
      <c r="B50" s="257" t="s">
        <v>273</v>
      </c>
      <c r="C50" s="258"/>
      <c r="D50" s="259">
        <v>1.0641200545702592</v>
      </c>
      <c r="E50" s="552">
        <v>39</v>
      </c>
      <c r="F50" s="553">
        <v>26</v>
      </c>
      <c r="G50" s="553">
        <v>51</v>
      </c>
      <c r="H50" s="553">
        <v>32</v>
      </c>
      <c r="I50" s="554">
        <v>21</v>
      </c>
      <c r="J50" s="260">
        <v>18</v>
      </c>
      <c r="K50" s="263">
        <v>85.714285714285708</v>
      </c>
    </row>
    <row r="51" spans="1:11" ht="13.5" customHeight="1" x14ac:dyDescent="0.2">
      <c r="A51" s="256" t="s">
        <v>274</v>
      </c>
      <c r="B51" s="257" t="s">
        <v>275</v>
      </c>
      <c r="C51" s="258"/>
      <c r="D51" s="259">
        <v>2.5648021828103684</v>
      </c>
      <c r="E51" s="552">
        <v>94</v>
      </c>
      <c r="F51" s="553">
        <v>91</v>
      </c>
      <c r="G51" s="553">
        <v>98</v>
      </c>
      <c r="H51" s="261">
        <v>131</v>
      </c>
      <c r="I51" s="262">
        <v>110</v>
      </c>
      <c r="J51" s="260">
        <v>-16</v>
      </c>
      <c r="K51" s="263">
        <v>-14.545454545454545</v>
      </c>
    </row>
    <row r="52" spans="1:11" ht="13.5" customHeight="1" x14ac:dyDescent="0.2">
      <c r="A52" s="256">
        <v>71</v>
      </c>
      <c r="B52" s="257" t="s">
        <v>276</v>
      </c>
      <c r="C52" s="258"/>
      <c r="D52" s="259">
        <v>5.5388813096862206</v>
      </c>
      <c r="E52" s="260">
        <v>203</v>
      </c>
      <c r="F52" s="261">
        <v>245</v>
      </c>
      <c r="G52" s="261">
        <v>247</v>
      </c>
      <c r="H52" s="261">
        <v>259</v>
      </c>
      <c r="I52" s="262">
        <v>216</v>
      </c>
      <c r="J52" s="260">
        <v>-13</v>
      </c>
      <c r="K52" s="263">
        <v>-6.0185185185185182</v>
      </c>
    </row>
    <row r="53" spans="1:11" ht="13.5" customHeight="1" x14ac:dyDescent="0.2">
      <c r="A53" s="256" t="s">
        <v>277</v>
      </c>
      <c r="B53" s="257" t="s">
        <v>278</v>
      </c>
      <c r="C53" s="258"/>
      <c r="D53" s="259">
        <v>1.1186903137789905</v>
      </c>
      <c r="E53" s="552">
        <v>41</v>
      </c>
      <c r="F53" s="553">
        <v>66</v>
      </c>
      <c r="G53" s="553">
        <v>69</v>
      </c>
      <c r="H53" s="553">
        <v>60</v>
      </c>
      <c r="I53" s="554">
        <v>54</v>
      </c>
      <c r="J53" s="260">
        <v>-13</v>
      </c>
      <c r="K53" s="263">
        <v>-24.074074074074073</v>
      </c>
    </row>
    <row r="54" spans="1:11" ht="13.5" customHeight="1" x14ac:dyDescent="0.2">
      <c r="A54" s="256" t="s">
        <v>279</v>
      </c>
      <c r="B54" s="257" t="s">
        <v>280</v>
      </c>
      <c r="C54" s="258"/>
      <c r="D54" s="259">
        <v>3.6834924965893587</v>
      </c>
      <c r="E54" s="260">
        <v>135</v>
      </c>
      <c r="F54" s="261">
        <v>160</v>
      </c>
      <c r="G54" s="261">
        <v>165</v>
      </c>
      <c r="H54" s="261">
        <v>183</v>
      </c>
      <c r="I54" s="262">
        <v>144</v>
      </c>
      <c r="J54" s="260">
        <v>-9</v>
      </c>
      <c r="K54" s="263">
        <v>-6.25</v>
      </c>
    </row>
    <row r="55" spans="1:11" ht="13.5" customHeight="1" x14ac:dyDescent="0.2">
      <c r="A55" s="256">
        <v>72</v>
      </c>
      <c r="B55" s="257" t="s">
        <v>281</v>
      </c>
      <c r="C55" s="258"/>
      <c r="D55" s="259">
        <v>1.4188267394270122</v>
      </c>
      <c r="E55" s="552">
        <v>52</v>
      </c>
      <c r="F55" s="553">
        <v>53</v>
      </c>
      <c r="G55" s="553">
        <v>68</v>
      </c>
      <c r="H55" s="553">
        <v>61</v>
      </c>
      <c r="I55" s="554">
        <v>43</v>
      </c>
      <c r="J55" s="260">
        <v>9</v>
      </c>
      <c r="K55" s="263">
        <v>20.930232558139537</v>
      </c>
    </row>
    <row r="56" spans="1:11" ht="13.5" customHeight="1" x14ac:dyDescent="0.2">
      <c r="A56" s="256" t="s">
        <v>282</v>
      </c>
      <c r="B56" s="257" t="s">
        <v>283</v>
      </c>
      <c r="C56" s="258"/>
      <c r="D56" s="259">
        <v>0.46384720327421552</v>
      </c>
      <c r="E56" s="552">
        <v>17</v>
      </c>
      <c r="F56" s="553">
        <v>13</v>
      </c>
      <c r="G56" s="553">
        <v>23</v>
      </c>
      <c r="H56" s="553">
        <v>21</v>
      </c>
      <c r="I56" s="554">
        <v>13</v>
      </c>
      <c r="J56" s="260">
        <v>4</v>
      </c>
      <c r="K56" s="263">
        <v>30.76923076923077</v>
      </c>
    </row>
    <row r="57" spans="1:11" ht="13.5" customHeight="1" x14ac:dyDescent="0.2">
      <c r="A57" s="256" t="s">
        <v>284</v>
      </c>
      <c r="B57" s="257" t="s">
        <v>285</v>
      </c>
      <c r="C57" s="258"/>
      <c r="D57" s="259">
        <v>0.65484311050477495</v>
      </c>
      <c r="E57" s="552">
        <v>24</v>
      </c>
      <c r="F57" s="553">
        <v>22</v>
      </c>
      <c r="G57" s="553">
        <v>29</v>
      </c>
      <c r="H57" s="553">
        <v>21</v>
      </c>
      <c r="I57" s="554">
        <v>16</v>
      </c>
      <c r="J57" s="260">
        <v>8</v>
      </c>
      <c r="K57" s="263">
        <v>50</v>
      </c>
    </row>
    <row r="58" spans="1:11" ht="13.5" customHeight="1" x14ac:dyDescent="0.2">
      <c r="A58" s="256">
        <v>73</v>
      </c>
      <c r="B58" s="257" t="s">
        <v>286</v>
      </c>
      <c r="C58" s="258"/>
      <c r="D58" s="259">
        <v>0.92769440654843105</v>
      </c>
      <c r="E58" s="552">
        <v>34</v>
      </c>
      <c r="F58" s="553">
        <v>43</v>
      </c>
      <c r="G58" s="553">
        <v>55</v>
      </c>
      <c r="H58" s="553">
        <v>40</v>
      </c>
      <c r="I58" s="554">
        <v>25</v>
      </c>
      <c r="J58" s="260">
        <v>9</v>
      </c>
      <c r="K58" s="263">
        <v>36</v>
      </c>
    </row>
    <row r="59" spans="1:11" ht="13.5" customHeight="1" x14ac:dyDescent="0.2">
      <c r="A59" s="256" t="s">
        <v>287</v>
      </c>
      <c r="B59" s="257" t="s">
        <v>288</v>
      </c>
      <c r="C59" s="258"/>
      <c r="D59" s="259">
        <v>0.68212824010914053</v>
      </c>
      <c r="E59" s="552">
        <v>25</v>
      </c>
      <c r="F59" s="553">
        <v>32</v>
      </c>
      <c r="G59" s="553">
        <v>44</v>
      </c>
      <c r="H59" s="553">
        <v>38</v>
      </c>
      <c r="I59" s="554">
        <v>18</v>
      </c>
      <c r="J59" s="260">
        <v>7</v>
      </c>
      <c r="K59" s="263">
        <v>38.888888888888886</v>
      </c>
    </row>
    <row r="60" spans="1:11" ht="13.5" customHeight="1" x14ac:dyDescent="0.2">
      <c r="A60" s="256">
        <v>81</v>
      </c>
      <c r="B60" s="257" t="s">
        <v>289</v>
      </c>
      <c r="C60" s="258"/>
      <c r="D60" s="259">
        <v>6.9849931787175992</v>
      </c>
      <c r="E60" s="260">
        <v>256</v>
      </c>
      <c r="F60" s="261">
        <v>303</v>
      </c>
      <c r="G60" s="261">
        <v>253</v>
      </c>
      <c r="H60" s="261">
        <v>297</v>
      </c>
      <c r="I60" s="262">
        <v>244</v>
      </c>
      <c r="J60" s="260">
        <v>12</v>
      </c>
      <c r="K60" s="263">
        <v>4.918032786885246</v>
      </c>
    </row>
    <row r="61" spans="1:11" ht="13.5" customHeight="1" x14ac:dyDescent="0.2">
      <c r="A61" s="256" t="s">
        <v>290</v>
      </c>
      <c r="B61" s="257" t="s">
        <v>291</v>
      </c>
      <c r="C61" s="258"/>
      <c r="D61" s="259">
        <v>2.4283765347885402</v>
      </c>
      <c r="E61" s="552">
        <v>89</v>
      </c>
      <c r="F61" s="261">
        <v>104</v>
      </c>
      <c r="G61" s="553">
        <v>87</v>
      </c>
      <c r="H61" s="553">
        <v>99</v>
      </c>
      <c r="I61" s="554">
        <v>75</v>
      </c>
      <c r="J61" s="260">
        <v>14</v>
      </c>
      <c r="K61" s="263">
        <v>18.666666666666668</v>
      </c>
    </row>
    <row r="62" spans="1:11" ht="13.5" customHeight="1" x14ac:dyDescent="0.2">
      <c r="A62" s="256" t="s">
        <v>292</v>
      </c>
      <c r="B62" s="257" t="s">
        <v>363</v>
      </c>
      <c r="C62" s="258"/>
      <c r="D62" s="259">
        <v>2.8649386084583903</v>
      </c>
      <c r="E62" s="260">
        <v>105</v>
      </c>
      <c r="F62" s="261">
        <v>103</v>
      </c>
      <c r="G62" s="553">
        <v>90</v>
      </c>
      <c r="H62" s="261">
        <v>122</v>
      </c>
      <c r="I62" s="262">
        <v>109</v>
      </c>
      <c r="J62" s="260">
        <v>-4</v>
      </c>
      <c r="K62" s="263">
        <v>-3.669724770642202</v>
      </c>
    </row>
    <row r="63" spans="1:11" ht="13.5" customHeight="1" x14ac:dyDescent="0.2">
      <c r="A63" s="256" t="s">
        <v>294</v>
      </c>
      <c r="B63" s="257" t="s">
        <v>295</v>
      </c>
      <c r="C63" s="258"/>
      <c r="D63" s="259">
        <v>0.73669849931787179</v>
      </c>
      <c r="E63" s="552">
        <v>27</v>
      </c>
      <c r="F63" s="553">
        <v>34</v>
      </c>
      <c r="G63" s="553">
        <v>28</v>
      </c>
      <c r="H63" s="553">
        <v>22</v>
      </c>
      <c r="I63" s="554">
        <v>24</v>
      </c>
      <c r="J63" s="260">
        <v>3</v>
      </c>
      <c r="K63" s="263">
        <v>12.5</v>
      </c>
    </row>
    <row r="64" spans="1:11" ht="13.5" customHeight="1" x14ac:dyDescent="0.2">
      <c r="A64" s="256" t="s">
        <v>296</v>
      </c>
      <c r="B64" s="257" t="s">
        <v>297</v>
      </c>
      <c r="C64" s="258"/>
      <c r="D64" s="259">
        <v>0.30013642564802184</v>
      </c>
      <c r="E64" s="552">
        <v>11</v>
      </c>
      <c r="F64" s="553">
        <v>33</v>
      </c>
      <c r="G64" s="553">
        <v>20</v>
      </c>
      <c r="H64" s="553">
        <v>29</v>
      </c>
      <c r="I64" s="554">
        <v>17</v>
      </c>
      <c r="J64" s="260">
        <v>-6</v>
      </c>
      <c r="K64" s="263">
        <v>-35.294117647058826</v>
      </c>
    </row>
    <row r="65" spans="1:11" ht="13.5" customHeight="1" x14ac:dyDescent="0.2">
      <c r="A65" s="256">
        <v>82</v>
      </c>
      <c r="B65" s="257" t="s">
        <v>298</v>
      </c>
      <c r="C65" s="258"/>
      <c r="D65" s="259">
        <v>2.2100954979536152</v>
      </c>
      <c r="E65" s="552">
        <v>81</v>
      </c>
      <c r="F65" s="261">
        <v>145</v>
      </c>
      <c r="G65" s="553">
        <v>84</v>
      </c>
      <c r="H65" s="261">
        <v>102</v>
      </c>
      <c r="I65" s="262">
        <v>100</v>
      </c>
      <c r="J65" s="260">
        <v>-19</v>
      </c>
      <c r="K65" s="263">
        <v>-19</v>
      </c>
    </row>
    <row r="66" spans="1:11" ht="13.5" customHeight="1" x14ac:dyDescent="0.2">
      <c r="A66" s="256" t="s">
        <v>299</v>
      </c>
      <c r="B66" s="257" t="s">
        <v>549</v>
      </c>
      <c r="C66" s="258"/>
      <c r="D66" s="259">
        <v>1.6098226466575716</v>
      </c>
      <c r="E66" s="552">
        <v>59</v>
      </c>
      <c r="F66" s="261">
        <v>106</v>
      </c>
      <c r="G66" s="553">
        <v>53</v>
      </c>
      <c r="H66" s="553">
        <v>59</v>
      </c>
      <c r="I66" s="554">
        <v>71</v>
      </c>
      <c r="J66" s="260">
        <v>-12</v>
      </c>
      <c r="K66" s="263">
        <v>-16.901408450704224</v>
      </c>
    </row>
    <row r="67" spans="1:11" ht="13.5" customHeight="1" x14ac:dyDescent="0.2">
      <c r="A67" s="256" t="s">
        <v>300</v>
      </c>
      <c r="B67" s="257" t="s">
        <v>301</v>
      </c>
      <c r="C67" s="258"/>
      <c r="D67" s="259">
        <v>0.35470668485675305</v>
      </c>
      <c r="E67" s="552">
        <v>13</v>
      </c>
      <c r="F67" s="553">
        <v>24</v>
      </c>
      <c r="G67" s="553">
        <v>19</v>
      </c>
      <c r="H67" s="553">
        <v>21</v>
      </c>
      <c r="I67" s="554">
        <v>14</v>
      </c>
      <c r="J67" s="260">
        <v>-1</v>
      </c>
      <c r="K67" s="263">
        <v>-7.1428571428571432</v>
      </c>
    </row>
    <row r="68" spans="1:11" ht="13.5" customHeight="1" x14ac:dyDescent="0.2">
      <c r="A68" s="256">
        <v>83</v>
      </c>
      <c r="B68" s="257" t="s">
        <v>302</v>
      </c>
      <c r="C68" s="258"/>
      <c r="D68" s="259">
        <v>4.038199181446112</v>
      </c>
      <c r="E68" s="260">
        <v>148</v>
      </c>
      <c r="F68" s="261">
        <v>219</v>
      </c>
      <c r="G68" s="261">
        <v>119</v>
      </c>
      <c r="H68" s="261">
        <v>135</v>
      </c>
      <c r="I68" s="262">
        <v>142</v>
      </c>
      <c r="J68" s="260">
        <v>6</v>
      </c>
      <c r="K68" s="263">
        <v>4.225352112676056</v>
      </c>
    </row>
    <row r="69" spans="1:11" ht="13.5" customHeight="1" x14ac:dyDescent="0.2">
      <c r="A69" s="256" t="s">
        <v>303</v>
      </c>
      <c r="B69" s="257" t="s">
        <v>304</v>
      </c>
      <c r="C69" s="258"/>
      <c r="D69" s="259">
        <v>2.8376534788540244</v>
      </c>
      <c r="E69" s="260">
        <v>104</v>
      </c>
      <c r="F69" s="261">
        <v>187</v>
      </c>
      <c r="G69" s="553">
        <v>92</v>
      </c>
      <c r="H69" s="261">
        <v>103</v>
      </c>
      <c r="I69" s="262">
        <v>113</v>
      </c>
      <c r="J69" s="260">
        <v>-9</v>
      </c>
      <c r="K69" s="263">
        <v>-7.9646017699115044</v>
      </c>
    </row>
    <row r="70" spans="1:11" ht="13.5" customHeight="1" x14ac:dyDescent="0.2">
      <c r="A70" s="256"/>
      <c r="B70" s="257" t="s">
        <v>305</v>
      </c>
      <c r="C70" s="258"/>
      <c r="D70" s="259">
        <v>1.1732605729877217</v>
      </c>
      <c r="E70" s="552">
        <v>43</v>
      </c>
      <c r="F70" s="261">
        <v>120</v>
      </c>
      <c r="G70" s="553">
        <v>48</v>
      </c>
      <c r="H70" s="553">
        <v>49</v>
      </c>
      <c r="I70" s="554">
        <v>54</v>
      </c>
      <c r="J70" s="260">
        <v>-11</v>
      </c>
      <c r="K70" s="263">
        <v>-20.37037037037037</v>
      </c>
    </row>
    <row r="71" spans="1:11" ht="13.5" customHeight="1" x14ac:dyDescent="0.2">
      <c r="A71" s="256">
        <v>84</v>
      </c>
      <c r="B71" s="257" t="s">
        <v>306</v>
      </c>
      <c r="C71" s="258"/>
      <c r="D71" s="259">
        <v>0.79126875852660306</v>
      </c>
      <c r="E71" s="552">
        <v>29</v>
      </c>
      <c r="F71" s="553">
        <v>41</v>
      </c>
      <c r="G71" s="553">
        <v>27</v>
      </c>
      <c r="H71" s="553">
        <v>39</v>
      </c>
      <c r="I71" s="554">
        <v>23</v>
      </c>
      <c r="J71" s="260">
        <v>6</v>
      </c>
      <c r="K71" s="263">
        <v>26.086956521739129</v>
      </c>
    </row>
    <row r="72" spans="1:11" ht="13.5" customHeight="1" x14ac:dyDescent="0.2">
      <c r="A72" s="256" t="s">
        <v>307</v>
      </c>
      <c r="B72" s="257" t="s">
        <v>308</v>
      </c>
      <c r="C72" s="258"/>
      <c r="D72" s="259">
        <v>0.16371077762619374</v>
      </c>
      <c r="E72" s="552">
        <v>6</v>
      </c>
      <c r="F72" s="553">
        <v>18</v>
      </c>
      <c r="G72" s="553">
        <v>5</v>
      </c>
      <c r="H72" s="553">
        <v>11</v>
      </c>
      <c r="I72" s="554">
        <v>4</v>
      </c>
      <c r="J72" s="260">
        <v>2</v>
      </c>
      <c r="K72" s="263">
        <v>50</v>
      </c>
    </row>
    <row r="73" spans="1:11" ht="13.5" customHeight="1" x14ac:dyDescent="0.2">
      <c r="A73" s="256" t="s">
        <v>309</v>
      </c>
      <c r="B73" s="257" t="s">
        <v>310</v>
      </c>
      <c r="C73" s="258"/>
      <c r="D73" s="259">
        <v>0.19099590723055934</v>
      </c>
      <c r="E73" s="552">
        <v>7</v>
      </c>
      <c r="F73" s="553">
        <v>7</v>
      </c>
      <c r="G73" s="553">
        <v>5</v>
      </c>
      <c r="H73" s="553">
        <v>9</v>
      </c>
      <c r="I73" s="554">
        <v>5</v>
      </c>
      <c r="J73" s="260">
        <v>2</v>
      </c>
      <c r="K73" s="263">
        <v>40</v>
      </c>
    </row>
    <row r="74" spans="1:11" s="86" customFormat="1" ht="13.5" customHeight="1" x14ac:dyDescent="0.2">
      <c r="A74" s="256" t="s">
        <v>311</v>
      </c>
      <c r="B74" s="257" t="s">
        <v>312</v>
      </c>
      <c r="C74" s="258"/>
      <c r="D74" s="259">
        <v>0</v>
      </c>
      <c r="E74" s="260">
        <v>0</v>
      </c>
      <c r="F74" s="261">
        <v>0</v>
      </c>
      <c r="G74" s="261">
        <v>0</v>
      </c>
      <c r="H74" s="261">
        <v>0</v>
      </c>
      <c r="I74" s="262">
        <v>0</v>
      </c>
      <c r="J74" s="260">
        <v>0</v>
      </c>
      <c r="K74" s="263">
        <v>0</v>
      </c>
    </row>
    <row r="75" spans="1:11" s="113" customFormat="1" ht="13.5" customHeight="1" x14ac:dyDescent="0.15">
      <c r="A75" s="256">
        <v>91</v>
      </c>
      <c r="B75" s="257" t="s">
        <v>313</v>
      </c>
      <c r="C75" s="258"/>
      <c r="D75" s="259">
        <v>0.27285129604365621</v>
      </c>
      <c r="E75" s="552">
        <v>10</v>
      </c>
      <c r="F75" s="553">
        <v>15</v>
      </c>
      <c r="G75" s="553">
        <v>9</v>
      </c>
      <c r="H75" s="553">
        <v>26</v>
      </c>
      <c r="I75" s="554">
        <v>14</v>
      </c>
      <c r="J75" s="260">
        <v>-4</v>
      </c>
      <c r="K75" s="263">
        <v>-28.571428571428573</v>
      </c>
    </row>
    <row r="76" spans="1:11" s="113" customFormat="1" ht="13.5" customHeight="1" x14ac:dyDescent="0.15">
      <c r="A76" s="256">
        <v>92</v>
      </c>
      <c r="B76" s="257" t="s">
        <v>314</v>
      </c>
      <c r="C76" s="258"/>
      <c r="D76" s="259">
        <v>0.24556616643929058</v>
      </c>
      <c r="E76" s="552">
        <v>9</v>
      </c>
      <c r="F76" s="553">
        <v>20</v>
      </c>
      <c r="G76" s="553">
        <v>12</v>
      </c>
      <c r="H76" s="553">
        <v>20</v>
      </c>
      <c r="I76" s="554">
        <v>26</v>
      </c>
      <c r="J76" s="260">
        <v>-17</v>
      </c>
      <c r="K76" s="263">
        <v>-65.384615384615387</v>
      </c>
    </row>
    <row r="77" spans="1:11" s="86" customFormat="1" ht="13.5" customHeight="1" x14ac:dyDescent="0.2">
      <c r="A77" s="256">
        <v>93</v>
      </c>
      <c r="B77" s="257" t="s">
        <v>315</v>
      </c>
      <c r="C77" s="258"/>
      <c r="D77" s="259">
        <v>0.10914051841746249</v>
      </c>
      <c r="E77" s="552">
        <v>4</v>
      </c>
      <c r="F77" s="553">
        <v>3</v>
      </c>
      <c r="G77" s="553">
        <v>4</v>
      </c>
      <c r="H77" s="261" t="s">
        <v>546</v>
      </c>
      <c r="I77" s="554">
        <v>5</v>
      </c>
      <c r="J77" s="260">
        <v>-1</v>
      </c>
      <c r="K77" s="263">
        <v>-20</v>
      </c>
    </row>
    <row r="78" spans="1:11" s="346" customFormat="1" ht="13.5" customHeight="1" x14ac:dyDescent="0.2">
      <c r="A78" s="256">
        <v>94</v>
      </c>
      <c r="B78" s="257" t="s">
        <v>316</v>
      </c>
      <c r="C78" s="258"/>
      <c r="D78" s="259">
        <v>0.13642564802182811</v>
      </c>
      <c r="E78" s="552">
        <v>5</v>
      </c>
      <c r="F78" s="553">
        <v>10</v>
      </c>
      <c r="G78" s="553">
        <v>5</v>
      </c>
      <c r="H78" s="553">
        <v>8</v>
      </c>
      <c r="I78" s="554">
        <v>3</v>
      </c>
      <c r="J78" s="260">
        <v>2</v>
      </c>
      <c r="K78" s="263">
        <v>66.666666666666671</v>
      </c>
    </row>
    <row r="79" spans="1:11" s="86" customFormat="1" ht="13.5" customHeight="1" x14ac:dyDescent="0.2">
      <c r="A79" s="270" t="s">
        <v>317</v>
      </c>
      <c r="B79" s="271" t="s">
        <v>318</v>
      </c>
      <c r="C79" s="272"/>
      <c r="D79" s="273" t="s">
        <v>546</v>
      </c>
      <c r="E79" s="274" t="s">
        <v>546</v>
      </c>
      <c r="F79" s="275">
        <v>0</v>
      </c>
      <c r="G79" s="275">
        <v>0</v>
      </c>
      <c r="H79" s="275">
        <v>0</v>
      </c>
      <c r="I79" s="276">
        <v>0</v>
      </c>
      <c r="J79" s="274" t="s">
        <v>546</v>
      </c>
      <c r="K79" s="551" t="s">
        <v>546</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 customHeight="1" x14ac:dyDescent="0.2">
      <c r="A82" s="116" t="s">
        <v>364</v>
      </c>
      <c r="B82" s="116"/>
      <c r="C82" s="116"/>
      <c r="D82" s="116"/>
      <c r="E82" s="116"/>
      <c r="F82" s="116"/>
      <c r="G82" s="116"/>
      <c r="H82" s="116"/>
      <c r="I82" s="116"/>
      <c r="J82" s="116"/>
      <c r="K82" s="116"/>
    </row>
    <row r="83" spans="1:11" ht="21" customHeight="1" x14ac:dyDescent="0.2">
      <c r="A83" s="382" t="s">
        <v>372</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6" t="s">
        <v>366</v>
      </c>
      <c r="B85" s="116"/>
      <c r="C85" s="116"/>
      <c r="D85" s="116"/>
      <c r="E85" s="116"/>
      <c r="F85" s="116"/>
      <c r="G85" s="116"/>
      <c r="H85" s="116"/>
      <c r="I85" s="116"/>
      <c r="J85" s="116"/>
      <c r="K85" s="11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9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7">
    <mergeCell ref="A86:K86"/>
    <mergeCell ref="H8:H9"/>
    <mergeCell ref="I8:I9"/>
    <mergeCell ref="A82:K82"/>
    <mergeCell ref="A83:K83"/>
    <mergeCell ref="A84:K84"/>
    <mergeCell ref="A85:K85"/>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7" fitToHeight="0" orientation="portrait" r:id="rId1"/>
  <headerFooter alignWithMargins="0"/>
  <rowBreaks count="1" manualBreakCount="1">
    <brk id="59" max="1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B1626-02E3-4C01-8E53-5D569804DDBD}">
  <sheetPr codeName="Tabelle38"/>
  <dimension ref="A1:N200"/>
  <sheetViews>
    <sheetView showGridLines="0" zoomScaleNormal="100" workbookViewId="0"/>
  </sheetViews>
  <sheetFormatPr baseColWidth="10" defaultColWidth="8.85546875" defaultRowHeight="15.95" customHeight="1" x14ac:dyDescent="0.2"/>
  <cols>
    <col min="1" max="1" width="16.85546875" style="53" customWidth="1"/>
    <col min="2" max="2" width="9.7109375" style="87" customWidth="1"/>
    <col min="3" max="9" width="9.7109375" style="120" customWidth="1"/>
    <col min="10" max="10" width="9.7109375" style="121" customWidth="1"/>
    <col min="11" max="11" width="9.7109375" style="53" customWidth="1"/>
    <col min="12" max="12" width="9.7109375" style="120" customWidth="1"/>
    <col min="13" max="13" width="9.7109375" style="53" customWidth="1"/>
    <col min="14" max="16384" width="8.85546875" style="53"/>
  </cols>
  <sheetData>
    <row r="1" spans="1:13" customFormat="1" ht="36.75" customHeight="1" x14ac:dyDescent="0.2">
      <c r="A1" s="33" t="s">
        <v>61</v>
      </c>
      <c r="B1" s="33"/>
      <c r="C1" s="33"/>
      <c r="D1" s="33"/>
      <c r="E1" s="33"/>
      <c r="F1" s="33"/>
      <c r="G1" s="33"/>
      <c r="H1" s="33"/>
      <c r="I1" s="33"/>
      <c r="J1" s="33"/>
      <c r="K1" s="12"/>
      <c r="L1" s="33"/>
      <c r="M1" s="34" t="s">
        <v>38</v>
      </c>
    </row>
    <row r="2" spans="1:13" customFormat="1" ht="11.25" customHeight="1" x14ac:dyDescent="0.2">
      <c r="A2" s="36"/>
      <c r="B2" s="36"/>
      <c r="C2" s="36"/>
      <c r="D2" s="36"/>
      <c r="E2" s="36"/>
      <c r="F2" s="36"/>
      <c r="G2" s="36"/>
      <c r="H2" s="36"/>
      <c r="I2" s="36"/>
      <c r="J2" s="36"/>
      <c r="K2" s="36"/>
      <c r="L2" s="36"/>
      <c r="M2" s="36"/>
    </row>
    <row r="3" spans="1:13" s="39" customFormat="1" ht="24.95" customHeight="1" x14ac:dyDescent="0.2">
      <c r="A3" s="37" t="s">
        <v>373</v>
      </c>
      <c r="B3" s="38"/>
      <c r="C3" s="38"/>
      <c r="D3" s="38"/>
      <c r="E3" s="38"/>
      <c r="F3" s="38"/>
      <c r="G3" s="38"/>
      <c r="H3" s="38"/>
      <c r="I3" s="38"/>
      <c r="J3" s="38"/>
      <c r="K3" s="38"/>
    </row>
    <row r="4" spans="1:13" s="39" customFormat="1" ht="12" customHeight="1" x14ac:dyDescent="0.2">
      <c r="A4" s="86" t="s">
        <v>374</v>
      </c>
      <c r="B4" s="257"/>
      <c r="C4" s="257"/>
      <c r="D4" s="257"/>
      <c r="E4" s="257"/>
      <c r="F4" s="257"/>
      <c r="G4" s="257"/>
      <c r="H4" s="257"/>
      <c r="I4" s="257"/>
      <c r="J4" s="257"/>
      <c r="K4" s="257"/>
      <c r="L4" s="257"/>
      <c r="M4" s="257"/>
    </row>
    <row r="5" spans="1:13" s="39" customFormat="1" ht="12" customHeight="1" x14ac:dyDescent="0.2">
      <c r="A5" s="388" t="s">
        <v>375</v>
      </c>
      <c r="B5" s="388"/>
      <c r="C5" s="389"/>
      <c r="D5" s="389"/>
      <c r="E5" s="389"/>
      <c r="F5" s="390"/>
      <c r="G5" s="390"/>
      <c r="H5" s="390"/>
      <c r="I5" s="390"/>
      <c r="J5" s="390"/>
      <c r="K5" s="390"/>
      <c r="L5" s="390"/>
      <c r="M5" s="390"/>
    </row>
    <row r="6" spans="1:13" s="39" customFormat="1" ht="16.5" customHeight="1" x14ac:dyDescent="0.2">
      <c r="A6" s="391" t="s">
        <v>376</v>
      </c>
      <c r="B6" s="391"/>
      <c r="C6" s="391"/>
      <c r="D6" s="391"/>
      <c r="E6" s="391"/>
      <c r="F6" s="391"/>
      <c r="G6" s="391"/>
      <c r="H6" s="391"/>
      <c r="I6" s="391"/>
      <c r="J6" s="391"/>
      <c r="K6" s="391"/>
      <c r="L6" s="391"/>
      <c r="M6" s="391"/>
    </row>
    <row r="7" spans="1:13" customFormat="1" ht="33.950000000000003" customHeight="1" x14ac:dyDescent="0.2">
      <c r="A7" s="47" t="s">
        <v>377</v>
      </c>
      <c r="B7" s="392" t="s">
        <v>378</v>
      </c>
      <c r="C7" s="392"/>
      <c r="D7" s="392"/>
      <c r="E7" s="392"/>
      <c r="F7" s="392"/>
      <c r="G7" s="392"/>
      <c r="H7" s="393"/>
      <c r="I7" s="392" t="s">
        <v>379</v>
      </c>
      <c r="J7" s="392"/>
      <c r="K7" s="393"/>
      <c r="L7" s="394" t="s">
        <v>380</v>
      </c>
      <c r="M7" s="395"/>
    </row>
    <row r="8" spans="1:13" ht="23.85" customHeight="1" x14ac:dyDescent="0.2">
      <c r="A8" s="56"/>
      <c r="B8" s="396" t="s">
        <v>96</v>
      </c>
      <c r="C8" s="397" t="s">
        <v>98</v>
      </c>
      <c r="D8" s="397" t="s">
        <v>99</v>
      </c>
      <c r="E8" s="397" t="s">
        <v>381</v>
      </c>
      <c r="F8" s="397" t="s">
        <v>382</v>
      </c>
      <c r="G8" s="397" t="s">
        <v>100</v>
      </c>
      <c r="H8" s="398" t="s">
        <v>383</v>
      </c>
      <c r="I8" s="396" t="s">
        <v>96</v>
      </c>
      <c r="J8" s="396" t="s">
        <v>384</v>
      </c>
      <c r="K8" s="399" t="s">
        <v>385</v>
      </c>
      <c r="L8" s="400" t="s">
        <v>386</v>
      </c>
      <c r="M8" s="401" t="s">
        <v>387</v>
      </c>
    </row>
    <row r="9" spans="1:13" ht="12" customHeight="1" x14ac:dyDescent="0.2">
      <c r="A9" s="65"/>
      <c r="B9" s="66">
        <v>1</v>
      </c>
      <c r="C9" s="66">
        <v>2</v>
      </c>
      <c r="D9" s="66">
        <v>3</v>
      </c>
      <c r="E9" s="66">
        <v>4</v>
      </c>
      <c r="F9" s="66">
        <v>5</v>
      </c>
      <c r="G9" s="66">
        <v>6</v>
      </c>
      <c r="H9" s="66">
        <v>7</v>
      </c>
      <c r="I9" s="66">
        <v>8</v>
      </c>
      <c r="J9" s="66">
        <v>9</v>
      </c>
      <c r="K9" s="402">
        <v>10</v>
      </c>
      <c r="L9" s="403">
        <v>11</v>
      </c>
      <c r="M9" s="403">
        <v>12</v>
      </c>
    </row>
    <row r="10" spans="1:13" ht="11.1" customHeight="1" x14ac:dyDescent="0.2">
      <c r="A10" s="404" t="s">
        <v>388</v>
      </c>
      <c r="B10" s="80">
        <v>39297</v>
      </c>
      <c r="C10" s="79">
        <v>21828</v>
      </c>
      <c r="D10" s="79">
        <v>17469</v>
      </c>
      <c r="E10" s="79">
        <v>28857</v>
      </c>
      <c r="F10" s="79">
        <v>10440</v>
      </c>
      <c r="G10" s="79">
        <v>5256</v>
      </c>
      <c r="H10" s="79">
        <v>11818</v>
      </c>
      <c r="I10" s="80">
        <v>11201</v>
      </c>
      <c r="J10" s="79">
        <v>7351</v>
      </c>
      <c r="K10" s="79">
        <v>3850</v>
      </c>
      <c r="L10" s="405">
        <v>2121</v>
      </c>
      <c r="M10" s="406">
        <v>3303</v>
      </c>
    </row>
    <row r="11" spans="1:13" ht="15" customHeight="1" x14ac:dyDescent="0.2">
      <c r="A11" s="404" t="s">
        <v>389</v>
      </c>
      <c r="B11" s="80">
        <v>40426</v>
      </c>
      <c r="C11" s="79">
        <v>22458</v>
      </c>
      <c r="D11" s="79">
        <v>17968</v>
      </c>
      <c r="E11" s="79">
        <v>29739</v>
      </c>
      <c r="F11" s="79">
        <v>10687</v>
      </c>
      <c r="G11" s="79">
        <v>5147</v>
      </c>
      <c r="H11" s="79">
        <v>12340</v>
      </c>
      <c r="I11" s="80">
        <v>11247</v>
      </c>
      <c r="J11" s="79">
        <v>7389</v>
      </c>
      <c r="K11" s="79">
        <v>3858</v>
      </c>
      <c r="L11" s="405">
        <v>4486</v>
      </c>
      <c r="M11" s="406">
        <v>3294</v>
      </c>
    </row>
    <row r="12" spans="1:13" ht="11.1" customHeight="1" x14ac:dyDescent="0.2">
      <c r="A12" s="404" t="s">
        <v>390</v>
      </c>
      <c r="B12" s="80">
        <v>40986</v>
      </c>
      <c r="C12" s="79">
        <v>22903</v>
      </c>
      <c r="D12" s="79">
        <v>18083</v>
      </c>
      <c r="E12" s="79">
        <v>30071</v>
      </c>
      <c r="F12" s="79">
        <v>10915</v>
      </c>
      <c r="G12" s="79">
        <v>4988</v>
      </c>
      <c r="H12" s="79">
        <v>12659</v>
      </c>
      <c r="I12" s="80">
        <v>11658</v>
      </c>
      <c r="J12" s="79">
        <v>7593</v>
      </c>
      <c r="K12" s="79">
        <v>4065</v>
      </c>
      <c r="L12" s="405">
        <v>3476</v>
      </c>
      <c r="M12" s="406">
        <v>3097</v>
      </c>
    </row>
    <row r="13" spans="1:13" ht="11.1" customHeight="1" x14ac:dyDescent="0.2">
      <c r="A13" s="404" t="s">
        <v>391</v>
      </c>
      <c r="B13" s="80">
        <v>41714</v>
      </c>
      <c r="C13" s="79">
        <v>23232</v>
      </c>
      <c r="D13" s="79">
        <v>18482</v>
      </c>
      <c r="E13" s="79">
        <v>30599</v>
      </c>
      <c r="F13" s="79">
        <v>11115</v>
      </c>
      <c r="G13" s="79">
        <v>5588</v>
      </c>
      <c r="H13" s="79">
        <v>12852</v>
      </c>
      <c r="I13" s="80">
        <v>11624</v>
      </c>
      <c r="J13" s="79">
        <v>7406</v>
      </c>
      <c r="K13" s="79">
        <v>4218</v>
      </c>
      <c r="L13" s="405">
        <v>4197</v>
      </c>
      <c r="M13" s="406">
        <v>3652</v>
      </c>
    </row>
    <row r="14" spans="1:13" ht="11.1" customHeight="1" x14ac:dyDescent="0.2">
      <c r="A14" s="404" t="s">
        <v>392</v>
      </c>
      <c r="B14" s="80">
        <v>40340</v>
      </c>
      <c r="C14" s="79">
        <v>22297</v>
      </c>
      <c r="D14" s="79">
        <v>18043</v>
      </c>
      <c r="E14" s="79">
        <v>29345</v>
      </c>
      <c r="F14" s="79">
        <v>10995</v>
      </c>
      <c r="G14" s="79">
        <v>5267</v>
      </c>
      <c r="H14" s="79">
        <v>12625</v>
      </c>
      <c r="I14" s="80">
        <v>11323</v>
      </c>
      <c r="J14" s="79">
        <v>7318</v>
      </c>
      <c r="K14" s="79">
        <v>4005</v>
      </c>
      <c r="L14" s="405">
        <v>2172</v>
      </c>
      <c r="M14" s="406">
        <v>3453</v>
      </c>
    </row>
    <row r="15" spans="1:13" ht="15" customHeight="1" x14ac:dyDescent="0.2">
      <c r="A15" s="404" t="s">
        <v>393</v>
      </c>
      <c r="B15" s="80">
        <v>41598</v>
      </c>
      <c r="C15" s="79">
        <v>23124</v>
      </c>
      <c r="D15" s="79">
        <v>18474</v>
      </c>
      <c r="E15" s="79">
        <v>30345</v>
      </c>
      <c r="F15" s="79">
        <v>11253</v>
      </c>
      <c r="G15" s="79">
        <v>5295</v>
      </c>
      <c r="H15" s="79">
        <v>13118</v>
      </c>
      <c r="I15" s="80">
        <v>11285</v>
      </c>
      <c r="J15" s="79">
        <v>7218</v>
      </c>
      <c r="K15" s="79">
        <v>4067</v>
      </c>
      <c r="L15" s="405">
        <v>4569</v>
      </c>
      <c r="M15" s="406">
        <v>3355</v>
      </c>
    </row>
    <row r="16" spans="1:13" ht="11.1" customHeight="1" x14ac:dyDescent="0.2">
      <c r="A16" s="404" t="s">
        <v>390</v>
      </c>
      <c r="B16" s="80">
        <v>41948</v>
      </c>
      <c r="C16" s="79">
        <v>23373</v>
      </c>
      <c r="D16" s="79">
        <v>18575</v>
      </c>
      <c r="E16" s="79">
        <v>30529</v>
      </c>
      <c r="F16" s="79">
        <v>11419</v>
      </c>
      <c r="G16" s="79">
        <v>5130</v>
      </c>
      <c r="H16" s="79">
        <v>13422</v>
      </c>
      <c r="I16" s="80">
        <v>11914</v>
      </c>
      <c r="J16" s="79">
        <v>7648</v>
      </c>
      <c r="K16" s="79">
        <v>4266</v>
      </c>
      <c r="L16" s="405">
        <v>3491</v>
      </c>
      <c r="M16" s="406">
        <v>3173</v>
      </c>
    </row>
    <row r="17" spans="1:13" ht="11.1" customHeight="1" x14ac:dyDescent="0.2">
      <c r="A17" s="404" t="s">
        <v>391</v>
      </c>
      <c r="B17" s="80">
        <v>43289</v>
      </c>
      <c r="C17" s="79">
        <v>24050</v>
      </c>
      <c r="D17" s="79">
        <v>19239</v>
      </c>
      <c r="E17" s="79">
        <v>31598</v>
      </c>
      <c r="F17" s="79">
        <v>11691</v>
      </c>
      <c r="G17" s="79">
        <v>5742</v>
      </c>
      <c r="H17" s="79">
        <v>13677</v>
      </c>
      <c r="I17" s="80">
        <v>11677</v>
      </c>
      <c r="J17" s="79">
        <v>7299</v>
      </c>
      <c r="K17" s="79">
        <v>4378</v>
      </c>
      <c r="L17" s="405">
        <v>4634</v>
      </c>
      <c r="M17" s="406">
        <v>3719</v>
      </c>
    </row>
    <row r="18" spans="1:13" ht="11.1" customHeight="1" x14ac:dyDescent="0.2">
      <c r="A18" s="404" t="s">
        <v>392</v>
      </c>
      <c r="B18" s="80">
        <v>42005</v>
      </c>
      <c r="C18" s="79">
        <v>23201</v>
      </c>
      <c r="D18" s="79">
        <v>18804</v>
      </c>
      <c r="E18" s="79">
        <v>30421</v>
      </c>
      <c r="F18" s="79">
        <v>11584</v>
      </c>
      <c r="G18" s="79">
        <v>5361</v>
      </c>
      <c r="H18" s="79">
        <v>13499</v>
      </c>
      <c r="I18" s="80">
        <v>11457</v>
      </c>
      <c r="J18" s="79">
        <v>7272</v>
      </c>
      <c r="K18" s="79">
        <v>4185</v>
      </c>
      <c r="L18" s="405">
        <v>2336</v>
      </c>
      <c r="M18" s="406">
        <v>3623</v>
      </c>
    </row>
    <row r="19" spans="1:13" ht="15" customHeight="1" x14ac:dyDescent="0.2">
      <c r="A19" s="404" t="s">
        <v>394</v>
      </c>
      <c r="B19" s="80">
        <v>42987</v>
      </c>
      <c r="C19" s="79">
        <v>23766</v>
      </c>
      <c r="D19" s="79">
        <v>19221</v>
      </c>
      <c r="E19" s="79">
        <v>31247</v>
      </c>
      <c r="F19" s="79">
        <v>11740</v>
      </c>
      <c r="G19" s="79">
        <v>5311</v>
      </c>
      <c r="H19" s="79">
        <v>13900</v>
      </c>
      <c r="I19" s="80">
        <v>11481</v>
      </c>
      <c r="J19" s="79">
        <v>7213</v>
      </c>
      <c r="K19" s="79">
        <v>4268</v>
      </c>
      <c r="L19" s="405">
        <v>4418</v>
      </c>
      <c r="M19" s="406">
        <v>3421</v>
      </c>
    </row>
    <row r="20" spans="1:13" ht="11.1" customHeight="1" x14ac:dyDescent="0.2">
      <c r="A20" s="404" t="s">
        <v>390</v>
      </c>
      <c r="B20" s="80">
        <v>43248</v>
      </c>
      <c r="C20" s="79">
        <v>23954</v>
      </c>
      <c r="D20" s="79">
        <v>19294</v>
      </c>
      <c r="E20" s="79">
        <v>31356</v>
      </c>
      <c r="F20" s="79">
        <v>11892</v>
      </c>
      <c r="G20" s="79">
        <v>5138</v>
      </c>
      <c r="H20" s="79">
        <v>14246</v>
      </c>
      <c r="I20" s="80">
        <v>11890</v>
      </c>
      <c r="J20" s="79">
        <v>7346</v>
      </c>
      <c r="K20" s="79">
        <v>4544</v>
      </c>
      <c r="L20" s="405">
        <v>3483</v>
      </c>
      <c r="M20" s="406">
        <v>3232</v>
      </c>
    </row>
    <row r="21" spans="1:13" ht="11.1" customHeight="1" x14ac:dyDescent="0.2">
      <c r="A21" s="404" t="s">
        <v>391</v>
      </c>
      <c r="B21" s="80">
        <v>44042</v>
      </c>
      <c r="C21" s="79">
        <v>24364</v>
      </c>
      <c r="D21" s="79">
        <v>19678</v>
      </c>
      <c r="E21" s="79">
        <v>31916</v>
      </c>
      <c r="F21" s="79">
        <v>12126</v>
      </c>
      <c r="G21" s="79">
        <v>5719</v>
      </c>
      <c r="H21" s="79">
        <v>14392</v>
      </c>
      <c r="I21" s="80">
        <v>11850</v>
      </c>
      <c r="J21" s="79">
        <v>7175</v>
      </c>
      <c r="K21" s="79">
        <v>4675</v>
      </c>
      <c r="L21" s="405">
        <v>4439</v>
      </c>
      <c r="M21" s="406">
        <v>3726</v>
      </c>
    </row>
    <row r="22" spans="1:13" ht="11.1" customHeight="1" x14ac:dyDescent="0.2">
      <c r="A22" s="404" t="s">
        <v>392</v>
      </c>
      <c r="B22" s="80">
        <v>42888</v>
      </c>
      <c r="C22" s="79">
        <v>23565</v>
      </c>
      <c r="D22" s="79">
        <v>19323</v>
      </c>
      <c r="E22" s="79">
        <v>30896</v>
      </c>
      <c r="F22" s="79">
        <v>11992</v>
      </c>
      <c r="G22" s="79">
        <v>5326</v>
      </c>
      <c r="H22" s="79">
        <v>14219</v>
      </c>
      <c r="I22" s="80">
        <v>11682</v>
      </c>
      <c r="J22" s="79">
        <v>7140</v>
      </c>
      <c r="K22" s="79">
        <v>4542</v>
      </c>
      <c r="L22" s="405">
        <v>2326</v>
      </c>
      <c r="M22" s="406">
        <v>3511</v>
      </c>
    </row>
    <row r="23" spans="1:13" ht="15" customHeight="1" x14ac:dyDescent="0.2">
      <c r="A23" s="404" t="s">
        <v>395</v>
      </c>
      <c r="B23" s="80">
        <v>44009</v>
      </c>
      <c r="C23" s="79">
        <v>24277</v>
      </c>
      <c r="D23" s="79">
        <v>19732</v>
      </c>
      <c r="E23" s="79">
        <v>31782</v>
      </c>
      <c r="F23" s="79">
        <v>12227</v>
      </c>
      <c r="G23" s="79">
        <v>5364</v>
      </c>
      <c r="H23" s="79">
        <v>14629</v>
      </c>
      <c r="I23" s="80">
        <v>11764</v>
      </c>
      <c r="J23" s="79">
        <v>7169</v>
      </c>
      <c r="K23" s="79">
        <v>4595</v>
      </c>
      <c r="L23" s="405">
        <v>4442</v>
      </c>
      <c r="M23" s="406">
        <v>3359</v>
      </c>
    </row>
    <row r="24" spans="1:13" ht="11.1" customHeight="1" x14ac:dyDescent="0.2">
      <c r="A24" s="404" t="s">
        <v>390</v>
      </c>
      <c r="B24" s="80">
        <v>44241</v>
      </c>
      <c r="C24" s="79">
        <v>24329</v>
      </c>
      <c r="D24" s="79">
        <v>19912</v>
      </c>
      <c r="E24" s="79">
        <v>31800</v>
      </c>
      <c r="F24" s="79">
        <v>12441</v>
      </c>
      <c r="G24" s="79">
        <v>5138</v>
      </c>
      <c r="H24" s="79">
        <v>14928</v>
      </c>
      <c r="I24" s="80">
        <v>12160</v>
      </c>
      <c r="J24" s="79">
        <v>7425</v>
      </c>
      <c r="K24" s="79">
        <v>4735</v>
      </c>
      <c r="L24" s="405">
        <v>3189</v>
      </c>
      <c r="M24" s="406">
        <v>3037</v>
      </c>
    </row>
    <row r="25" spans="1:13" ht="11.1" customHeight="1" x14ac:dyDescent="0.2">
      <c r="A25" s="404" t="s">
        <v>391</v>
      </c>
      <c r="B25" s="80">
        <v>45150</v>
      </c>
      <c r="C25" s="79">
        <v>24869</v>
      </c>
      <c r="D25" s="79">
        <v>20281</v>
      </c>
      <c r="E25" s="79">
        <v>32488</v>
      </c>
      <c r="F25" s="79">
        <v>12662</v>
      </c>
      <c r="G25" s="79">
        <v>5760</v>
      </c>
      <c r="H25" s="79">
        <v>15053</v>
      </c>
      <c r="I25" s="80">
        <v>12010</v>
      </c>
      <c r="J25" s="79">
        <v>7197</v>
      </c>
      <c r="K25" s="79">
        <v>4813</v>
      </c>
      <c r="L25" s="405">
        <v>4796</v>
      </c>
      <c r="M25" s="406">
        <v>4021</v>
      </c>
    </row>
    <row r="26" spans="1:13" ht="11.1" customHeight="1" x14ac:dyDescent="0.2">
      <c r="A26" s="404" t="s">
        <v>392</v>
      </c>
      <c r="B26" s="80">
        <v>43996</v>
      </c>
      <c r="C26" s="79">
        <v>24004</v>
      </c>
      <c r="D26" s="79">
        <v>19992</v>
      </c>
      <c r="E26" s="79">
        <v>31386</v>
      </c>
      <c r="F26" s="79">
        <v>12610</v>
      </c>
      <c r="G26" s="79">
        <v>5450</v>
      </c>
      <c r="H26" s="79">
        <v>14848</v>
      </c>
      <c r="I26" s="80">
        <v>11705</v>
      </c>
      <c r="J26" s="79">
        <v>7039</v>
      </c>
      <c r="K26" s="79">
        <v>4666</v>
      </c>
      <c r="L26" s="405">
        <v>2565</v>
      </c>
      <c r="M26" s="406">
        <v>3787</v>
      </c>
    </row>
    <row r="27" spans="1:13" ht="15" customHeight="1" x14ac:dyDescent="0.2">
      <c r="A27" s="404" t="s">
        <v>396</v>
      </c>
      <c r="B27" s="80">
        <v>45068</v>
      </c>
      <c r="C27" s="79">
        <v>24704</v>
      </c>
      <c r="D27" s="79">
        <v>20364</v>
      </c>
      <c r="E27" s="79">
        <v>32275</v>
      </c>
      <c r="F27" s="79">
        <v>12793</v>
      </c>
      <c r="G27" s="79">
        <v>5440</v>
      </c>
      <c r="H27" s="79">
        <v>15241</v>
      </c>
      <c r="I27" s="80">
        <v>11264</v>
      </c>
      <c r="J27" s="79">
        <v>6898</v>
      </c>
      <c r="K27" s="79">
        <v>4366</v>
      </c>
      <c r="L27" s="405">
        <v>4487</v>
      </c>
      <c r="M27" s="406">
        <v>3571</v>
      </c>
    </row>
    <row r="28" spans="1:13" ht="11.1" customHeight="1" x14ac:dyDescent="0.2">
      <c r="A28" s="404" t="s">
        <v>390</v>
      </c>
      <c r="B28" s="80">
        <v>45004</v>
      </c>
      <c r="C28" s="79">
        <v>24730</v>
      </c>
      <c r="D28" s="79">
        <v>20274</v>
      </c>
      <c r="E28" s="79">
        <v>32263</v>
      </c>
      <c r="F28" s="79">
        <v>12741</v>
      </c>
      <c r="G28" s="79">
        <v>5280</v>
      </c>
      <c r="H28" s="79">
        <v>15397</v>
      </c>
      <c r="I28" s="80">
        <v>11215</v>
      </c>
      <c r="J28" s="79">
        <v>6842</v>
      </c>
      <c r="K28" s="79">
        <v>4373</v>
      </c>
      <c r="L28" s="405">
        <v>2489</v>
      </c>
      <c r="M28" s="406">
        <v>2698</v>
      </c>
    </row>
    <row r="29" spans="1:13" ht="11.1" customHeight="1" x14ac:dyDescent="0.2">
      <c r="A29" s="404" t="s">
        <v>391</v>
      </c>
      <c r="B29" s="80">
        <v>45880</v>
      </c>
      <c r="C29" s="79">
        <v>25239</v>
      </c>
      <c r="D29" s="79">
        <v>20641</v>
      </c>
      <c r="E29" s="79">
        <v>32889</v>
      </c>
      <c r="F29" s="79">
        <v>12991</v>
      </c>
      <c r="G29" s="79">
        <v>5762</v>
      </c>
      <c r="H29" s="79">
        <v>15572</v>
      </c>
      <c r="I29" s="80">
        <v>11346</v>
      </c>
      <c r="J29" s="79">
        <v>6783</v>
      </c>
      <c r="K29" s="79">
        <v>4563</v>
      </c>
      <c r="L29" s="405">
        <v>4628</v>
      </c>
      <c r="M29" s="406">
        <v>3839</v>
      </c>
    </row>
    <row r="30" spans="1:13" ht="11.1" customHeight="1" x14ac:dyDescent="0.2">
      <c r="A30" s="404" t="s">
        <v>392</v>
      </c>
      <c r="B30" s="80">
        <v>45251</v>
      </c>
      <c r="C30" s="79">
        <v>24762</v>
      </c>
      <c r="D30" s="79">
        <v>20489</v>
      </c>
      <c r="E30" s="79">
        <v>32245</v>
      </c>
      <c r="F30" s="79">
        <v>13006</v>
      </c>
      <c r="G30" s="79">
        <v>5497</v>
      </c>
      <c r="H30" s="79">
        <v>15536</v>
      </c>
      <c r="I30" s="80">
        <v>10836</v>
      </c>
      <c r="J30" s="79">
        <v>6471</v>
      </c>
      <c r="K30" s="79">
        <v>4365</v>
      </c>
      <c r="L30" s="405">
        <v>2550</v>
      </c>
      <c r="M30" s="406">
        <v>3224</v>
      </c>
    </row>
    <row r="31" spans="1:13" ht="15" customHeight="1" x14ac:dyDescent="0.2">
      <c r="A31" s="404" t="s">
        <v>397</v>
      </c>
      <c r="B31" s="80">
        <v>46100</v>
      </c>
      <c r="C31" s="79">
        <v>25305</v>
      </c>
      <c r="D31" s="79">
        <v>20795</v>
      </c>
      <c r="E31" s="79">
        <v>32996</v>
      </c>
      <c r="F31" s="79">
        <v>13104</v>
      </c>
      <c r="G31" s="79">
        <v>5518</v>
      </c>
      <c r="H31" s="79">
        <v>15890</v>
      </c>
      <c r="I31" s="80">
        <v>10660</v>
      </c>
      <c r="J31" s="79">
        <v>6298</v>
      </c>
      <c r="K31" s="79">
        <v>4362</v>
      </c>
      <c r="L31" s="405">
        <v>4247</v>
      </c>
      <c r="M31" s="406">
        <v>3294</v>
      </c>
    </row>
    <row r="32" spans="1:13" ht="11.1" customHeight="1" x14ac:dyDescent="0.2">
      <c r="A32" s="404" t="s">
        <v>390</v>
      </c>
      <c r="B32" s="80">
        <v>46386</v>
      </c>
      <c r="C32" s="79">
        <v>25500</v>
      </c>
      <c r="D32" s="79">
        <v>20886</v>
      </c>
      <c r="E32" s="79">
        <v>33167</v>
      </c>
      <c r="F32" s="79">
        <v>13219</v>
      </c>
      <c r="G32" s="79">
        <v>5425</v>
      </c>
      <c r="H32" s="79">
        <v>16095</v>
      </c>
      <c r="I32" s="80">
        <v>11199</v>
      </c>
      <c r="J32" s="79">
        <v>6580</v>
      </c>
      <c r="K32" s="79">
        <v>4619</v>
      </c>
      <c r="L32" s="405">
        <v>3166</v>
      </c>
      <c r="M32" s="406">
        <v>2908</v>
      </c>
    </row>
    <row r="33" spans="1:13" ht="11.1" customHeight="1" x14ac:dyDescent="0.2">
      <c r="A33" s="404" t="s">
        <v>391</v>
      </c>
      <c r="B33" s="80">
        <v>47245</v>
      </c>
      <c r="C33" s="79">
        <v>25952</v>
      </c>
      <c r="D33" s="79">
        <v>21293</v>
      </c>
      <c r="E33" s="79">
        <v>33800</v>
      </c>
      <c r="F33" s="79">
        <v>13445</v>
      </c>
      <c r="G33" s="79">
        <v>5971</v>
      </c>
      <c r="H33" s="79">
        <v>16198</v>
      </c>
      <c r="I33" s="80">
        <v>11375</v>
      </c>
      <c r="J33" s="79">
        <v>6602</v>
      </c>
      <c r="K33" s="79">
        <v>4773</v>
      </c>
      <c r="L33" s="405">
        <v>4719</v>
      </c>
      <c r="M33" s="406">
        <v>4079</v>
      </c>
    </row>
    <row r="34" spans="1:13" ht="11.1" customHeight="1" x14ac:dyDescent="0.2">
      <c r="A34" s="404" t="s">
        <v>392</v>
      </c>
      <c r="B34" s="80">
        <v>46684</v>
      </c>
      <c r="C34" s="79">
        <v>25318</v>
      </c>
      <c r="D34" s="79">
        <v>21366</v>
      </c>
      <c r="E34" s="79">
        <v>32980</v>
      </c>
      <c r="F34" s="79">
        <v>13704</v>
      </c>
      <c r="G34" s="79">
        <v>5705</v>
      </c>
      <c r="H34" s="79">
        <v>16142</v>
      </c>
      <c r="I34" s="80">
        <v>11285</v>
      </c>
      <c r="J34" s="79">
        <v>6587</v>
      </c>
      <c r="K34" s="79">
        <v>4698</v>
      </c>
      <c r="L34" s="405">
        <v>3994</v>
      </c>
      <c r="M34" s="406">
        <v>5021</v>
      </c>
    </row>
    <row r="35" spans="1:13" ht="15" customHeight="1" x14ac:dyDescent="0.2">
      <c r="A35" s="404" t="s">
        <v>398</v>
      </c>
      <c r="B35" s="80">
        <v>47738</v>
      </c>
      <c r="C35" s="79">
        <v>25971</v>
      </c>
      <c r="D35" s="79">
        <v>21767</v>
      </c>
      <c r="E35" s="79">
        <v>33833</v>
      </c>
      <c r="F35" s="79">
        <v>13905</v>
      </c>
      <c r="G35" s="79">
        <v>5662</v>
      </c>
      <c r="H35" s="79">
        <v>16555</v>
      </c>
      <c r="I35" s="80">
        <v>11117</v>
      </c>
      <c r="J35" s="79">
        <v>6476</v>
      </c>
      <c r="K35" s="79">
        <v>4641</v>
      </c>
      <c r="L35" s="405">
        <v>4694</v>
      </c>
      <c r="M35" s="406">
        <v>3745</v>
      </c>
    </row>
    <row r="36" spans="1:13" ht="11.1" customHeight="1" x14ac:dyDescent="0.2">
      <c r="A36" s="404" t="s">
        <v>390</v>
      </c>
      <c r="B36" s="80">
        <v>47845</v>
      </c>
      <c r="C36" s="79">
        <v>25920</v>
      </c>
      <c r="D36" s="79">
        <v>21925</v>
      </c>
      <c r="E36" s="79">
        <v>33722</v>
      </c>
      <c r="F36" s="79">
        <v>14123</v>
      </c>
      <c r="G36" s="79">
        <v>5515</v>
      </c>
      <c r="H36" s="79">
        <v>16651</v>
      </c>
      <c r="I36" s="80">
        <v>11654</v>
      </c>
      <c r="J36" s="79">
        <v>6838</v>
      </c>
      <c r="K36" s="79">
        <v>4816</v>
      </c>
      <c r="L36" s="405">
        <v>3328</v>
      </c>
      <c r="M36" s="406">
        <v>3257</v>
      </c>
    </row>
    <row r="37" spans="1:13" ht="11.1" customHeight="1" x14ac:dyDescent="0.2">
      <c r="A37" s="404" t="s">
        <v>391</v>
      </c>
      <c r="B37" s="80">
        <v>48422</v>
      </c>
      <c r="C37" s="79">
        <v>26254</v>
      </c>
      <c r="D37" s="79">
        <v>22168</v>
      </c>
      <c r="E37" s="79">
        <v>34199</v>
      </c>
      <c r="F37" s="79">
        <v>14223</v>
      </c>
      <c r="G37" s="79">
        <v>5948</v>
      </c>
      <c r="H37" s="79">
        <v>16671</v>
      </c>
      <c r="I37" s="80">
        <v>11744</v>
      </c>
      <c r="J37" s="79">
        <v>6732</v>
      </c>
      <c r="K37" s="79">
        <v>5012</v>
      </c>
      <c r="L37" s="405">
        <v>5128</v>
      </c>
      <c r="M37" s="406">
        <v>4701</v>
      </c>
    </row>
    <row r="38" spans="1:13" ht="11.1" customHeight="1" x14ac:dyDescent="0.2">
      <c r="A38" s="407" t="s">
        <v>392</v>
      </c>
      <c r="B38" s="80">
        <v>46759</v>
      </c>
      <c r="C38" s="79">
        <v>25376</v>
      </c>
      <c r="D38" s="79">
        <v>21383</v>
      </c>
      <c r="E38" s="79">
        <v>32942</v>
      </c>
      <c r="F38" s="79">
        <v>13817</v>
      </c>
      <c r="G38" s="79">
        <v>5541</v>
      </c>
      <c r="H38" s="79">
        <v>16165</v>
      </c>
      <c r="I38" s="80">
        <v>11621</v>
      </c>
      <c r="J38" s="79">
        <v>6644</v>
      </c>
      <c r="K38" s="79">
        <v>4977</v>
      </c>
      <c r="L38" s="405">
        <v>2945</v>
      </c>
      <c r="M38" s="406">
        <v>4275</v>
      </c>
    </row>
    <row r="39" spans="1:13" ht="15" customHeight="1" x14ac:dyDescent="0.2">
      <c r="A39" s="404" t="s">
        <v>399</v>
      </c>
      <c r="B39" s="80">
        <v>47556</v>
      </c>
      <c r="C39" s="79">
        <v>25865</v>
      </c>
      <c r="D39" s="79">
        <v>21691</v>
      </c>
      <c r="E39" s="79">
        <v>33607</v>
      </c>
      <c r="F39" s="79">
        <v>13949</v>
      </c>
      <c r="G39" s="79">
        <v>5442</v>
      </c>
      <c r="H39" s="79">
        <v>16549</v>
      </c>
      <c r="I39" s="80">
        <v>11733</v>
      </c>
      <c r="J39" s="79">
        <v>6737</v>
      </c>
      <c r="K39" s="79">
        <v>4996</v>
      </c>
      <c r="L39" s="405">
        <v>4539</v>
      </c>
      <c r="M39" s="406">
        <v>3822</v>
      </c>
    </row>
    <row r="40" spans="1:13" ht="11.1" customHeight="1" x14ac:dyDescent="0.2">
      <c r="A40" s="407" t="s">
        <v>390</v>
      </c>
      <c r="B40" s="80">
        <v>47602</v>
      </c>
      <c r="C40" s="79">
        <v>25906</v>
      </c>
      <c r="D40" s="79">
        <v>21696</v>
      </c>
      <c r="E40" s="79">
        <v>33483</v>
      </c>
      <c r="F40" s="79">
        <v>14119</v>
      </c>
      <c r="G40" s="79">
        <v>5210</v>
      </c>
      <c r="H40" s="79">
        <v>16632</v>
      </c>
      <c r="I40" s="80">
        <v>12300</v>
      </c>
      <c r="J40" s="79">
        <v>7035</v>
      </c>
      <c r="K40" s="79">
        <v>5265</v>
      </c>
      <c r="L40" s="405">
        <v>3536</v>
      </c>
      <c r="M40" s="406">
        <v>3566</v>
      </c>
    </row>
    <row r="41" spans="1:13" ht="11.1" customHeight="1" x14ac:dyDescent="0.2">
      <c r="A41" s="404" t="s">
        <v>391</v>
      </c>
      <c r="B41" s="80">
        <v>48112</v>
      </c>
      <c r="C41" s="79">
        <v>26219</v>
      </c>
      <c r="D41" s="79">
        <v>21893</v>
      </c>
      <c r="E41" s="79">
        <v>33836</v>
      </c>
      <c r="F41" s="79">
        <v>14276</v>
      </c>
      <c r="G41" s="79">
        <v>5681</v>
      </c>
      <c r="H41" s="79">
        <v>16605</v>
      </c>
      <c r="I41" s="80">
        <v>12351</v>
      </c>
      <c r="J41" s="79">
        <v>6872</v>
      </c>
      <c r="K41" s="79">
        <v>5479</v>
      </c>
      <c r="L41" s="405">
        <v>4625</v>
      </c>
      <c r="M41" s="406">
        <v>4149</v>
      </c>
    </row>
    <row r="42" spans="1:13" ht="11.1" customHeight="1" x14ac:dyDescent="0.2">
      <c r="A42" s="404" t="s">
        <v>392</v>
      </c>
      <c r="B42" s="80">
        <v>47001</v>
      </c>
      <c r="C42" s="79">
        <v>25468</v>
      </c>
      <c r="D42" s="79">
        <v>21533</v>
      </c>
      <c r="E42" s="79">
        <v>32741</v>
      </c>
      <c r="F42" s="79">
        <v>14260</v>
      </c>
      <c r="G42" s="79">
        <v>5344</v>
      </c>
      <c r="H42" s="79">
        <v>16324</v>
      </c>
      <c r="I42" s="80">
        <v>12105</v>
      </c>
      <c r="J42" s="79">
        <v>6814</v>
      </c>
      <c r="K42" s="79">
        <v>5291</v>
      </c>
      <c r="L42" s="405">
        <v>2673</v>
      </c>
      <c r="M42" s="406">
        <v>3936</v>
      </c>
    </row>
    <row r="43" spans="1:13" ht="15" customHeight="1" x14ac:dyDescent="0.2">
      <c r="A43" s="404" t="s">
        <v>400</v>
      </c>
      <c r="B43" s="80">
        <v>47702</v>
      </c>
      <c r="C43" s="79">
        <v>25880</v>
      </c>
      <c r="D43" s="79">
        <v>21822</v>
      </c>
      <c r="E43" s="79">
        <v>33324</v>
      </c>
      <c r="F43" s="79">
        <v>14378</v>
      </c>
      <c r="G43" s="79">
        <v>5263</v>
      </c>
      <c r="H43" s="79">
        <v>16580</v>
      </c>
      <c r="I43" s="80">
        <v>12158</v>
      </c>
      <c r="J43" s="79">
        <v>6846</v>
      </c>
      <c r="K43" s="79">
        <v>5312</v>
      </c>
      <c r="L43" s="405">
        <v>4521</v>
      </c>
      <c r="M43" s="406">
        <v>3888</v>
      </c>
    </row>
    <row r="44" spans="1:13" ht="11.1" customHeight="1" x14ac:dyDescent="0.2">
      <c r="A44" s="404" t="s">
        <v>390</v>
      </c>
      <c r="B44" s="80">
        <v>47932</v>
      </c>
      <c r="C44" s="79">
        <v>26030</v>
      </c>
      <c r="D44" s="79">
        <v>21902</v>
      </c>
      <c r="E44" s="79">
        <v>33327</v>
      </c>
      <c r="F44" s="79">
        <v>14605</v>
      </c>
      <c r="G44" s="79">
        <v>5124</v>
      </c>
      <c r="H44" s="79">
        <v>16804</v>
      </c>
      <c r="I44" s="80">
        <v>12638</v>
      </c>
      <c r="J44" s="79">
        <v>7051</v>
      </c>
      <c r="K44" s="79">
        <v>5587</v>
      </c>
      <c r="L44" s="405">
        <v>3621</v>
      </c>
      <c r="M44" s="406">
        <v>3500</v>
      </c>
    </row>
    <row r="45" spans="1:13" ht="11.1" customHeight="1" x14ac:dyDescent="0.2">
      <c r="A45" s="404" t="s">
        <v>391</v>
      </c>
      <c r="B45" s="80">
        <v>48714</v>
      </c>
      <c r="C45" s="79">
        <v>26467</v>
      </c>
      <c r="D45" s="79">
        <v>22247</v>
      </c>
      <c r="E45" s="79">
        <v>34028</v>
      </c>
      <c r="F45" s="79">
        <v>14686</v>
      </c>
      <c r="G45" s="79">
        <v>5704</v>
      </c>
      <c r="H45" s="79">
        <v>16764</v>
      </c>
      <c r="I45" s="80">
        <v>12615</v>
      </c>
      <c r="J45" s="79">
        <v>6797</v>
      </c>
      <c r="K45" s="79">
        <v>5818</v>
      </c>
      <c r="L45" s="405">
        <v>4591</v>
      </c>
      <c r="M45" s="406">
        <v>3825</v>
      </c>
    </row>
    <row r="46" spans="1:13" ht="11.1" customHeight="1" x14ac:dyDescent="0.2">
      <c r="A46" s="404" t="s">
        <v>392</v>
      </c>
      <c r="B46" s="80">
        <v>47646</v>
      </c>
      <c r="C46" s="79">
        <v>25715</v>
      </c>
      <c r="D46" s="79">
        <v>21931</v>
      </c>
      <c r="E46" s="79">
        <v>33029</v>
      </c>
      <c r="F46" s="79">
        <v>14617</v>
      </c>
      <c r="G46" s="79">
        <v>5445</v>
      </c>
      <c r="H46" s="79">
        <v>16396</v>
      </c>
      <c r="I46" s="80">
        <v>12344</v>
      </c>
      <c r="J46" s="79">
        <v>6706</v>
      </c>
      <c r="K46" s="79">
        <v>5638</v>
      </c>
      <c r="L46" s="405">
        <v>2564</v>
      </c>
      <c r="M46" s="406">
        <v>3702</v>
      </c>
    </row>
    <row r="47" spans="1:13" ht="15" customHeight="1" x14ac:dyDescent="0.2">
      <c r="A47" s="404" t="s">
        <v>401</v>
      </c>
      <c r="B47" s="80">
        <v>48599</v>
      </c>
      <c r="C47" s="79">
        <v>26446</v>
      </c>
      <c r="D47" s="79">
        <v>22153</v>
      </c>
      <c r="E47" s="79">
        <v>33879</v>
      </c>
      <c r="F47" s="79">
        <v>14720</v>
      </c>
      <c r="G47" s="79">
        <v>5389</v>
      </c>
      <c r="H47" s="79">
        <v>16642</v>
      </c>
      <c r="I47" s="80">
        <v>12335</v>
      </c>
      <c r="J47" s="79">
        <v>6660</v>
      </c>
      <c r="K47" s="79">
        <v>5675</v>
      </c>
      <c r="L47" s="405">
        <v>4473</v>
      </c>
      <c r="M47" s="406">
        <v>3586</v>
      </c>
    </row>
    <row r="48" spans="1:13" ht="11.1" customHeight="1" x14ac:dyDescent="0.2">
      <c r="A48" s="404" t="s">
        <v>390</v>
      </c>
      <c r="B48" s="80">
        <v>49032</v>
      </c>
      <c r="C48" s="79">
        <v>26682</v>
      </c>
      <c r="D48" s="79">
        <v>22350</v>
      </c>
      <c r="E48" s="79">
        <v>34023</v>
      </c>
      <c r="F48" s="79">
        <v>15009</v>
      </c>
      <c r="G48" s="79">
        <v>5148</v>
      </c>
      <c r="H48" s="79">
        <v>16864</v>
      </c>
      <c r="I48" s="80">
        <v>12927</v>
      </c>
      <c r="J48" s="79">
        <v>6970</v>
      </c>
      <c r="K48" s="79">
        <v>5957</v>
      </c>
      <c r="L48" s="405">
        <v>3368</v>
      </c>
      <c r="M48" s="406">
        <v>3243</v>
      </c>
    </row>
    <row r="49" spans="1:14" ht="11.1" customHeight="1" x14ac:dyDescent="0.2">
      <c r="A49" s="404" t="s">
        <v>391</v>
      </c>
      <c r="B49" s="80">
        <v>50042</v>
      </c>
      <c r="C49" s="79">
        <v>27388</v>
      </c>
      <c r="D49" s="79">
        <v>22654</v>
      </c>
      <c r="E49" s="79">
        <v>34739</v>
      </c>
      <c r="F49" s="79">
        <v>15303</v>
      </c>
      <c r="G49" s="79">
        <v>5574</v>
      </c>
      <c r="H49" s="79">
        <v>17019</v>
      </c>
      <c r="I49" s="80">
        <v>12904</v>
      </c>
      <c r="J49" s="79">
        <v>6768</v>
      </c>
      <c r="K49" s="79">
        <v>6136</v>
      </c>
      <c r="L49" s="405">
        <v>4425</v>
      </c>
      <c r="M49" s="406">
        <v>3945</v>
      </c>
    </row>
    <row r="50" spans="1:14" ht="11.1" customHeight="1" x14ac:dyDescent="0.2">
      <c r="A50" s="404" t="s">
        <v>392</v>
      </c>
      <c r="B50" s="108">
        <v>49173</v>
      </c>
      <c r="C50" s="109">
        <v>26764</v>
      </c>
      <c r="D50" s="109">
        <v>22409</v>
      </c>
      <c r="E50" s="109">
        <v>33926</v>
      </c>
      <c r="F50" s="109">
        <v>15247</v>
      </c>
      <c r="G50" s="109">
        <v>5326</v>
      </c>
      <c r="H50" s="109">
        <v>16699</v>
      </c>
      <c r="I50" s="108">
        <v>12623</v>
      </c>
      <c r="J50" s="109">
        <v>6675</v>
      </c>
      <c r="K50" s="109">
        <v>5948</v>
      </c>
      <c r="L50" s="408">
        <v>2690</v>
      </c>
      <c r="M50" s="409">
        <v>3665</v>
      </c>
    </row>
    <row r="51" spans="1:14" s="86" customFormat="1" ht="11.25" customHeight="1" x14ac:dyDescent="0.2">
      <c r="A51" s="410"/>
      <c r="B51" s="410"/>
      <c r="C51" s="410"/>
      <c r="D51" s="410"/>
      <c r="E51" s="410"/>
      <c r="F51" s="410"/>
      <c r="G51" s="410"/>
      <c r="H51" s="410"/>
      <c r="I51" s="410"/>
      <c r="J51" s="410"/>
      <c r="K51" s="113"/>
      <c r="L51" s="410"/>
      <c r="M51" s="114" t="s">
        <v>35</v>
      </c>
    </row>
    <row r="52" spans="1:14" s="86" customFormat="1" ht="21" customHeight="1" x14ac:dyDescent="0.2">
      <c r="A52" s="116" t="s">
        <v>402</v>
      </c>
      <c r="B52" s="116"/>
      <c r="C52" s="116"/>
      <c r="D52" s="116"/>
      <c r="E52" s="116"/>
      <c r="F52" s="116"/>
      <c r="G52" s="116"/>
      <c r="H52" s="116"/>
      <c r="I52" s="116"/>
      <c r="J52" s="116"/>
      <c r="K52" s="116"/>
      <c r="L52" s="116"/>
      <c r="M52" s="116"/>
    </row>
    <row r="53" spans="1:14" s="86" customFormat="1" ht="12" customHeight="1" x14ac:dyDescent="0.2">
      <c r="A53" s="411" t="s">
        <v>403</v>
      </c>
      <c r="B53" s="411"/>
      <c r="C53" s="411"/>
      <c r="D53" s="411"/>
      <c r="E53" s="411"/>
      <c r="F53" s="411"/>
      <c r="G53" s="411"/>
      <c r="H53" s="411"/>
      <c r="I53" s="411"/>
      <c r="J53" s="411"/>
      <c r="K53" s="411"/>
      <c r="L53" s="411"/>
      <c r="M53" s="411"/>
    </row>
    <row r="54" spans="1:14" s="113" customFormat="1" ht="12.75" customHeight="1" x14ac:dyDescent="0.15">
      <c r="A54" s="116" t="s">
        <v>321</v>
      </c>
      <c r="B54" s="116"/>
      <c r="C54" s="116"/>
      <c r="D54" s="116"/>
      <c r="E54" s="116"/>
      <c r="F54" s="116"/>
      <c r="G54" s="116"/>
      <c r="H54" s="116"/>
      <c r="I54" s="116"/>
      <c r="J54" s="116"/>
      <c r="K54" s="116"/>
      <c r="L54" s="116"/>
      <c r="M54" s="116"/>
    </row>
    <row r="55" spans="1:14" s="180" customFormat="1" ht="12.75" customHeight="1" x14ac:dyDescent="0.15">
      <c r="A55" s="118"/>
      <c r="B55" s="119"/>
      <c r="C55" s="119"/>
      <c r="D55" s="119"/>
      <c r="E55" s="119"/>
      <c r="F55" s="119"/>
      <c r="G55" s="119"/>
      <c r="H55" s="119"/>
      <c r="I55" s="119"/>
      <c r="J55" s="119"/>
      <c r="K55" s="119"/>
    </row>
    <row r="56" spans="1:14" s="180" customFormat="1" ht="18" customHeight="1" x14ac:dyDescent="0.2">
      <c r="A56" s="412" t="s">
        <v>550</v>
      </c>
      <c r="B56" s="412"/>
      <c r="C56" s="412"/>
      <c r="D56" s="412"/>
      <c r="E56" s="412"/>
      <c r="F56" s="412"/>
      <c r="G56" s="412"/>
      <c r="H56" s="412"/>
      <c r="I56" s="412"/>
      <c r="J56" s="412"/>
      <c r="K56" s="412"/>
    </row>
    <row r="57" spans="1:14" s="180" customFormat="1" ht="11.25" customHeight="1" x14ac:dyDescent="0.2">
      <c r="A57" s="413"/>
      <c r="B57" s="413"/>
      <c r="C57" s="413"/>
      <c r="D57" s="413"/>
      <c r="E57" s="413"/>
      <c r="F57" s="413"/>
      <c r="G57" s="413"/>
      <c r="H57" s="413"/>
      <c r="I57" s="413"/>
      <c r="J57" s="413"/>
      <c r="L57" s="183"/>
      <c r="N57" s="183"/>
    </row>
    <row r="58" spans="1:14" ht="12.75" customHeight="1" x14ac:dyDescent="0.2">
      <c r="A58" s="414"/>
      <c r="B58" s="414"/>
      <c r="C58" s="414"/>
      <c r="D58" s="414"/>
      <c r="E58" s="414"/>
      <c r="F58" s="414"/>
      <c r="G58" s="414"/>
      <c r="H58" s="414"/>
      <c r="I58" s="414"/>
      <c r="J58" s="414"/>
      <c r="L58" s="414"/>
      <c r="N58" s="148"/>
    </row>
    <row r="59" spans="1:14" ht="12.75" customHeight="1" x14ac:dyDescent="0.2">
      <c r="A59" s="414"/>
      <c r="B59" s="414"/>
      <c r="C59" s="414"/>
      <c r="D59" s="414"/>
      <c r="E59" s="414"/>
      <c r="F59" s="414"/>
      <c r="G59" s="414"/>
      <c r="H59" s="414"/>
      <c r="I59" s="414"/>
      <c r="J59" s="414"/>
      <c r="L59" s="414"/>
    </row>
    <row r="60" spans="1:14" ht="12.75" customHeight="1" x14ac:dyDescent="0.2">
      <c r="B60" s="53"/>
      <c r="C60" s="53"/>
      <c r="D60" s="53"/>
      <c r="E60" s="53"/>
      <c r="F60" s="53"/>
      <c r="G60" s="53"/>
      <c r="H60" s="53"/>
      <c r="I60" s="53"/>
      <c r="J60" s="53"/>
      <c r="L60" s="53"/>
    </row>
    <row r="61" spans="1:14" ht="12.75" customHeight="1" x14ac:dyDescent="0.2">
      <c r="B61" s="53"/>
      <c r="C61" s="53"/>
      <c r="D61" s="53"/>
      <c r="E61" s="53"/>
      <c r="F61" s="53"/>
      <c r="G61" s="53"/>
      <c r="H61" s="53"/>
      <c r="I61" s="53"/>
      <c r="J61" s="53"/>
      <c r="L61" s="53"/>
    </row>
    <row r="62" spans="1:14" ht="12.75" customHeight="1" x14ac:dyDescent="0.2">
      <c r="B62" s="53"/>
      <c r="C62" s="53"/>
      <c r="D62" s="53"/>
      <c r="E62" s="53"/>
      <c r="F62" s="53"/>
      <c r="G62" s="53"/>
      <c r="H62" s="53"/>
      <c r="I62" s="53"/>
      <c r="J62" s="53"/>
      <c r="L62" s="53"/>
    </row>
    <row r="63" spans="1:14" ht="12.75" customHeight="1" x14ac:dyDescent="0.2">
      <c r="B63" s="53"/>
      <c r="C63" s="53"/>
      <c r="D63" s="53"/>
      <c r="E63" s="53"/>
      <c r="F63" s="53"/>
      <c r="G63" s="53"/>
      <c r="H63" s="53"/>
      <c r="I63" s="53"/>
      <c r="J63" s="53"/>
      <c r="L63" s="53"/>
    </row>
    <row r="64" spans="1:14" ht="15.95" customHeight="1" x14ac:dyDescent="0.2">
      <c r="B64" s="53"/>
      <c r="C64" s="53"/>
      <c r="D64" s="53"/>
      <c r="E64" s="53"/>
      <c r="F64" s="53"/>
      <c r="G64" s="53"/>
      <c r="H64" s="53"/>
      <c r="I64" s="53"/>
      <c r="J64" s="53"/>
      <c r="L64" s="53"/>
    </row>
    <row r="65" spans="2:13" ht="15.95" customHeight="1" x14ac:dyDescent="0.2">
      <c r="B65" s="53"/>
      <c r="C65" s="53"/>
      <c r="D65" s="53"/>
      <c r="E65" s="53"/>
      <c r="F65" s="53"/>
      <c r="G65" s="53"/>
      <c r="H65" s="53"/>
      <c r="I65" s="53"/>
      <c r="J65" s="53"/>
      <c r="L65" s="53"/>
    </row>
    <row r="66" spans="2:13" ht="15.95" customHeight="1" x14ac:dyDescent="0.2">
      <c r="B66" s="53"/>
      <c r="C66" s="53"/>
      <c r="D66" s="53"/>
      <c r="E66" s="53"/>
      <c r="F66" s="53"/>
      <c r="G66" s="53"/>
      <c r="H66" s="53"/>
      <c r="I66" s="53"/>
      <c r="J66" s="53"/>
      <c r="L66" s="53"/>
    </row>
    <row r="67" spans="2:13" ht="15.95" customHeight="1" x14ac:dyDescent="0.2">
      <c r="B67" s="53"/>
      <c r="C67" s="53"/>
      <c r="D67" s="53"/>
      <c r="E67" s="53"/>
      <c r="F67" s="53"/>
      <c r="G67" s="53"/>
      <c r="H67" s="53"/>
      <c r="I67" s="53"/>
      <c r="J67" s="53"/>
      <c r="L67" s="53"/>
    </row>
    <row r="68" spans="2:13" ht="15.95" customHeight="1" x14ac:dyDescent="0.2">
      <c r="B68" s="53"/>
      <c r="C68" s="53"/>
      <c r="D68" s="53"/>
      <c r="E68" s="53"/>
      <c r="F68" s="53"/>
      <c r="G68" s="53"/>
      <c r="H68" s="53"/>
      <c r="I68" s="53"/>
      <c r="J68" s="53"/>
      <c r="L68" s="53"/>
    </row>
    <row r="69" spans="2:13" ht="15.95" customHeight="1" x14ac:dyDescent="0.2">
      <c r="B69" s="53"/>
      <c r="C69" s="53"/>
      <c r="D69" s="53"/>
      <c r="E69" s="53"/>
      <c r="F69" s="53"/>
      <c r="G69" s="53"/>
      <c r="H69" s="53"/>
      <c r="I69" s="53"/>
      <c r="J69" s="53"/>
      <c r="L69" s="53"/>
    </row>
    <row r="70" spans="2:13" ht="15.95" customHeight="1" x14ac:dyDescent="0.2">
      <c r="B70" s="53"/>
      <c r="C70" s="53"/>
      <c r="D70" s="53"/>
      <c r="E70" s="53"/>
      <c r="F70" s="53"/>
      <c r="G70" s="53"/>
      <c r="H70" s="53"/>
      <c r="I70" s="53"/>
      <c r="J70" s="53"/>
      <c r="K70" s="227"/>
      <c r="L70" s="53"/>
      <c r="M70" s="227"/>
    </row>
    <row r="71" spans="2:13" ht="15.95" customHeight="1" x14ac:dyDescent="0.2">
      <c r="B71" s="53"/>
      <c r="C71" s="53"/>
      <c r="D71" s="53"/>
      <c r="E71" s="53"/>
      <c r="F71" s="53"/>
      <c r="G71" s="53"/>
      <c r="H71" s="53"/>
      <c r="I71" s="53"/>
      <c r="J71" s="53"/>
      <c r="K71" s="227"/>
      <c r="L71" s="53"/>
      <c r="M71" s="227"/>
    </row>
    <row r="72" spans="2:13" ht="15.95" customHeight="1" x14ac:dyDescent="0.2">
      <c r="B72" s="53"/>
      <c r="C72" s="53"/>
      <c r="D72" s="53"/>
      <c r="E72" s="53"/>
      <c r="F72" s="53"/>
      <c r="G72" s="53"/>
      <c r="H72" s="53"/>
      <c r="I72" s="53"/>
      <c r="J72" s="53"/>
      <c r="K72" s="227"/>
      <c r="L72" s="53"/>
      <c r="M72" s="227"/>
    </row>
    <row r="73" spans="2:13" ht="15.95" customHeight="1" x14ac:dyDescent="0.2">
      <c r="B73" s="53"/>
      <c r="C73" s="53"/>
      <c r="D73" s="53"/>
      <c r="E73" s="53"/>
      <c r="F73" s="53"/>
      <c r="G73" s="53"/>
      <c r="H73" s="53"/>
      <c r="I73" s="53"/>
      <c r="J73" s="53"/>
      <c r="L73" s="53"/>
    </row>
    <row r="74" spans="2:13" ht="15.95" customHeight="1" x14ac:dyDescent="0.2">
      <c r="B74" s="53"/>
      <c r="C74" s="53"/>
      <c r="D74" s="53"/>
      <c r="E74" s="53"/>
      <c r="F74" s="53"/>
      <c r="G74" s="53"/>
      <c r="H74" s="53"/>
      <c r="I74" s="53"/>
      <c r="J74" s="53"/>
      <c r="L74" s="53"/>
    </row>
    <row r="75" spans="2:13" ht="15.95" customHeight="1" x14ac:dyDescent="0.2">
      <c r="B75" s="53"/>
      <c r="C75" s="53"/>
      <c r="D75" s="53"/>
      <c r="E75" s="53"/>
      <c r="F75" s="53"/>
      <c r="G75" s="53"/>
      <c r="H75" s="53"/>
      <c r="I75" s="53"/>
      <c r="J75" s="53"/>
      <c r="L75" s="53"/>
    </row>
    <row r="76" spans="2:13" ht="15.95" customHeight="1" x14ac:dyDescent="0.2">
      <c r="B76" s="53"/>
      <c r="C76" s="53"/>
      <c r="D76" s="53"/>
      <c r="E76" s="53"/>
      <c r="F76" s="53"/>
      <c r="G76" s="53"/>
      <c r="H76" s="53"/>
      <c r="I76" s="53"/>
      <c r="J76" s="53"/>
      <c r="L76" s="53"/>
    </row>
    <row r="77" spans="2:13" ht="15.95" customHeight="1" x14ac:dyDescent="0.2">
      <c r="B77" s="53"/>
      <c r="C77" s="53"/>
      <c r="D77" s="53"/>
      <c r="E77" s="53"/>
      <c r="F77" s="53"/>
      <c r="G77" s="53"/>
      <c r="H77" s="53"/>
      <c r="I77" s="53"/>
      <c r="J77" s="53"/>
      <c r="L77" s="53"/>
    </row>
    <row r="78" spans="2:13" ht="15.95" customHeight="1" x14ac:dyDescent="0.2">
      <c r="B78" s="53"/>
      <c r="C78" s="53"/>
      <c r="D78" s="53"/>
      <c r="E78" s="53"/>
      <c r="F78" s="53"/>
      <c r="G78" s="53"/>
      <c r="H78" s="53"/>
      <c r="I78" s="53"/>
      <c r="J78" s="53"/>
      <c r="L78" s="53"/>
    </row>
    <row r="79" spans="2:13" ht="15.95" customHeight="1" x14ac:dyDescent="0.2">
      <c r="B79" s="53"/>
      <c r="C79" s="53"/>
      <c r="D79" s="53"/>
      <c r="E79" s="53"/>
      <c r="F79" s="53"/>
      <c r="G79" s="53"/>
      <c r="H79" s="53"/>
      <c r="I79" s="53"/>
      <c r="J79" s="53"/>
      <c r="L79" s="53"/>
    </row>
    <row r="80" spans="2:13" ht="15.95" customHeight="1" x14ac:dyDescent="0.2">
      <c r="B80" s="53"/>
      <c r="C80" s="53"/>
      <c r="D80" s="53"/>
      <c r="E80" s="53"/>
      <c r="F80" s="53"/>
      <c r="G80" s="53"/>
      <c r="H80" s="53"/>
      <c r="I80" s="53"/>
      <c r="J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3">
    <mergeCell ref="A52:M52"/>
    <mergeCell ref="A53:M53"/>
    <mergeCell ref="A54:M54"/>
    <mergeCell ref="A55:K55"/>
    <mergeCell ref="A56:K56"/>
    <mergeCell ref="A57:J57"/>
    <mergeCell ref="A3:K3"/>
    <mergeCell ref="A5:B5"/>
    <mergeCell ref="A6:M6"/>
    <mergeCell ref="A7:A9"/>
    <mergeCell ref="B7:H7"/>
    <mergeCell ref="I7:K7"/>
    <mergeCell ref="L7:M7"/>
  </mergeCells>
  <printOptions horizontalCentered="1"/>
  <pageMargins left="0.7" right="0.7" top="0.75" bottom="0.75" header="0.3" footer="0.3"/>
  <pageSetup paperSize="9" scale="67"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D60BA-CAAC-4DA3-BC5E-D842AD310A13}">
  <sheetPr codeName="Tabelle4">
    <pageSetUpPr fitToPage="1"/>
  </sheetPr>
  <dimension ref="A1:D41"/>
  <sheetViews>
    <sheetView zoomScaleNormal="100" zoomScaleSheetLayoutView="100" workbookViewId="0"/>
  </sheetViews>
  <sheetFormatPr baseColWidth="10" defaultColWidth="11.42578125" defaultRowHeight="15" customHeight="1" x14ac:dyDescent="0.2"/>
  <cols>
    <col min="1" max="1" width="31.7109375" style="3" customWidth="1"/>
    <col min="2" max="2" width="60.7109375" style="3" customWidth="1"/>
    <col min="3" max="16384" width="11.42578125" style="3"/>
  </cols>
  <sheetData>
    <row r="1" spans="1:4" ht="33" customHeight="1" x14ac:dyDescent="0.2">
      <c r="A1" s="1"/>
      <c r="B1" s="2"/>
    </row>
    <row r="4" spans="1:4" ht="15" customHeight="1" x14ac:dyDescent="0.2">
      <c r="A4" s="4" t="s">
        <v>0</v>
      </c>
    </row>
    <row r="6" spans="1:4" ht="15" customHeight="1" x14ac:dyDescent="0.2">
      <c r="A6" s="5" t="s">
        <v>1</v>
      </c>
      <c r="B6" s="6" t="s">
        <v>2</v>
      </c>
      <c r="C6" s="6"/>
      <c r="D6" s="6"/>
    </row>
    <row r="7" spans="1:4" ht="9" customHeight="1" x14ac:dyDescent="0.2"/>
    <row r="8" spans="1:4" ht="15" customHeight="1" x14ac:dyDescent="0.2">
      <c r="A8" s="5" t="s">
        <v>3</v>
      </c>
      <c r="B8" s="3">
        <v>709</v>
      </c>
    </row>
    <row r="9" spans="1:4" ht="9" customHeight="1" x14ac:dyDescent="0.2"/>
    <row r="10" spans="1:4" ht="15" customHeight="1" x14ac:dyDescent="0.2">
      <c r="A10" s="5" t="s">
        <v>4</v>
      </c>
      <c r="B10" s="3" t="s">
        <v>5</v>
      </c>
    </row>
    <row r="11" spans="1:4" ht="9" customHeight="1" x14ac:dyDescent="0.2"/>
    <row r="12" spans="1:4" ht="15" customHeight="1" x14ac:dyDescent="0.2">
      <c r="A12" s="5" t="s">
        <v>6</v>
      </c>
      <c r="B12" s="3" t="s">
        <v>7</v>
      </c>
    </row>
    <row r="13" spans="1:4" ht="9" customHeight="1" x14ac:dyDescent="0.2"/>
    <row r="14" spans="1:4" ht="15" customHeight="1" x14ac:dyDescent="0.2">
      <c r="A14" s="5" t="s">
        <v>8</v>
      </c>
      <c r="B14" s="3" t="s">
        <v>9</v>
      </c>
    </row>
    <row r="15" spans="1:4" ht="9" customHeight="1" x14ac:dyDescent="0.2"/>
    <row r="16" spans="1:4" ht="15" customHeight="1" x14ac:dyDescent="0.2">
      <c r="A16" s="5" t="s">
        <v>10</v>
      </c>
      <c r="B16" s="3" t="s">
        <v>11</v>
      </c>
    </row>
    <row r="17" spans="1:2" ht="9" customHeight="1" x14ac:dyDescent="0.2"/>
    <row r="18" spans="1:2" ht="15" customHeight="1" x14ac:dyDescent="0.2">
      <c r="A18" s="5" t="s">
        <v>12</v>
      </c>
      <c r="B18" s="3" t="s">
        <v>13</v>
      </c>
    </row>
    <row r="19" spans="1:2" ht="9" customHeight="1" x14ac:dyDescent="0.2"/>
    <row r="20" spans="1:2" ht="15" customHeight="1" x14ac:dyDescent="0.2">
      <c r="A20" s="5" t="s">
        <v>14</v>
      </c>
      <c r="B20" s="7" t="s">
        <v>15</v>
      </c>
    </row>
    <row r="21" spans="1:2" ht="9" customHeight="1" x14ac:dyDescent="0.2"/>
    <row r="22" spans="1:2" ht="110.25" customHeight="1" x14ac:dyDescent="0.2">
      <c r="A22" s="5" t="s">
        <v>16</v>
      </c>
      <c r="B22" s="3" t="s">
        <v>17</v>
      </c>
    </row>
    <row r="23" spans="1:2" ht="9" customHeight="1" x14ac:dyDescent="0.2">
      <c r="A23" s="5"/>
    </row>
    <row r="24" spans="1:2" ht="9" customHeight="1" x14ac:dyDescent="0.2"/>
    <row r="25" spans="1:2" ht="15" customHeight="1" x14ac:dyDescent="0.2">
      <c r="A25" s="5" t="s">
        <v>18</v>
      </c>
      <c r="B25" s="3" t="s">
        <v>19</v>
      </c>
    </row>
    <row r="26" spans="1:2" ht="15" customHeight="1" x14ac:dyDescent="0.2">
      <c r="B26" s="3" t="s">
        <v>20</v>
      </c>
    </row>
    <row r="27" spans="1:2" ht="15" customHeight="1" x14ac:dyDescent="0.2">
      <c r="A27" s="5" t="s">
        <v>21</v>
      </c>
      <c r="B27" s="3" t="s">
        <v>22</v>
      </c>
    </row>
    <row r="28" spans="1:2" ht="15" customHeight="1" x14ac:dyDescent="0.2">
      <c r="B28" s="3" t="s">
        <v>23</v>
      </c>
    </row>
    <row r="29" spans="1:2" ht="15" customHeight="1" x14ac:dyDescent="0.2">
      <c r="B29" s="3" t="s">
        <v>24</v>
      </c>
    </row>
    <row r="30" spans="1:2" ht="15" customHeight="1" x14ac:dyDescent="0.2">
      <c r="A30" s="3" t="s">
        <v>25</v>
      </c>
      <c r="B30" s="8" t="s">
        <v>26</v>
      </c>
    </row>
    <row r="31" spans="1:2" ht="15" customHeight="1" x14ac:dyDescent="0.2">
      <c r="A31" s="3" t="s">
        <v>27</v>
      </c>
      <c r="B31" s="3" t="s">
        <v>28</v>
      </c>
    </row>
    <row r="33" spans="1:2" ht="9" customHeight="1" x14ac:dyDescent="0.2"/>
    <row r="34" spans="1:2" ht="15" customHeight="1" x14ac:dyDescent="0.2">
      <c r="A34" s="5" t="s">
        <v>29</v>
      </c>
      <c r="B34" s="9" t="s">
        <v>30</v>
      </c>
    </row>
    <row r="35" spans="1:2" ht="9" customHeight="1" x14ac:dyDescent="0.2"/>
    <row r="36" spans="1:2" ht="15" customHeight="1" x14ac:dyDescent="0.2">
      <c r="A36" s="5" t="s">
        <v>31</v>
      </c>
      <c r="B36" s="3" t="s">
        <v>32</v>
      </c>
    </row>
    <row r="37" spans="1:2" ht="25.5" customHeight="1" x14ac:dyDescent="0.2">
      <c r="B37" s="3" t="s">
        <v>33</v>
      </c>
    </row>
    <row r="38" spans="1:2" ht="9" customHeight="1" x14ac:dyDescent="0.2"/>
    <row r="39" spans="1:2" ht="15" customHeight="1" x14ac:dyDescent="0.2">
      <c r="A39" s="5" t="s">
        <v>34</v>
      </c>
      <c r="B39" s="3" t="s">
        <v>35</v>
      </c>
    </row>
    <row r="40" spans="1:2" ht="15" customHeight="1" x14ac:dyDescent="0.2">
      <c r="B40" s="9" t="s">
        <v>36</v>
      </c>
    </row>
    <row r="41" spans="1:2" ht="105" customHeight="1" x14ac:dyDescent="0.2">
      <c r="B41" s="9" t="s">
        <v>37</v>
      </c>
    </row>
  </sheetData>
  <mergeCells count="1">
    <mergeCell ref="B6:D6"/>
  </mergeCells>
  <hyperlinks>
    <hyperlink ref="B34" r:id="rId1" xr:uid="{2B0A6DB9-BE28-4FB7-AD39-7A8C39736247}"/>
    <hyperlink ref="B40" r:id="rId2" xr:uid="{CAF86DA5-9761-43EE-BCB5-D01FAF4FC3A3}"/>
    <hyperlink ref="B41" r:id="rId3" display="https://statistik.arbeitsagentur.de/" xr:uid="{BF9F7536-8FE6-47BF-B58C-FCAF61ED9DBC}"/>
    <hyperlink ref="C30" r:id="rId4" display="Statistik-Service-Ost@arbeitsagentur.de" xr:uid="{59A44AEC-0A7D-4B63-9C2C-939E0F114A83}"/>
    <hyperlink ref="B30" r:id="rId5" xr:uid="{5C5B255C-16DF-451D-B980-C60E197BA116}"/>
  </hyperlinks>
  <pageMargins left="0.70866141732283472" right="0.39370078740157483" top="0.39370078740157483" bottom="0.59055118110236227" header="0.51181102362204722" footer="0.51181102362204722"/>
  <pageSetup paperSize="9" scale="80" orientation="portrait"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48A23-76C0-408E-8BF3-31F066987AC0}">
  <sheetPr codeName="Tabelle31">
    <pageSetUpPr fitToPage="1"/>
  </sheetPr>
  <dimension ref="A1:F289"/>
  <sheetViews>
    <sheetView showGridLines="0" zoomScaleNormal="100" workbookViewId="0"/>
  </sheetViews>
  <sheetFormatPr baseColWidth="10" defaultColWidth="11.42578125" defaultRowHeight="12.75" x14ac:dyDescent="0.2"/>
  <cols>
    <col min="1" max="1" width="2.140625" customWidth="1"/>
    <col min="2" max="2" width="104.140625" customWidth="1"/>
    <col min="7" max="7" width="4.7109375" customWidth="1"/>
  </cols>
  <sheetData>
    <row r="1" spans="1:6" ht="39.75" customHeight="1" x14ac:dyDescent="0.2">
      <c r="A1" s="415"/>
      <c r="B1" s="34" t="s">
        <v>38</v>
      </c>
    </row>
    <row r="2" spans="1:6" ht="25.5" customHeight="1" x14ac:dyDescent="0.2">
      <c r="B2" s="205" t="s">
        <v>404</v>
      </c>
    </row>
    <row r="3" spans="1:6" ht="24.95" customHeight="1" x14ac:dyDescent="0.2">
      <c r="A3" s="416"/>
      <c r="B3" s="417" t="s">
        <v>405</v>
      </c>
    </row>
    <row r="4" spans="1:6" s="420" customFormat="1" ht="132.75" x14ac:dyDescent="0.2">
      <c r="A4" s="418"/>
      <c r="B4" s="419" t="s">
        <v>406</v>
      </c>
      <c r="C4" s="418"/>
      <c r="D4" s="418"/>
      <c r="E4" s="418"/>
      <c r="F4" s="418"/>
    </row>
    <row r="5" spans="1:6" s="420" customFormat="1" x14ac:dyDescent="0.2">
      <c r="A5" s="418"/>
      <c r="B5" s="419"/>
      <c r="C5" s="418"/>
      <c r="D5" s="418"/>
      <c r="E5" s="418"/>
      <c r="F5" s="418"/>
    </row>
    <row r="6" spans="1:6" s="420" customFormat="1" x14ac:dyDescent="0.2">
      <c r="A6" s="418"/>
      <c r="B6" s="421" t="s">
        <v>407</v>
      </c>
      <c r="C6" s="418"/>
      <c r="D6" s="418"/>
      <c r="E6" s="418"/>
      <c r="F6" s="418"/>
    </row>
    <row r="7" spans="1:6" x14ac:dyDescent="0.2">
      <c r="A7" s="416"/>
      <c r="B7" s="422"/>
      <c r="C7" s="416"/>
      <c r="D7" s="416"/>
      <c r="E7" s="416"/>
      <c r="F7" s="416"/>
    </row>
    <row r="8" spans="1:6" ht="150" customHeight="1" x14ac:dyDescent="0.2">
      <c r="A8" s="416"/>
      <c r="B8" s="423" t="s">
        <v>408</v>
      </c>
      <c r="C8" s="416"/>
      <c r="D8" s="416"/>
      <c r="E8" s="416"/>
      <c r="F8" s="416"/>
    </row>
    <row r="9" spans="1:6" x14ac:dyDescent="0.2">
      <c r="A9" s="416"/>
      <c r="B9" s="424" t="s">
        <v>409</v>
      </c>
      <c r="C9" s="416"/>
      <c r="D9" s="416"/>
      <c r="E9" s="416"/>
      <c r="F9" s="416"/>
    </row>
    <row r="10" spans="1:6" x14ac:dyDescent="0.2">
      <c r="A10" s="416"/>
      <c r="B10" s="425"/>
      <c r="C10" s="416"/>
      <c r="D10" s="416"/>
      <c r="E10" s="416"/>
      <c r="F10" s="416"/>
    </row>
    <row r="11" spans="1:6" ht="120" x14ac:dyDescent="0.2">
      <c r="A11" s="416"/>
      <c r="B11" s="423" t="s">
        <v>410</v>
      </c>
      <c r="C11" s="416"/>
      <c r="D11" s="416"/>
      <c r="E11" s="416"/>
      <c r="F11" s="416"/>
    </row>
    <row r="12" spans="1:6" x14ac:dyDescent="0.2">
      <c r="A12" s="416"/>
      <c r="B12" s="424" t="s">
        <v>411</v>
      </c>
      <c r="C12" s="416"/>
      <c r="D12" s="416"/>
      <c r="E12" s="416"/>
      <c r="F12" s="416"/>
    </row>
    <row r="13" spans="1:6" x14ac:dyDescent="0.2">
      <c r="A13" s="416"/>
      <c r="B13" s="423"/>
      <c r="C13" s="416"/>
      <c r="D13" s="416"/>
      <c r="E13" s="416"/>
      <c r="F13" s="416"/>
    </row>
    <row r="14" spans="1:6" ht="144" x14ac:dyDescent="0.2">
      <c r="A14" s="416"/>
      <c r="B14" s="423" t="s">
        <v>412</v>
      </c>
      <c r="C14" s="416"/>
      <c r="D14" s="416"/>
      <c r="E14" s="416"/>
      <c r="F14" s="416"/>
    </row>
    <row r="15" spans="1:6" x14ac:dyDescent="0.2">
      <c r="A15" s="416"/>
      <c r="B15" s="424" t="s">
        <v>413</v>
      </c>
      <c r="C15" s="416"/>
      <c r="D15" s="416"/>
      <c r="E15" s="416"/>
      <c r="F15" s="416"/>
    </row>
    <row r="16" spans="1:6" x14ac:dyDescent="0.2">
      <c r="A16" s="416"/>
      <c r="B16" s="422"/>
      <c r="C16" s="416"/>
      <c r="D16" s="416"/>
      <c r="E16" s="416"/>
      <c r="F16" s="416"/>
    </row>
    <row r="17" spans="1:6" ht="180" x14ac:dyDescent="0.2">
      <c r="A17" s="416"/>
      <c r="B17" s="423" t="s">
        <v>414</v>
      </c>
      <c r="C17" s="416"/>
      <c r="D17" s="416"/>
      <c r="E17" s="416"/>
      <c r="F17" s="416"/>
    </row>
    <row r="18" spans="1:6" x14ac:dyDescent="0.2">
      <c r="A18" s="416"/>
      <c r="B18" s="424" t="s">
        <v>415</v>
      </c>
      <c r="C18" s="416"/>
      <c r="D18" s="416"/>
      <c r="E18" s="416"/>
      <c r="F18" s="416"/>
    </row>
    <row r="19" spans="1:6" x14ac:dyDescent="0.2">
      <c r="A19" s="416"/>
      <c r="B19" s="423"/>
      <c r="C19" s="416"/>
      <c r="D19" s="416"/>
      <c r="E19" s="416"/>
      <c r="F19" s="416"/>
    </row>
    <row r="20" spans="1:6" ht="168" x14ac:dyDescent="0.2">
      <c r="A20" s="416"/>
      <c r="B20" s="423" t="s">
        <v>416</v>
      </c>
      <c r="C20" s="416"/>
      <c r="D20" s="416"/>
      <c r="E20" s="416"/>
      <c r="F20" s="416"/>
    </row>
    <row r="21" spans="1:6" x14ac:dyDescent="0.2">
      <c r="A21" s="416"/>
      <c r="B21" s="423"/>
      <c r="C21" s="416"/>
      <c r="D21" s="416"/>
      <c r="E21" s="416"/>
      <c r="F21" s="416"/>
    </row>
    <row r="22" spans="1:6" x14ac:dyDescent="0.2">
      <c r="A22" s="416"/>
      <c r="B22" s="422"/>
      <c r="C22" s="416"/>
      <c r="D22" s="416"/>
      <c r="E22" s="416"/>
      <c r="F22" s="416"/>
    </row>
    <row r="23" spans="1:6" x14ac:dyDescent="0.2">
      <c r="A23" s="416"/>
      <c r="B23" s="426" t="s">
        <v>417</v>
      </c>
      <c r="C23" s="416"/>
      <c r="D23" s="416"/>
      <c r="E23" s="416"/>
      <c r="F23" s="416"/>
    </row>
    <row r="24" spans="1:6" s="13" customFormat="1" ht="25.5" x14ac:dyDescent="0.2">
      <c r="A24" s="427"/>
      <c r="B24" s="428" t="s">
        <v>418</v>
      </c>
      <c r="C24" s="426"/>
      <c r="D24" s="426"/>
      <c r="E24" s="426"/>
      <c r="F24" s="426"/>
    </row>
    <row r="25" spans="1:6" x14ac:dyDescent="0.2">
      <c r="A25" s="429"/>
      <c r="B25" s="416"/>
      <c r="C25" s="416"/>
      <c r="D25" s="416"/>
      <c r="E25" s="416"/>
      <c r="F25" s="416"/>
    </row>
    <row r="26" spans="1:6" x14ac:dyDescent="0.2">
      <c r="A26" s="416"/>
      <c r="B26" s="416"/>
      <c r="C26" s="416"/>
      <c r="D26" s="416"/>
      <c r="E26" s="416"/>
      <c r="F26" s="416"/>
    </row>
    <row r="27" spans="1:6" x14ac:dyDescent="0.2">
      <c r="A27" s="416"/>
      <c r="B27" s="416"/>
      <c r="C27" s="416"/>
      <c r="D27" s="416"/>
      <c r="E27" s="416"/>
      <c r="F27" s="416"/>
    </row>
    <row r="28" spans="1:6" x14ac:dyDescent="0.2">
      <c r="A28" s="416"/>
      <c r="B28" s="416"/>
      <c r="C28" s="416"/>
      <c r="D28" s="416"/>
      <c r="E28" s="416"/>
      <c r="F28" s="416"/>
    </row>
    <row r="29" spans="1:6" x14ac:dyDescent="0.2">
      <c r="A29" s="416"/>
      <c r="B29" s="416"/>
      <c r="C29" s="416"/>
      <c r="D29" s="416"/>
      <c r="E29" s="416"/>
      <c r="F29" s="416"/>
    </row>
    <row r="30" spans="1:6" x14ac:dyDescent="0.2">
      <c r="A30" s="416"/>
      <c r="B30" s="416"/>
      <c r="C30" s="416"/>
      <c r="D30" s="416"/>
      <c r="E30" s="416"/>
      <c r="F30" s="416"/>
    </row>
    <row r="31" spans="1:6" x14ac:dyDescent="0.2">
      <c r="A31" s="416"/>
      <c r="B31" s="416"/>
      <c r="C31" s="416"/>
      <c r="D31" s="416"/>
      <c r="E31" s="416"/>
      <c r="F31" s="416"/>
    </row>
    <row r="32" spans="1:6" x14ac:dyDescent="0.2">
      <c r="A32" s="416"/>
      <c r="B32" s="416"/>
      <c r="C32" s="416"/>
      <c r="D32" s="416"/>
      <c r="E32" s="416"/>
      <c r="F32" s="416"/>
    </row>
    <row r="33" spans="1:6" x14ac:dyDescent="0.2">
      <c r="A33" s="425"/>
      <c r="B33" s="425"/>
      <c r="C33" s="425"/>
      <c r="D33" s="425"/>
      <c r="E33" s="425"/>
      <c r="F33" s="425"/>
    </row>
    <row r="34" spans="1:6" x14ac:dyDescent="0.2">
      <c r="A34" s="416"/>
      <c r="B34" s="416"/>
      <c r="C34" s="416"/>
      <c r="D34" s="416"/>
      <c r="E34" s="416"/>
      <c r="F34" s="416"/>
    </row>
    <row r="35" spans="1:6" x14ac:dyDescent="0.2">
      <c r="A35" s="416"/>
      <c r="B35" s="416"/>
      <c r="C35" s="416"/>
      <c r="D35" s="416"/>
      <c r="E35" s="416"/>
      <c r="F35" s="416"/>
    </row>
    <row r="36" spans="1:6" ht="8.1" customHeight="1" x14ac:dyDescent="0.2">
      <c r="A36" s="416"/>
      <c r="B36" s="416"/>
      <c r="C36" s="416"/>
      <c r="D36" s="416"/>
      <c r="E36" s="416"/>
      <c r="F36" s="416"/>
    </row>
    <row r="37" spans="1:6" ht="13.5" customHeight="1" x14ac:dyDescent="0.2">
      <c r="A37" s="416"/>
      <c r="B37" s="416"/>
      <c r="C37" s="416"/>
      <c r="D37" s="416"/>
      <c r="E37" s="416"/>
      <c r="F37" s="416"/>
    </row>
    <row r="38" spans="1:6" x14ac:dyDescent="0.2">
      <c r="A38" s="416"/>
      <c r="B38" s="416"/>
      <c r="C38" s="416"/>
      <c r="D38" s="416"/>
      <c r="E38" s="416"/>
      <c r="F38" s="416"/>
    </row>
    <row r="39" spans="1:6" x14ac:dyDescent="0.2">
      <c r="A39" s="416"/>
      <c r="B39" s="416"/>
      <c r="C39" s="416"/>
      <c r="D39" s="416"/>
      <c r="E39" s="416"/>
      <c r="F39" s="416"/>
    </row>
    <row r="40" spans="1:6" x14ac:dyDescent="0.2">
      <c r="A40" s="416"/>
      <c r="B40" s="416"/>
      <c r="C40" s="416"/>
      <c r="D40" s="416"/>
      <c r="E40" s="416"/>
      <c r="F40" s="416"/>
    </row>
    <row r="41" spans="1:6" x14ac:dyDescent="0.2">
      <c r="A41" s="416"/>
      <c r="B41" s="416"/>
      <c r="C41" s="416"/>
      <c r="D41" s="416"/>
      <c r="E41" s="416"/>
      <c r="F41" s="416"/>
    </row>
    <row r="42" spans="1:6" x14ac:dyDescent="0.2">
      <c r="A42" s="416"/>
      <c r="B42" s="416"/>
      <c r="C42" s="416"/>
      <c r="D42" s="416"/>
      <c r="E42" s="416"/>
      <c r="F42" s="416"/>
    </row>
    <row r="43" spans="1:6" ht="33" customHeight="1" x14ac:dyDescent="0.2">
      <c r="A43" s="416"/>
      <c r="B43" s="416"/>
      <c r="C43" s="416"/>
      <c r="D43" s="416"/>
      <c r="E43" s="416"/>
      <c r="F43" s="416"/>
    </row>
    <row r="44" spans="1:6" ht="16.5" customHeight="1" x14ac:dyDescent="0.2">
      <c r="A44" s="416"/>
      <c r="B44" s="416"/>
      <c r="C44" s="416"/>
      <c r="D44" s="416"/>
      <c r="E44" s="416"/>
      <c r="F44" s="416"/>
    </row>
    <row r="45" spans="1:6" x14ac:dyDescent="0.2">
      <c r="A45" s="416"/>
      <c r="B45" s="416"/>
      <c r="C45" s="416"/>
      <c r="D45" s="416"/>
      <c r="E45" s="416"/>
      <c r="F45" s="416"/>
    </row>
    <row r="46" spans="1:6" x14ac:dyDescent="0.2">
      <c r="A46" s="416"/>
      <c r="B46" s="416"/>
      <c r="C46" s="416"/>
      <c r="D46" s="416"/>
      <c r="E46" s="416"/>
      <c r="F46" s="416"/>
    </row>
    <row r="47" spans="1:6" x14ac:dyDescent="0.2">
      <c r="A47" s="416"/>
      <c r="B47" s="416"/>
      <c r="C47" s="416"/>
      <c r="D47" s="416"/>
      <c r="E47" s="416"/>
      <c r="F47" s="416"/>
    </row>
    <row r="48" spans="1:6" x14ac:dyDescent="0.2">
      <c r="A48" s="416"/>
      <c r="B48" s="416"/>
      <c r="C48" s="416"/>
      <c r="D48" s="416"/>
      <c r="E48" s="416"/>
      <c r="F48" s="416"/>
    </row>
    <row r="49" spans="1:6" x14ac:dyDescent="0.2">
      <c r="A49" s="416"/>
      <c r="B49" s="416"/>
      <c r="C49" s="416"/>
      <c r="D49" s="416"/>
      <c r="E49" s="416"/>
      <c r="F49" s="416"/>
    </row>
    <row r="50" spans="1:6" x14ac:dyDescent="0.2">
      <c r="A50" s="416"/>
      <c r="B50" s="416"/>
      <c r="C50" s="416"/>
      <c r="D50" s="416"/>
      <c r="E50" s="416"/>
      <c r="F50" s="416"/>
    </row>
    <row r="51" spans="1:6" x14ac:dyDescent="0.2">
      <c r="A51" s="416"/>
      <c r="B51" s="416"/>
      <c r="C51" s="416"/>
      <c r="D51" s="416"/>
      <c r="E51" s="416"/>
      <c r="F51" s="416"/>
    </row>
    <row r="52" spans="1:6" x14ac:dyDescent="0.2">
      <c r="A52" s="416"/>
      <c r="B52" s="416"/>
      <c r="C52" s="416"/>
      <c r="D52" s="416"/>
      <c r="E52" s="416"/>
      <c r="F52" s="416"/>
    </row>
    <row r="53" spans="1:6" x14ac:dyDescent="0.2">
      <c r="A53" s="416"/>
      <c r="B53" s="416"/>
      <c r="C53" s="416"/>
      <c r="D53" s="416"/>
      <c r="E53" s="416"/>
      <c r="F53" s="416"/>
    </row>
    <row r="54" spans="1:6" x14ac:dyDescent="0.2">
      <c r="A54" s="416"/>
      <c r="B54" s="416"/>
      <c r="C54" s="416"/>
      <c r="D54" s="416"/>
      <c r="E54" s="416"/>
      <c r="F54" s="416"/>
    </row>
    <row r="55" spans="1:6" x14ac:dyDescent="0.2">
      <c r="A55" s="416"/>
      <c r="B55" s="416"/>
      <c r="C55" s="416"/>
      <c r="D55" s="416"/>
      <c r="E55" s="416"/>
      <c r="F55" s="416"/>
    </row>
    <row r="56" spans="1:6" x14ac:dyDescent="0.2">
      <c r="A56" s="416"/>
      <c r="B56" s="416"/>
      <c r="C56" s="416"/>
      <c r="D56" s="416"/>
      <c r="E56" s="416"/>
      <c r="F56" s="416"/>
    </row>
    <row r="57" spans="1:6" x14ac:dyDescent="0.2">
      <c r="A57" s="416"/>
      <c r="B57" s="416"/>
      <c r="C57" s="416"/>
      <c r="D57" s="416"/>
      <c r="E57" s="416"/>
      <c r="F57" s="416"/>
    </row>
    <row r="58" spans="1:6" x14ac:dyDescent="0.2">
      <c r="A58" s="416"/>
      <c r="B58" s="416"/>
      <c r="C58" s="416"/>
      <c r="D58" s="416"/>
      <c r="E58" s="416"/>
      <c r="F58" s="416"/>
    </row>
    <row r="59" spans="1:6" x14ac:dyDescent="0.2">
      <c r="A59" s="416"/>
      <c r="B59" s="416"/>
      <c r="C59" s="416"/>
      <c r="D59" s="416"/>
      <c r="E59" s="416"/>
      <c r="F59" s="416"/>
    </row>
    <row r="60" spans="1:6" x14ac:dyDescent="0.2">
      <c r="A60" s="416"/>
      <c r="B60" s="416"/>
      <c r="C60" s="416"/>
      <c r="D60" s="416"/>
      <c r="E60" s="416"/>
      <c r="F60" s="416"/>
    </row>
    <row r="61" spans="1:6" x14ac:dyDescent="0.2">
      <c r="A61" s="416"/>
      <c r="B61" s="416"/>
      <c r="C61" s="416"/>
      <c r="D61" s="416"/>
      <c r="E61" s="416"/>
      <c r="F61" s="416"/>
    </row>
    <row r="62" spans="1:6" x14ac:dyDescent="0.2">
      <c r="A62" s="416"/>
      <c r="B62" s="416"/>
      <c r="C62" s="416"/>
      <c r="D62" s="416"/>
      <c r="E62" s="416"/>
      <c r="F62" s="416"/>
    </row>
    <row r="63" spans="1:6" x14ac:dyDescent="0.2">
      <c r="A63" s="416"/>
      <c r="B63" s="416"/>
      <c r="C63" s="416"/>
      <c r="D63" s="416"/>
      <c r="E63" s="416"/>
      <c r="F63" s="416"/>
    </row>
    <row r="64" spans="1:6" x14ac:dyDescent="0.2">
      <c r="A64" s="416"/>
      <c r="B64" s="416"/>
      <c r="C64" s="416"/>
      <c r="D64" s="416"/>
      <c r="E64" s="416"/>
      <c r="F64" s="416"/>
    </row>
    <row r="65" spans="1:6" x14ac:dyDescent="0.2">
      <c r="A65" s="416"/>
      <c r="B65" s="416"/>
      <c r="C65" s="416"/>
      <c r="D65" s="416"/>
      <c r="E65" s="416"/>
      <c r="F65" s="416"/>
    </row>
    <row r="66" spans="1:6" x14ac:dyDescent="0.2">
      <c r="A66" s="416"/>
      <c r="B66" s="416"/>
      <c r="C66" s="416"/>
      <c r="D66" s="416"/>
      <c r="E66" s="416"/>
      <c r="F66" s="416"/>
    </row>
    <row r="67" spans="1:6" x14ac:dyDescent="0.2">
      <c r="A67" s="416"/>
      <c r="B67" s="416"/>
      <c r="C67" s="416"/>
      <c r="D67" s="416"/>
      <c r="E67" s="416"/>
      <c r="F67" s="416"/>
    </row>
    <row r="68" spans="1:6" x14ac:dyDescent="0.2">
      <c r="A68" s="416"/>
      <c r="B68" s="416"/>
      <c r="C68" s="416"/>
      <c r="D68" s="416"/>
      <c r="E68" s="416"/>
      <c r="F68" s="416"/>
    </row>
    <row r="69" spans="1:6" x14ac:dyDescent="0.2">
      <c r="A69" s="416"/>
      <c r="B69" s="416"/>
      <c r="C69" s="416"/>
      <c r="D69" s="416"/>
      <c r="E69" s="416"/>
      <c r="F69" s="416"/>
    </row>
    <row r="70" spans="1:6" x14ac:dyDescent="0.2">
      <c r="A70" s="416"/>
      <c r="B70" s="416"/>
      <c r="C70" s="416"/>
      <c r="D70" s="416"/>
      <c r="E70" s="416"/>
      <c r="F70" s="416"/>
    </row>
    <row r="71" spans="1:6" x14ac:dyDescent="0.2">
      <c r="A71" s="416"/>
      <c r="B71" s="416"/>
      <c r="C71" s="416"/>
      <c r="D71" s="416"/>
      <c r="E71" s="416"/>
      <c r="F71" s="416"/>
    </row>
    <row r="72" spans="1:6" x14ac:dyDescent="0.2">
      <c r="A72" s="416"/>
      <c r="B72" s="416"/>
      <c r="C72" s="416"/>
      <c r="D72" s="416"/>
      <c r="E72" s="416"/>
      <c r="F72" s="416"/>
    </row>
    <row r="73" spans="1:6" x14ac:dyDescent="0.2">
      <c r="A73" s="416"/>
      <c r="B73" s="416"/>
      <c r="C73" s="416"/>
      <c r="D73" s="416"/>
      <c r="E73" s="416"/>
      <c r="F73" s="416"/>
    </row>
    <row r="74" spans="1:6" x14ac:dyDescent="0.2">
      <c r="A74" s="416"/>
      <c r="B74" s="416"/>
      <c r="C74" s="416"/>
      <c r="D74" s="416"/>
      <c r="E74" s="416"/>
      <c r="F74" s="416"/>
    </row>
    <row r="75" spans="1:6" x14ac:dyDescent="0.2">
      <c r="A75" s="416"/>
      <c r="B75" s="416"/>
      <c r="C75" s="416"/>
      <c r="D75" s="416"/>
      <c r="E75" s="416"/>
      <c r="F75" s="416"/>
    </row>
    <row r="76" spans="1:6" x14ac:dyDescent="0.2">
      <c r="A76" s="416"/>
      <c r="B76" s="416"/>
      <c r="C76" s="416"/>
      <c r="D76" s="416"/>
      <c r="E76" s="416"/>
      <c r="F76" s="416"/>
    </row>
    <row r="77" spans="1:6" x14ac:dyDescent="0.2">
      <c r="A77" s="416"/>
      <c r="B77" s="416"/>
      <c r="C77" s="416"/>
      <c r="D77" s="416"/>
      <c r="E77" s="416"/>
      <c r="F77" s="416"/>
    </row>
    <row r="78" spans="1:6" x14ac:dyDescent="0.2">
      <c r="A78" s="416"/>
      <c r="B78" s="416"/>
      <c r="C78" s="416"/>
      <c r="D78" s="416"/>
      <c r="E78" s="416"/>
      <c r="F78" s="416"/>
    </row>
    <row r="79" spans="1:6" x14ac:dyDescent="0.2">
      <c r="A79" s="416"/>
      <c r="B79" s="416"/>
      <c r="C79" s="416"/>
      <c r="D79" s="416"/>
      <c r="E79" s="416"/>
      <c r="F79" s="416"/>
    </row>
    <row r="80" spans="1:6" x14ac:dyDescent="0.2">
      <c r="A80" s="416"/>
      <c r="B80" s="416"/>
      <c r="C80" s="416"/>
      <c r="D80" s="416"/>
      <c r="E80" s="416"/>
      <c r="F80" s="416"/>
    </row>
    <row r="81" spans="1:6" x14ac:dyDescent="0.2">
      <c r="A81" s="416"/>
      <c r="B81" s="416"/>
      <c r="C81" s="416"/>
      <c r="D81" s="416"/>
      <c r="E81" s="416"/>
      <c r="F81" s="416"/>
    </row>
    <row r="82" spans="1:6" x14ac:dyDescent="0.2">
      <c r="A82" s="416"/>
      <c r="B82" s="416"/>
      <c r="C82" s="416"/>
      <c r="D82" s="416"/>
      <c r="E82" s="416"/>
      <c r="F82" s="416"/>
    </row>
    <row r="83" spans="1:6" x14ac:dyDescent="0.2">
      <c r="A83" s="416"/>
      <c r="B83" s="416"/>
      <c r="C83" s="416"/>
      <c r="D83" s="416"/>
      <c r="E83" s="416"/>
      <c r="F83" s="416"/>
    </row>
    <row r="84" spans="1:6" x14ac:dyDescent="0.2">
      <c r="A84" s="416"/>
      <c r="B84" s="416"/>
      <c r="C84" s="416"/>
      <c r="D84" s="416"/>
      <c r="E84" s="416"/>
      <c r="F84" s="416"/>
    </row>
    <row r="85" spans="1:6" x14ac:dyDescent="0.2">
      <c r="A85" s="416"/>
      <c r="B85" s="416"/>
      <c r="C85" s="416"/>
      <c r="D85" s="416"/>
      <c r="E85" s="416"/>
      <c r="F85" s="416"/>
    </row>
    <row r="86" spans="1:6" x14ac:dyDescent="0.2">
      <c r="A86" s="416"/>
      <c r="B86" s="416"/>
      <c r="C86" s="416"/>
      <c r="D86" s="416"/>
      <c r="E86" s="416"/>
      <c r="F86" s="416"/>
    </row>
    <row r="87" spans="1:6" x14ac:dyDescent="0.2">
      <c r="A87" s="416"/>
      <c r="B87" s="416"/>
      <c r="C87" s="416"/>
      <c r="D87" s="416"/>
      <c r="E87" s="416"/>
      <c r="F87" s="416"/>
    </row>
    <row r="88" spans="1:6" x14ac:dyDescent="0.2">
      <c r="A88" s="416"/>
      <c r="B88" s="416"/>
      <c r="C88" s="416"/>
      <c r="D88" s="416"/>
      <c r="E88" s="416"/>
      <c r="F88" s="416"/>
    </row>
    <row r="89" spans="1:6" x14ac:dyDescent="0.2">
      <c r="A89" s="416"/>
      <c r="B89" s="416"/>
      <c r="C89" s="416"/>
      <c r="D89" s="416"/>
      <c r="E89" s="416"/>
      <c r="F89" s="416"/>
    </row>
    <row r="90" spans="1:6" x14ac:dyDescent="0.2">
      <c r="A90" s="416"/>
      <c r="B90" s="416"/>
      <c r="C90" s="416"/>
      <c r="D90" s="416"/>
      <c r="E90" s="416"/>
      <c r="F90" s="416"/>
    </row>
    <row r="91" spans="1:6" x14ac:dyDescent="0.2">
      <c r="A91" s="416"/>
      <c r="B91" s="416"/>
      <c r="C91" s="416"/>
      <c r="D91" s="416"/>
      <c r="E91" s="416"/>
      <c r="F91" s="416"/>
    </row>
    <row r="92" spans="1:6" x14ac:dyDescent="0.2">
      <c r="A92" s="416"/>
      <c r="B92" s="416"/>
      <c r="C92" s="416"/>
      <c r="D92" s="416"/>
      <c r="E92" s="416"/>
      <c r="F92" s="416"/>
    </row>
    <row r="93" spans="1:6" x14ac:dyDescent="0.2">
      <c r="A93" s="416"/>
      <c r="B93" s="416"/>
      <c r="C93" s="416"/>
      <c r="D93" s="416"/>
      <c r="E93" s="416"/>
      <c r="F93" s="416"/>
    </row>
    <row r="94" spans="1:6" x14ac:dyDescent="0.2">
      <c r="A94" s="416"/>
      <c r="B94" s="416"/>
      <c r="C94" s="416"/>
      <c r="D94" s="416"/>
      <c r="E94" s="416"/>
      <c r="F94" s="416"/>
    </row>
    <row r="95" spans="1:6" x14ac:dyDescent="0.2">
      <c r="A95" s="416"/>
      <c r="B95" s="416"/>
      <c r="C95" s="416"/>
      <c r="D95" s="416"/>
      <c r="E95" s="416"/>
      <c r="F95" s="416"/>
    </row>
    <row r="96" spans="1:6" x14ac:dyDescent="0.2">
      <c r="A96" s="416"/>
      <c r="B96" s="416"/>
      <c r="C96" s="416"/>
      <c r="D96" s="416"/>
      <c r="E96" s="416"/>
      <c r="F96" s="416"/>
    </row>
    <row r="97" spans="1:6" x14ac:dyDescent="0.2">
      <c r="A97" s="416"/>
      <c r="B97" s="416"/>
      <c r="C97" s="416"/>
      <c r="D97" s="416"/>
      <c r="E97" s="416"/>
      <c r="F97" s="416"/>
    </row>
    <row r="98" spans="1:6" x14ac:dyDescent="0.2">
      <c r="A98" s="416"/>
      <c r="B98" s="416"/>
      <c r="C98" s="416"/>
      <c r="D98" s="416"/>
      <c r="E98" s="416"/>
      <c r="F98" s="416"/>
    </row>
    <row r="99" spans="1:6" x14ac:dyDescent="0.2">
      <c r="A99" s="416"/>
      <c r="B99" s="416"/>
      <c r="C99" s="416"/>
      <c r="D99" s="416"/>
      <c r="E99" s="416"/>
      <c r="F99" s="416"/>
    </row>
    <row r="100" spans="1:6" x14ac:dyDescent="0.2">
      <c r="A100" s="416"/>
      <c r="B100" s="416"/>
      <c r="C100" s="416"/>
      <c r="D100" s="416"/>
      <c r="E100" s="416"/>
      <c r="F100" s="416"/>
    </row>
    <row r="101" spans="1:6" x14ac:dyDescent="0.2">
      <c r="A101" s="416"/>
      <c r="B101" s="416"/>
      <c r="C101" s="416"/>
      <c r="D101" s="416"/>
      <c r="E101" s="416"/>
      <c r="F101" s="416"/>
    </row>
    <row r="102" spans="1:6" x14ac:dyDescent="0.2">
      <c r="A102" s="416"/>
      <c r="B102" s="416"/>
      <c r="C102" s="416"/>
      <c r="D102" s="416"/>
      <c r="E102" s="416"/>
      <c r="F102" s="416"/>
    </row>
    <row r="103" spans="1:6" x14ac:dyDescent="0.2">
      <c r="A103" s="416"/>
      <c r="B103" s="416"/>
      <c r="C103" s="416"/>
      <c r="D103" s="416"/>
      <c r="E103" s="416"/>
      <c r="F103" s="416"/>
    </row>
    <row r="104" spans="1:6" x14ac:dyDescent="0.2">
      <c r="A104" s="416"/>
      <c r="B104" s="416"/>
      <c r="C104" s="416"/>
      <c r="D104" s="416"/>
      <c r="E104" s="416"/>
      <c r="F104" s="416"/>
    </row>
    <row r="105" spans="1:6" x14ac:dyDescent="0.2">
      <c r="A105" s="416"/>
      <c r="B105" s="416"/>
      <c r="C105" s="416"/>
      <c r="D105" s="416"/>
      <c r="E105" s="416"/>
      <c r="F105" s="416"/>
    </row>
    <row r="106" spans="1:6" x14ac:dyDescent="0.2">
      <c r="A106" s="416"/>
      <c r="B106" s="416"/>
      <c r="C106" s="416"/>
      <c r="D106" s="416"/>
      <c r="E106" s="416"/>
      <c r="F106" s="416"/>
    </row>
    <row r="107" spans="1:6" x14ac:dyDescent="0.2">
      <c r="A107" s="416"/>
      <c r="B107" s="416"/>
      <c r="C107" s="416"/>
      <c r="D107" s="416"/>
      <c r="E107" s="416"/>
      <c r="F107" s="416"/>
    </row>
    <row r="108" spans="1:6" x14ac:dyDescent="0.2">
      <c r="A108" s="416"/>
      <c r="B108" s="416"/>
      <c r="C108" s="416"/>
      <c r="D108" s="416"/>
      <c r="E108" s="416"/>
      <c r="F108" s="416"/>
    </row>
    <row r="109" spans="1:6" x14ac:dyDescent="0.2">
      <c r="A109" s="416"/>
      <c r="B109" s="416"/>
      <c r="C109" s="416"/>
      <c r="D109" s="416"/>
      <c r="E109" s="416"/>
      <c r="F109" s="416"/>
    </row>
    <row r="110" spans="1:6" x14ac:dyDescent="0.2">
      <c r="A110" s="416"/>
      <c r="B110" s="416"/>
      <c r="C110" s="416"/>
      <c r="D110" s="416"/>
      <c r="E110" s="416"/>
      <c r="F110" s="416"/>
    </row>
    <row r="111" spans="1:6" x14ac:dyDescent="0.2">
      <c r="A111" s="416"/>
      <c r="B111" s="416"/>
      <c r="C111" s="416"/>
      <c r="D111" s="416"/>
      <c r="E111" s="416"/>
      <c r="F111" s="416"/>
    </row>
    <row r="112" spans="1:6" x14ac:dyDescent="0.2">
      <c r="A112" s="416"/>
      <c r="B112" s="416"/>
      <c r="C112" s="416"/>
      <c r="D112" s="416"/>
      <c r="E112" s="416"/>
      <c r="F112" s="416"/>
    </row>
    <row r="113" spans="1:6" x14ac:dyDescent="0.2">
      <c r="A113" s="416"/>
      <c r="B113" s="416"/>
      <c r="C113" s="416"/>
      <c r="D113" s="416"/>
      <c r="E113" s="416"/>
      <c r="F113" s="416"/>
    </row>
    <row r="114" spans="1:6" x14ac:dyDescent="0.2">
      <c r="A114" s="416"/>
      <c r="B114" s="416"/>
      <c r="C114" s="416"/>
      <c r="D114" s="416"/>
      <c r="E114" s="416"/>
      <c r="F114" s="416"/>
    </row>
    <row r="115" spans="1:6" x14ac:dyDescent="0.2">
      <c r="A115" s="416"/>
      <c r="B115" s="416"/>
      <c r="C115" s="416"/>
      <c r="D115" s="416"/>
      <c r="E115" s="416"/>
      <c r="F115" s="416"/>
    </row>
    <row r="116" spans="1:6" x14ac:dyDescent="0.2">
      <c r="A116" s="416"/>
      <c r="B116" s="416"/>
      <c r="C116" s="416"/>
      <c r="D116" s="416"/>
      <c r="E116" s="416"/>
      <c r="F116" s="416"/>
    </row>
    <row r="117" spans="1:6" x14ac:dyDescent="0.2">
      <c r="A117" s="416"/>
      <c r="B117" s="416"/>
      <c r="C117" s="416"/>
      <c r="D117" s="416"/>
      <c r="E117" s="416"/>
      <c r="F117" s="416"/>
    </row>
    <row r="118" spans="1:6" x14ac:dyDescent="0.2">
      <c r="A118" s="416"/>
      <c r="B118" s="416"/>
      <c r="C118" s="416"/>
      <c r="D118" s="416"/>
      <c r="E118" s="416"/>
      <c r="F118" s="416"/>
    </row>
    <row r="119" spans="1:6" x14ac:dyDescent="0.2">
      <c r="A119" s="416"/>
      <c r="B119" s="416"/>
      <c r="C119" s="416"/>
      <c r="D119" s="416"/>
      <c r="E119" s="416"/>
      <c r="F119" s="416"/>
    </row>
    <row r="120" spans="1:6" x14ac:dyDescent="0.2">
      <c r="A120" s="416"/>
      <c r="B120" s="416"/>
      <c r="C120" s="416"/>
      <c r="D120" s="416"/>
      <c r="E120" s="416"/>
      <c r="F120" s="416"/>
    </row>
    <row r="121" spans="1:6" x14ac:dyDescent="0.2">
      <c r="A121" s="416"/>
      <c r="B121" s="416"/>
      <c r="C121" s="416"/>
      <c r="D121" s="416"/>
      <c r="E121" s="416"/>
      <c r="F121" s="416"/>
    </row>
    <row r="122" spans="1:6" x14ac:dyDescent="0.2">
      <c r="A122" s="416"/>
      <c r="B122" s="416"/>
      <c r="C122" s="416"/>
      <c r="D122" s="416"/>
      <c r="E122" s="416"/>
      <c r="F122" s="416"/>
    </row>
    <row r="123" spans="1:6" x14ac:dyDescent="0.2">
      <c r="A123" s="416"/>
      <c r="B123" s="416"/>
      <c r="C123" s="416"/>
      <c r="D123" s="416"/>
      <c r="E123" s="416"/>
      <c r="F123" s="416"/>
    </row>
    <row r="124" spans="1:6" x14ac:dyDescent="0.2">
      <c r="A124" s="416"/>
      <c r="B124" s="416"/>
      <c r="C124" s="416"/>
      <c r="D124" s="416"/>
      <c r="E124" s="416"/>
      <c r="F124" s="416"/>
    </row>
    <row r="125" spans="1:6" x14ac:dyDescent="0.2">
      <c r="A125" s="416"/>
      <c r="B125" s="416"/>
      <c r="C125" s="416"/>
      <c r="D125" s="416"/>
      <c r="E125" s="416"/>
      <c r="F125" s="416"/>
    </row>
    <row r="126" spans="1:6" x14ac:dyDescent="0.2">
      <c r="A126" s="416"/>
      <c r="B126" s="416"/>
      <c r="C126" s="416"/>
      <c r="D126" s="416"/>
      <c r="E126" s="416"/>
      <c r="F126" s="416"/>
    </row>
    <row r="127" spans="1:6" x14ac:dyDescent="0.2">
      <c r="A127" s="416"/>
      <c r="B127" s="416"/>
      <c r="C127" s="416"/>
      <c r="D127" s="416"/>
      <c r="E127" s="416"/>
      <c r="F127" s="416"/>
    </row>
    <row r="128" spans="1:6" x14ac:dyDescent="0.2">
      <c r="A128" s="416"/>
      <c r="B128" s="416"/>
      <c r="C128" s="416"/>
      <c r="D128" s="416"/>
      <c r="E128" s="416"/>
      <c r="F128" s="416"/>
    </row>
    <row r="129" spans="1:6" x14ac:dyDescent="0.2">
      <c r="A129" s="416"/>
      <c r="B129" s="416"/>
      <c r="C129" s="416"/>
      <c r="D129" s="416"/>
      <c r="E129" s="416"/>
      <c r="F129" s="416"/>
    </row>
    <row r="130" spans="1:6" x14ac:dyDescent="0.2">
      <c r="A130" s="416"/>
      <c r="B130" s="416"/>
      <c r="C130" s="416"/>
      <c r="D130" s="416"/>
      <c r="E130" s="416"/>
      <c r="F130" s="416"/>
    </row>
    <row r="131" spans="1:6" x14ac:dyDescent="0.2">
      <c r="A131" s="416"/>
      <c r="B131" s="416"/>
      <c r="C131" s="416"/>
      <c r="D131" s="416"/>
      <c r="E131" s="416"/>
      <c r="F131" s="416"/>
    </row>
    <row r="132" spans="1:6" x14ac:dyDescent="0.2">
      <c r="A132" s="416"/>
      <c r="B132" s="416"/>
      <c r="C132" s="416"/>
      <c r="D132" s="416"/>
      <c r="E132" s="416"/>
      <c r="F132" s="416"/>
    </row>
    <row r="133" spans="1:6" x14ac:dyDescent="0.2">
      <c r="A133" s="416"/>
      <c r="B133" s="416"/>
      <c r="C133" s="416"/>
      <c r="D133" s="416"/>
      <c r="E133" s="416"/>
      <c r="F133" s="416"/>
    </row>
    <row r="134" spans="1:6" x14ac:dyDescent="0.2">
      <c r="A134" s="416"/>
      <c r="B134" s="416"/>
      <c r="C134" s="416"/>
      <c r="D134" s="416"/>
      <c r="E134" s="416"/>
      <c r="F134" s="416"/>
    </row>
    <row r="135" spans="1:6" x14ac:dyDescent="0.2">
      <c r="A135" s="416"/>
      <c r="B135" s="416"/>
      <c r="C135" s="416"/>
      <c r="D135" s="416"/>
      <c r="E135" s="416"/>
      <c r="F135" s="416"/>
    </row>
    <row r="136" spans="1:6" x14ac:dyDescent="0.2">
      <c r="A136" s="416"/>
      <c r="B136" s="416"/>
      <c r="C136" s="416"/>
      <c r="D136" s="416"/>
      <c r="E136" s="416"/>
      <c r="F136" s="416"/>
    </row>
    <row r="137" spans="1:6" x14ac:dyDescent="0.2">
      <c r="A137" s="416"/>
      <c r="B137" s="416"/>
      <c r="C137" s="416"/>
      <c r="D137" s="416"/>
      <c r="E137" s="416"/>
      <c r="F137" s="416"/>
    </row>
    <row r="138" spans="1:6" x14ac:dyDescent="0.2">
      <c r="A138" s="416"/>
      <c r="B138" s="416"/>
      <c r="C138" s="416"/>
      <c r="D138" s="416"/>
      <c r="E138" s="416"/>
      <c r="F138" s="416"/>
    </row>
    <row r="139" spans="1:6" x14ac:dyDescent="0.2">
      <c r="A139" s="416"/>
      <c r="B139" s="416"/>
      <c r="C139" s="416"/>
      <c r="D139" s="416"/>
      <c r="E139" s="416"/>
      <c r="F139" s="416"/>
    </row>
    <row r="140" spans="1:6" x14ac:dyDescent="0.2">
      <c r="A140" s="416"/>
      <c r="B140" s="416"/>
      <c r="C140" s="416"/>
      <c r="D140" s="416"/>
      <c r="E140" s="416"/>
      <c r="F140" s="416"/>
    </row>
    <row r="141" spans="1:6" x14ac:dyDescent="0.2">
      <c r="A141" s="416"/>
      <c r="B141" s="416"/>
      <c r="C141" s="416"/>
      <c r="D141" s="416"/>
      <c r="E141" s="416"/>
      <c r="F141" s="416"/>
    </row>
    <row r="142" spans="1:6" x14ac:dyDescent="0.2">
      <c r="A142" s="416"/>
      <c r="B142" s="416"/>
      <c r="C142" s="416"/>
      <c r="D142" s="416"/>
      <c r="E142" s="416"/>
      <c r="F142" s="416"/>
    </row>
    <row r="143" spans="1:6" x14ac:dyDescent="0.2">
      <c r="A143" s="416"/>
      <c r="B143" s="416"/>
      <c r="C143" s="416"/>
      <c r="D143" s="416"/>
      <c r="E143" s="416"/>
      <c r="F143" s="416"/>
    </row>
    <row r="144" spans="1:6" x14ac:dyDescent="0.2">
      <c r="A144" s="416"/>
      <c r="B144" s="416"/>
      <c r="C144" s="416"/>
      <c r="D144" s="416"/>
      <c r="E144" s="416"/>
      <c r="F144" s="416"/>
    </row>
    <row r="145" spans="1:6" x14ac:dyDescent="0.2">
      <c r="A145" s="416"/>
      <c r="B145" s="416"/>
      <c r="C145" s="416"/>
      <c r="D145" s="416"/>
      <c r="E145" s="416"/>
      <c r="F145" s="416"/>
    </row>
    <row r="146" spans="1:6" x14ac:dyDescent="0.2">
      <c r="A146" s="416"/>
      <c r="B146" s="416"/>
      <c r="C146" s="416"/>
      <c r="D146" s="416"/>
      <c r="E146" s="416"/>
      <c r="F146" s="416"/>
    </row>
    <row r="147" spans="1:6" x14ac:dyDescent="0.2">
      <c r="A147" s="416"/>
      <c r="B147" s="416"/>
      <c r="C147" s="416"/>
      <c r="D147" s="416"/>
      <c r="E147" s="416"/>
      <c r="F147" s="416"/>
    </row>
    <row r="148" spans="1:6" x14ac:dyDescent="0.2">
      <c r="A148" s="416"/>
      <c r="B148" s="416"/>
      <c r="C148" s="416"/>
      <c r="D148" s="416"/>
      <c r="E148" s="416"/>
      <c r="F148" s="416"/>
    </row>
    <row r="149" spans="1:6" x14ac:dyDescent="0.2">
      <c r="A149" s="416"/>
      <c r="B149" s="416"/>
      <c r="C149" s="416"/>
      <c r="D149" s="416"/>
      <c r="E149" s="416"/>
      <c r="F149" s="416"/>
    </row>
    <row r="150" spans="1:6" x14ac:dyDescent="0.2">
      <c r="A150" s="416"/>
      <c r="B150" s="416"/>
      <c r="C150" s="416"/>
      <c r="D150" s="416"/>
      <c r="E150" s="416"/>
      <c r="F150" s="416"/>
    </row>
    <row r="151" spans="1:6" x14ac:dyDescent="0.2">
      <c r="A151" s="416"/>
      <c r="B151" s="416"/>
      <c r="C151" s="416"/>
      <c r="D151" s="416"/>
      <c r="E151" s="416"/>
      <c r="F151" s="416"/>
    </row>
    <row r="152" spans="1:6" x14ac:dyDescent="0.2">
      <c r="A152" s="416"/>
      <c r="B152" s="416"/>
      <c r="C152" s="416"/>
      <c r="D152" s="416"/>
      <c r="E152" s="416"/>
      <c r="F152" s="416"/>
    </row>
    <row r="153" spans="1:6" x14ac:dyDescent="0.2">
      <c r="A153" s="416"/>
      <c r="B153" s="416"/>
      <c r="C153" s="416"/>
      <c r="D153" s="416"/>
      <c r="E153" s="416"/>
      <c r="F153" s="416"/>
    </row>
    <row r="154" spans="1:6" x14ac:dyDescent="0.2">
      <c r="A154" s="416"/>
      <c r="B154" s="416"/>
      <c r="C154" s="416"/>
      <c r="D154" s="416"/>
      <c r="E154" s="416"/>
      <c r="F154" s="416"/>
    </row>
    <row r="155" spans="1:6" x14ac:dyDescent="0.2">
      <c r="A155" s="416"/>
      <c r="B155" s="416"/>
      <c r="C155" s="416"/>
      <c r="D155" s="416"/>
      <c r="E155" s="416"/>
      <c r="F155" s="416"/>
    </row>
    <row r="156" spans="1:6" x14ac:dyDescent="0.2">
      <c r="A156" s="416"/>
      <c r="B156" s="416"/>
      <c r="C156" s="416"/>
      <c r="D156" s="416"/>
      <c r="E156" s="416"/>
      <c r="F156" s="416"/>
    </row>
    <row r="157" spans="1:6" x14ac:dyDescent="0.2">
      <c r="A157" s="416"/>
      <c r="B157" s="416"/>
      <c r="C157" s="416"/>
      <c r="D157" s="416"/>
      <c r="E157" s="416"/>
      <c r="F157" s="416"/>
    </row>
    <row r="158" spans="1:6" x14ac:dyDescent="0.2">
      <c r="A158" s="416"/>
      <c r="B158" s="416"/>
      <c r="C158" s="416"/>
      <c r="D158" s="416"/>
      <c r="E158" s="416"/>
      <c r="F158" s="416"/>
    </row>
    <row r="159" spans="1:6" x14ac:dyDescent="0.2">
      <c r="A159" s="416"/>
      <c r="B159" s="416"/>
      <c r="C159" s="416"/>
      <c r="D159" s="416"/>
      <c r="E159" s="416"/>
      <c r="F159" s="416"/>
    </row>
    <row r="160" spans="1:6" x14ac:dyDescent="0.2">
      <c r="A160" s="416"/>
      <c r="B160" s="416"/>
      <c r="C160" s="416"/>
      <c r="D160" s="416"/>
      <c r="E160" s="416"/>
      <c r="F160" s="416"/>
    </row>
    <row r="161" spans="1:6" x14ac:dyDescent="0.2">
      <c r="A161" s="416"/>
      <c r="B161" s="416"/>
      <c r="C161" s="416"/>
      <c r="D161" s="416"/>
      <c r="E161" s="416"/>
      <c r="F161" s="416"/>
    </row>
    <row r="162" spans="1:6" x14ac:dyDescent="0.2">
      <c r="A162" s="416"/>
      <c r="B162" s="416"/>
      <c r="C162" s="416"/>
      <c r="D162" s="416"/>
      <c r="E162" s="416"/>
      <c r="F162" s="416"/>
    </row>
    <row r="163" spans="1:6" x14ac:dyDescent="0.2">
      <c r="A163" s="416"/>
      <c r="B163" s="416"/>
      <c r="C163" s="416"/>
      <c r="D163" s="416"/>
      <c r="E163" s="416"/>
      <c r="F163" s="416"/>
    </row>
    <row r="164" spans="1:6" x14ac:dyDescent="0.2">
      <c r="A164" s="416"/>
      <c r="B164" s="416"/>
      <c r="C164" s="416"/>
      <c r="D164" s="416"/>
      <c r="E164" s="416"/>
      <c r="F164" s="416"/>
    </row>
    <row r="165" spans="1:6" x14ac:dyDescent="0.2">
      <c r="A165" s="416"/>
      <c r="B165" s="416"/>
      <c r="C165" s="416"/>
      <c r="D165" s="416"/>
      <c r="E165" s="416"/>
      <c r="F165" s="416"/>
    </row>
    <row r="166" spans="1:6" x14ac:dyDescent="0.2">
      <c r="A166" s="416"/>
      <c r="B166" s="416"/>
      <c r="C166" s="416"/>
      <c r="D166" s="416"/>
      <c r="E166" s="416"/>
      <c r="F166" s="416"/>
    </row>
    <row r="167" spans="1:6" x14ac:dyDescent="0.2">
      <c r="A167" s="416"/>
      <c r="B167" s="416"/>
      <c r="C167" s="416"/>
      <c r="D167" s="416"/>
      <c r="E167" s="416"/>
      <c r="F167" s="416"/>
    </row>
    <row r="168" spans="1:6" x14ac:dyDescent="0.2">
      <c r="A168" s="416"/>
      <c r="B168" s="416"/>
      <c r="C168" s="416"/>
      <c r="D168" s="416"/>
      <c r="E168" s="416"/>
      <c r="F168" s="416"/>
    </row>
    <row r="169" spans="1:6" x14ac:dyDescent="0.2">
      <c r="A169" s="416"/>
      <c r="B169" s="416"/>
      <c r="C169" s="416"/>
      <c r="D169" s="416"/>
      <c r="E169" s="416"/>
      <c r="F169" s="416"/>
    </row>
    <row r="170" spans="1:6" x14ac:dyDescent="0.2">
      <c r="A170" s="416"/>
      <c r="B170" s="416"/>
      <c r="C170" s="416"/>
      <c r="D170" s="416"/>
      <c r="E170" s="416"/>
      <c r="F170" s="416"/>
    </row>
    <row r="171" spans="1:6" x14ac:dyDescent="0.2">
      <c r="A171" s="416"/>
      <c r="B171" s="416"/>
      <c r="C171" s="416"/>
      <c r="D171" s="416"/>
      <c r="E171" s="416"/>
      <c r="F171" s="416"/>
    </row>
    <row r="172" spans="1:6" x14ac:dyDescent="0.2">
      <c r="A172" s="416"/>
      <c r="B172" s="416"/>
      <c r="C172" s="416"/>
      <c r="D172" s="416"/>
      <c r="E172" s="416"/>
      <c r="F172" s="416"/>
    </row>
    <row r="173" spans="1:6" x14ac:dyDescent="0.2">
      <c r="A173" s="416"/>
      <c r="B173" s="416"/>
      <c r="C173" s="416"/>
      <c r="D173" s="416"/>
      <c r="E173" s="416"/>
      <c r="F173" s="416"/>
    </row>
    <row r="174" spans="1:6" x14ac:dyDescent="0.2">
      <c r="A174" s="416"/>
      <c r="B174" s="416"/>
      <c r="C174" s="416"/>
      <c r="D174" s="416"/>
      <c r="E174" s="416"/>
      <c r="F174" s="416"/>
    </row>
    <row r="175" spans="1:6" x14ac:dyDescent="0.2">
      <c r="A175" s="416"/>
      <c r="B175" s="416"/>
      <c r="C175" s="416"/>
      <c r="D175" s="416"/>
      <c r="E175" s="416"/>
      <c r="F175" s="416"/>
    </row>
    <row r="176" spans="1:6" x14ac:dyDescent="0.2">
      <c r="A176" s="416"/>
      <c r="B176" s="416"/>
      <c r="C176" s="416"/>
      <c r="D176" s="416"/>
      <c r="E176" s="416"/>
      <c r="F176" s="416"/>
    </row>
    <row r="177" spans="1:6" x14ac:dyDescent="0.2">
      <c r="A177" s="416"/>
      <c r="B177" s="416"/>
      <c r="C177" s="416"/>
      <c r="D177" s="416"/>
      <c r="E177" s="416"/>
      <c r="F177" s="416"/>
    </row>
    <row r="178" spans="1:6" x14ac:dyDescent="0.2">
      <c r="A178" s="416"/>
      <c r="B178" s="416"/>
      <c r="C178" s="416"/>
      <c r="D178" s="416"/>
      <c r="E178" s="416"/>
      <c r="F178" s="416"/>
    </row>
    <row r="179" spans="1:6" x14ac:dyDescent="0.2">
      <c r="A179" s="416"/>
      <c r="B179" s="416"/>
      <c r="C179" s="416"/>
      <c r="D179" s="416"/>
      <c r="E179" s="416"/>
      <c r="F179" s="416"/>
    </row>
    <row r="180" spans="1:6" x14ac:dyDescent="0.2">
      <c r="A180" s="416"/>
      <c r="B180" s="416"/>
      <c r="C180" s="416"/>
      <c r="D180" s="416"/>
      <c r="E180" s="416"/>
      <c r="F180" s="416"/>
    </row>
    <row r="181" spans="1:6" x14ac:dyDescent="0.2">
      <c r="A181" s="416"/>
      <c r="B181" s="416"/>
      <c r="C181" s="416"/>
      <c r="D181" s="416"/>
      <c r="E181" s="416"/>
      <c r="F181" s="416"/>
    </row>
    <row r="182" spans="1:6" x14ac:dyDescent="0.2">
      <c r="A182" s="416"/>
      <c r="B182" s="416"/>
      <c r="C182" s="416"/>
      <c r="D182" s="416"/>
      <c r="E182" s="416"/>
      <c r="F182" s="416"/>
    </row>
    <row r="183" spans="1:6" x14ac:dyDescent="0.2">
      <c r="A183" s="416"/>
      <c r="B183" s="416"/>
      <c r="C183" s="416"/>
      <c r="D183" s="416"/>
      <c r="E183" s="416"/>
      <c r="F183" s="416"/>
    </row>
    <row r="184" spans="1:6" x14ac:dyDescent="0.2">
      <c r="A184" s="416"/>
      <c r="B184" s="416"/>
      <c r="C184" s="416"/>
      <c r="D184" s="416"/>
      <c r="E184" s="416"/>
      <c r="F184" s="416"/>
    </row>
    <row r="185" spans="1:6" x14ac:dyDescent="0.2">
      <c r="A185" s="416"/>
      <c r="B185" s="416"/>
      <c r="C185" s="416"/>
      <c r="D185" s="416"/>
      <c r="E185" s="416"/>
      <c r="F185" s="416"/>
    </row>
    <row r="186" spans="1:6" x14ac:dyDescent="0.2">
      <c r="A186" s="416"/>
      <c r="B186" s="416"/>
      <c r="C186" s="416"/>
      <c r="D186" s="416"/>
      <c r="E186" s="416"/>
      <c r="F186" s="416"/>
    </row>
    <row r="187" spans="1:6" x14ac:dyDescent="0.2">
      <c r="A187" s="416"/>
      <c r="B187" s="416"/>
      <c r="C187" s="416"/>
      <c r="D187" s="416"/>
      <c r="E187" s="416"/>
      <c r="F187" s="416"/>
    </row>
    <row r="188" spans="1:6" x14ac:dyDescent="0.2">
      <c r="A188" s="416"/>
      <c r="B188" s="416"/>
      <c r="C188" s="416"/>
      <c r="D188" s="416"/>
      <c r="E188" s="416"/>
      <c r="F188" s="416"/>
    </row>
    <row r="189" spans="1:6" x14ac:dyDescent="0.2">
      <c r="A189" s="416"/>
      <c r="B189" s="416"/>
      <c r="C189" s="416"/>
      <c r="D189" s="416"/>
      <c r="E189" s="416"/>
      <c r="F189" s="416"/>
    </row>
    <row r="190" spans="1:6" x14ac:dyDescent="0.2">
      <c r="A190" s="416"/>
      <c r="B190" s="416"/>
      <c r="C190" s="416"/>
      <c r="D190" s="416"/>
      <c r="E190" s="416"/>
      <c r="F190" s="416"/>
    </row>
    <row r="191" spans="1:6" x14ac:dyDescent="0.2">
      <c r="A191" s="416"/>
      <c r="B191" s="416"/>
      <c r="C191" s="416"/>
      <c r="D191" s="416"/>
      <c r="E191" s="416"/>
      <c r="F191" s="416"/>
    </row>
    <row r="192" spans="1:6" x14ac:dyDescent="0.2">
      <c r="A192" s="416"/>
      <c r="B192" s="416"/>
      <c r="C192" s="416"/>
      <c r="D192" s="416"/>
      <c r="E192" s="416"/>
      <c r="F192" s="416"/>
    </row>
    <row r="193" spans="1:6" x14ac:dyDescent="0.2">
      <c r="A193" s="416"/>
      <c r="B193" s="416"/>
      <c r="C193" s="416"/>
      <c r="D193" s="416"/>
      <c r="E193" s="416"/>
      <c r="F193" s="416"/>
    </row>
    <row r="194" spans="1:6" x14ac:dyDescent="0.2">
      <c r="A194" s="416"/>
      <c r="B194" s="416"/>
      <c r="C194" s="416"/>
      <c r="D194" s="416"/>
      <c r="E194" s="416"/>
      <c r="F194" s="416"/>
    </row>
    <row r="195" spans="1:6" x14ac:dyDescent="0.2">
      <c r="A195" s="416"/>
      <c r="B195" s="416"/>
      <c r="C195" s="416"/>
      <c r="D195" s="416"/>
      <c r="E195" s="416"/>
      <c r="F195" s="416"/>
    </row>
    <row r="196" spans="1:6" x14ac:dyDescent="0.2">
      <c r="A196" s="416"/>
      <c r="B196" s="416"/>
      <c r="C196" s="416"/>
      <c r="D196" s="416"/>
      <c r="E196" s="416"/>
      <c r="F196" s="416"/>
    </row>
    <row r="197" spans="1:6" x14ac:dyDescent="0.2">
      <c r="A197" s="416"/>
      <c r="B197" s="416"/>
      <c r="C197" s="416"/>
      <c r="D197" s="416"/>
      <c r="E197" s="416"/>
      <c r="F197" s="416"/>
    </row>
    <row r="198" spans="1:6" x14ac:dyDescent="0.2">
      <c r="A198" s="416"/>
      <c r="B198" s="416"/>
      <c r="C198" s="416"/>
      <c r="D198" s="416"/>
      <c r="E198" s="416"/>
      <c r="F198" s="416"/>
    </row>
    <row r="199" spans="1:6" x14ac:dyDescent="0.2">
      <c r="A199" s="416"/>
      <c r="B199" s="416"/>
      <c r="C199" s="416"/>
      <c r="D199" s="416"/>
      <c r="E199" s="416"/>
      <c r="F199" s="416"/>
    </row>
    <row r="200" spans="1:6" x14ac:dyDescent="0.2">
      <c r="A200" s="416"/>
      <c r="B200" s="416"/>
      <c r="C200" s="416"/>
      <c r="D200" s="416"/>
      <c r="E200" s="416"/>
      <c r="F200" s="416"/>
    </row>
    <row r="201" spans="1:6" x14ac:dyDescent="0.2">
      <c r="A201" s="416"/>
      <c r="B201" s="416"/>
      <c r="C201" s="416"/>
      <c r="D201" s="416"/>
      <c r="E201" s="416"/>
      <c r="F201" s="416"/>
    </row>
    <row r="202" spans="1:6" x14ac:dyDescent="0.2">
      <c r="A202" s="416"/>
      <c r="B202" s="416"/>
      <c r="C202" s="416"/>
      <c r="D202" s="416"/>
      <c r="E202" s="416"/>
      <c r="F202" s="416"/>
    </row>
    <row r="203" spans="1:6" x14ac:dyDescent="0.2">
      <c r="A203" s="416"/>
      <c r="B203" s="416"/>
      <c r="C203" s="416"/>
      <c r="D203" s="416"/>
      <c r="E203" s="416"/>
      <c r="F203" s="416"/>
    </row>
    <row r="204" spans="1:6" x14ac:dyDescent="0.2">
      <c r="A204" s="416"/>
      <c r="B204" s="416"/>
      <c r="C204" s="416"/>
      <c r="D204" s="416"/>
      <c r="E204" s="416"/>
      <c r="F204" s="416"/>
    </row>
    <row r="205" spans="1:6" x14ac:dyDescent="0.2">
      <c r="A205" s="416"/>
      <c r="B205" s="416"/>
      <c r="C205" s="416"/>
      <c r="D205" s="416"/>
      <c r="E205" s="416"/>
      <c r="F205" s="416"/>
    </row>
    <row r="206" spans="1:6" x14ac:dyDescent="0.2">
      <c r="A206" s="416"/>
      <c r="B206" s="416"/>
      <c r="C206" s="416"/>
      <c r="D206" s="416"/>
      <c r="E206" s="416"/>
      <c r="F206" s="416"/>
    </row>
    <row r="207" spans="1:6" x14ac:dyDescent="0.2">
      <c r="A207" s="416"/>
      <c r="B207" s="416"/>
      <c r="C207" s="416"/>
      <c r="D207" s="416"/>
      <c r="E207" s="416"/>
      <c r="F207" s="416"/>
    </row>
    <row r="208" spans="1:6" x14ac:dyDescent="0.2">
      <c r="A208" s="416"/>
      <c r="B208" s="416"/>
      <c r="C208" s="416"/>
      <c r="D208" s="416"/>
      <c r="E208" s="416"/>
      <c r="F208" s="416"/>
    </row>
    <row r="209" spans="1:6" x14ac:dyDescent="0.2">
      <c r="A209" s="416"/>
      <c r="B209" s="416"/>
      <c r="C209" s="416"/>
      <c r="D209" s="416"/>
      <c r="E209" s="416"/>
      <c r="F209" s="416"/>
    </row>
    <row r="210" spans="1:6" x14ac:dyDescent="0.2">
      <c r="A210" s="416"/>
      <c r="B210" s="416"/>
      <c r="C210" s="416"/>
      <c r="D210" s="416"/>
      <c r="E210" s="416"/>
      <c r="F210" s="416"/>
    </row>
    <row r="211" spans="1:6" x14ac:dyDescent="0.2">
      <c r="A211" s="416"/>
      <c r="B211" s="416"/>
      <c r="C211" s="416"/>
      <c r="D211" s="416"/>
      <c r="E211" s="416"/>
      <c r="F211" s="416"/>
    </row>
    <row r="212" spans="1:6" x14ac:dyDescent="0.2">
      <c r="A212" s="416"/>
      <c r="B212" s="416"/>
      <c r="C212" s="416"/>
      <c r="D212" s="416"/>
      <c r="E212" s="416"/>
      <c r="F212" s="416"/>
    </row>
    <row r="213" spans="1:6" x14ac:dyDescent="0.2">
      <c r="A213" s="416"/>
      <c r="B213" s="416"/>
      <c r="C213" s="416"/>
      <c r="D213" s="416"/>
      <c r="E213" s="416"/>
      <c r="F213" s="416"/>
    </row>
    <row r="214" spans="1:6" x14ac:dyDescent="0.2">
      <c r="A214" s="416"/>
      <c r="B214" s="416"/>
      <c r="C214" s="416"/>
      <c r="D214" s="416"/>
      <c r="E214" s="416"/>
      <c r="F214" s="416"/>
    </row>
    <row r="215" spans="1:6" x14ac:dyDescent="0.2">
      <c r="A215" s="416"/>
      <c r="B215" s="416"/>
      <c r="C215" s="416"/>
      <c r="D215" s="416"/>
      <c r="E215" s="416"/>
      <c r="F215" s="416"/>
    </row>
    <row r="216" spans="1:6" x14ac:dyDescent="0.2">
      <c r="A216" s="416"/>
      <c r="B216" s="416"/>
      <c r="C216" s="416"/>
      <c r="D216" s="416"/>
      <c r="E216" s="416"/>
      <c r="F216" s="416"/>
    </row>
    <row r="217" spans="1:6" x14ac:dyDescent="0.2">
      <c r="A217" s="416"/>
      <c r="B217" s="416"/>
      <c r="C217" s="416"/>
      <c r="D217" s="416"/>
      <c r="E217" s="416"/>
      <c r="F217" s="416"/>
    </row>
    <row r="218" spans="1:6" x14ac:dyDescent="0.2">
      <c r="A218" s="416"/>
      <c r="B218" s="416"/>
      <c r="C218" s="416"/>
      <c r="D218" s="416"/>
      <c r="E218" s="416"/>
      <c r="F218" s="416"/>
    </row>
    <row r="219" spans="1:6" x14ac:dyDescent="0.2">
      <c r="A219" s="416"/>
      <c r="B219" s="416"/>
      <c r="C219" s="416"/>
      <c r="D219" s="416"/>
      <c r="E219" s="416"/>
      <c r="F219" s="416"/>
    </row>
    <row r="220" spans="1:6" x14ac:dyDescent="0.2">
      <c r="A220" s="416"/>
      <c r="B220" s="416"/>
      <c r="C220" s="416"/>
      <c r="D220" s="416"/>
      <c r="E220" s="416"/>
      <c r="F220" s="416"/>
    </row>
    <row r="221" spans="1:6" x14ac:dyDescent="0.2">
      <c r="A221" s="416"/>
      <c r="B221" s="416"/>
      <c r="C221" s="416"/>
      <c r="D221" s="416"/>
      <c r="E221" s="416"/>
      <c r="F221" s="416"/>
    </row>
    <row r="222" spans="1:6" x14ac:dyDescent="0.2">
      <c r="A222" s="416"/>
      <c r="B222" s="416"/>
      <c r="C222" s="416"/>
      <c r="D222" s="416"/>
      <c r="E222" s="416"/>
      <c r="F222" s="416"/>
    </row>
    <row r="223" spans="1:6" x14ac:dyDescent="0.2">
      <c r="A223" s="416"/>
      <c r="B223" s="416"/>
      <c r="C223" s="416"/>
      <c r="D223" s="416"/>
      <c r="E223" s="416"/>
      <c r="F223" s="416"/>
    </row>
    <row r="224" spans="1:6" x14ac:dyDescent="0.2">
      <c r="A224" s="416"/>
      <c r="B224" s="416"/>
      <c r="C224" s="416"/>
      <c r="D224" s="416"/>
      <c r="E224" s="416"/>
      <c r="F224" s="416"/>
    </row>
    <row r="225" spans="1:6" x14ac:dyDescent="0.2">
      <c r="A225" s="416"/>
      <c r="B225" s="416"/>
      <c r="C225" s="416"/>
      <c r="D225" s="416"/>
      <c r="E225" s="416"/>
      <c r="F225" s="416"/>
    </row>
    <row r="226" spans="1:6" x14ac:dyDescent="0.2">
      <c r="A226" s="416"/>
      <c r="B226" s="416"/>
      <c r="C226" s="416"/>
      <c r="D226" s="416"/>
      <c r="E226" s="416"/>
      <c r="F226" s="416"/>
    </row>
    <row r="227" spans="1:6" x14ac:dyDescent="0.2">
      <c r="A227" s="416"/>
      <c r="B227" s="416"/>
      <c r="C227" s="416"/>
      <c r="D227" s="416"/>
      <c r="E227" s="416"/>
      <c r="F227" s="416"/>
    </row>
    <row r="228" spans="1:6" x14ac:dyDescent="0.2">
      <c r="A228" s="416"/>
      <c r="B228" s="416"/>
      <c r="C228" s="416"/>
      <c r="D228" s="416"/>
      <c r="E228" s="416"/>
      <c r="F228" s="416"/>
    </row>
    <row r="229" spans="1:6" x14ac:dyDescent="0.2">
      <c r="A229" s="416"/>
      <c r="B229" s="416"/>
      <c r="C229" s="416"/>
      <c r="D229" s="416"/>
      <c r="E229" s="416"/>
      <c r="F229" s="416"/>
    </row>
    <row r="230" spans="1:6" x14ac:dyDescent="0.2">
      <c r="A230" s="416"/>
      <c r="B230" s="416"/>
      <c r="C230" s="416"/>
      <c r="D230" s="416"/>
      <c r="E230" s="416"/>
      <c r="F230" s="416"/>
    </row>
    <row r="231" spans="1:6" x14ac:dyDescent="0.2">
      <c r="A231" s="416"/>
      <c r="B231" s="416"/>
      <c r="C231" s="416"/>
      <c r="D231" s="416"/>
      <c r="E231" s="416"/>
      <c r="F231" s="416"/>
    </row>
    <row r="232" spans="1:6" x14ac:dyDescent="0.2">
      <c r="A232" s="416"/>
      <c r="B232" s="416"/>
      <c r="C232" s="416"/>
      <c r="D232" s="416"/>
      <c r="E232" s="416"/>
      <c r="F232" s="416"/>
    </row>
    <row r="233" spans="1:6" x14ac:dyDescent="0.2">
      <c r="A233" s="416"/>
      <c r="B233" s="416"/>
      <c r="C233" s="416"/>
      <c r="D233" s="416"/>
      <c r="E233" s="416"/>
      <c r="F233" s="416"/>
    </row>
    <row r="234" spans="1:6" x14ac:dyDescent="0.2">
      <c r="A234" s="416"/>
      <c r="B234" s="416"/>
      <c r="C234" s="416"/>
      <c r="D234" s="416"/>
      <c r="E234" s="416"/>
      <c r="F234" s="416"/>
    </row>
    <row r="235" spans="1:6" x14ac:dyDescent="0.2">
      <c r="A235" s="416"/>
      <c r="B235" s="416"/>
      <c r="C235" s="416"/>
      <c r="D235" s="416"/>
      <c r="E235" s="416"/>
      <c r="F235" s="416"/>
    </row>
    <row r="236" spans="1:6" x14ac:dyDescent="0.2">
      <c r="A236" s="416"/>
      <c r="B236" s="416"/>
      <c r="C236" s="416"/>
      <c r="D236" s="416"/>
      <c r="E236" s="416"/>
      <c r="F236" s="416"/>
    </row>
    <row r="237" spans="1:6" x14ac:dyDescent="0.2">
      <c r="A237" s="416"/>
      <c r="B237" s="416"/>
      <c r="C237" s="416"/>
      <c r="D237" s="416"/>
      <c r="E237" s="416"/>
      <c r="F237" s="416"/>
    </row>
    <row r="238" spans="1:6" x14ac:dyDescent="0.2">
      <c r="A238" s="416"/>
      <c r="B238" s="416"/>
      <c r="C238" s="416"/>
      <c r="D238" s="416"/>
      <c r="E238" s="416"/>
      <c r="F238" s="416"/>
    </row>
    <row r="239" spans="1:6" x14ac:dyDescent="0.2">
      <c r="A239" s="416"/>
      <c r="B239" s="416"/>
      <c r="C239" s="416"/>
      <c r="D239" s="416"/>
      <c r="E239" s="416"/>
      <c r="F239" s="416"/>
    </row>
    <row r="240" spans="1:6" x14ac:dyDescent="0.2">
      <c r="A240" s="416"/>
      <c r="B240" s="416"/>
      <c r="C240" s="416"/>
      <c r="D240" s="416"/>
      <c r="E240" s="416"/>
      <c r="F240" s="416"/>
    </row>
    <row r="241" spans="1:6" x14ac:dyDescent="0.2">
      <c r="A241" s="416"/>
      <c r="B241" s="416"/>
      <c r="C241" s="416"/>
      <c r="D241" s="416"/>
      <c r="E241" s="416"/>
      <c r="F241" s="416"/>
    </row>
    <row r="242" spans="1:6" x14ac:dyDescent="0.2">
      <c r="A242" s="416"/>
      <c r="B242" s="416"/>
      <c r="C242" s="416"/>
      <c r="D242" s="416"/>
      <c r="E242" s="416"/>
      <c r="F242" s="416"/>
    </row>
    <row r="243" spans="1:6" x14ac:dyDescent="0.2">
      <c r="A243" s="416"/>
      <c r="B243" s="416"/>
      <c r="C243" s="416"/>
      <c r="D243" s="416"/>
      <c r="E243" s="416"/>
      <c r="F243" s="416"/>
    </row>
    <row r="244" spans="1:6" x14ac:dyDescent="0.2">
      <c r="A244" s="416"/>
      <c r="B244" s="416"/>
      <c r="C244" s="416"/>
      <c r="D244" s="416"/>
      <c r="E244" s="416"/>
      <c r="F244" s="416"/>
    </row>
    <row r="245" spans="1:6" x14ac:dyDescent="0.2">
      <c r="A245" s="416"/>
      <c r="B245" s="416"/>
      <c r="C245" s="416"/>
      <c r="D245" s="416"/>
      <c r="E245" s="416"/>
      <c r="F245" s="416"/>
    </row>
    <row r="246" spans="1:6" x14ac:dyDescent="0.2">
      <c r="A246" s="416"/>
      <c r="B246" s="416"/>
      <c r="C246" s="416"/>
      <c r="D246" s="416"/>
      <c r="E246" s="416"/>
      <c r="F246" s="416"/>
    </row>
    <row r="247" spans="1:6" x14ac:dyDescent="0.2">
      <c r="A247" s="416"/>
      <c r="B247" s="416"/>
      <c r="C247" s="416"/>
      <c r="D247" s="416"/>
      <c r="E247" s="416"/>
      <c r="F247" s="416"/>
    </row>
    <row r="248" spans="1:6" x14ac:dyDescent="0.2">
      <c r="A248" s="416"/>
      <c r="B248" s="416"/>
      <c r="C248" s="416"/>
      <c r="D248" s="416"/>
      <c r="E248" s="416"/>
      <c r="F248" s="416"/>
    </row>
    <row r="249" spans="1:6" x14ac:dyDescent="0.2">
      <c r="A249" s="416"/>
      <c r="B249" s="416"/>
      <c r="C249" s="416"/>
      <c r="D249" s="416"/>
      <c r="E249" s="416"/>
      <c r="F249" s="416"/>
    </row>
    <row r="250" spans="1:6" x14ac:dyDescent="0.2">
      <c r="A250" s="416"/>
      <c r="B250" s="416"/>
      <c r="C250" s="416"/>
      <c r="D250" s="416"/>
      <c r="E250" s="416"/>
      <c r="F250" s="416"/>
    </row>
    <row r="251" spans="1:6" x14ac:dyDescent="0.2">
      <c r="A251" s="416"/>
      <c r="B251" s="416"/>
      <c r="C251" s="416"/>
      <c r="D251" s="416"/>
      <c r="E251" s="416"/>
      <c r="F251" s="416"/>
    </row>
    <row r="252" spans="1:6" x14ac:dyDescent="0.2">
      <c r="A252" s="416"/>
      <c r="B252" s="416"/>
      <c r="C252" s="416"/>
      <c r="D252" s="416"/>
      <c r="E252" s="416"/>
      <c r="F252" s="416"/>
    </row>
    <row r="253" spans="1:6" x14ac:dyDescent="0.2">
      <c r="A253" s="416"/>
      <c r="B253" s="416"/>
      <c r="C253" s="416"/>
      <c r="D253" s="416"/>
      <c r="E253" s="416"/>
      <c r="F253" s="416"/>
    </row>
    <row r="254" spans="1:6" x14ac:dyDescent="0.2">
      <c r="A254" s="416"/>
      <c r="B254" s="416"/>
      <c r="C254" s="416"/>
      <c r="D254" s="416"/>
      <c r="E254" s="416"/>
      <c r="F254" s="416"/>
    </row>
    <row r="255" spans="1:6" x14ac:dyDescent="0.2">
      <c r="A255" s="416"/>
      <c r="B255" s="416"/>
      <c r="C255" s="416"/>
      <c r="D255" s="416"/>
      <c r="E255" s="416"/>
      <c r="F255" s="416"/>
    </row>
    <row r="256" spans="1:6" x14ac:dyDescent="0.2">
      <c r="A256" s="416"/>
      <c r="B256" s="416"/>
      <c r="C256" s="416"/>
      <c r="D256" s="416"/>
      <c r="E256" s="416"/>
      <c r="F256" s="416"/>
    </row>
    <row r="257" spans="1:6" x14ac:dyDescent="0.2">
      <c r="A257" s="416"/>
      <c r="B257" s="416"/>
      <c r="C257" s="416"/>
      <c r="D257" s="416"/>
      <c r="E257" s="416"/>
      <c r="F257" s="416"/>
    </row>
    <row r="258" spans="1:6" x14ac:dyDescent="0.2">
      <c r="A258" s="416"/>
      <c r="B258" s="416"/>
      <c r="C258" s="416"/>
      <c r="D258" s="416"/>
      <c r="E258" s="416"/>
      <c r="F258" s="416"/>
    </row>
    <row r="259" spans="1:6" x14ac:dyDescent="0.2">
      <c r="A259" s="416"/>
      <c r="B259" s="416"/>
      <c r="C259" s="416"/>
      <c r="D259" s="416"/>
      <c r="E259" s="416"/>
      <c r="F259" s="416"/>
    </row>
    <row r="260" spans="1:6" x14ac:dyDescent="0.2">
      <c r="A260" s="416"/>
      <c r="B260" s="416"/>
      <c r="C260" s="416"/>
      <c r="D260" s="416"/>
      <c r="E260" s="416"/>
      <c r="F260" s="416"/>
    </row>
    <row r="261" spans="1:6" x14ac:dyDescent="0.2">
      <c r="A261" s="416"/>
      <c r="B261" s="416"/>
      <c r="C261" s="416"/>
      <c r="D261" s="416"/>
      <c r="E261" s="416"/>
      <c r="F261" s="416"/>
    </row>
    <row r="262" spans="1:6" x14ac:dyDescent="0.2">
      <c r="A262" s="416"/>
      <c r="B262" s="416"/>
      <c r="C262" s="416"/>
      <c r="D262" s="416"/>
      <c r="E262" s="416"/>
      <c r="F262" s="416"/>
    </row>
    <row r="263" spans="1:6" x14ac:dyDescent="0.2">
      <c r="A263" s="416"/>
      <c r="B263" s="416"/>
      <c r="C263" s="416"/>
      <c r="D263" s="416"/>
      <c r="E263" s="416"/>
      <c r="F263" s="416"/>
    </row>
    <row r="264" spans="1:6" x14ac:dyDescent="0.2">
      <c r="A264" s="416"/>
      <c r="B264" s="416"/>
      <c r="C264" s="416"/>
      <c r="D264" s="416"/>
      <c r="E264" s="416"/>
      <c r="F264" s="416"/>
    </row>
    <row r="265" spans="1:6" x14ac:dyDescent="0.2">
      <c r="A265" s="416"/>
      <c r="B265" s="416"/>
      <c r="C265" s="416"/>
      <c r="D265" s="416"/>
      <c r="E265" s="416"/>
      <c r="F265" s="416"/>
    </row>
    <row r="266" spans="1:6" x14ac:dyDescent="0.2">
      <c r="A266" s="416"/>
      <c r="B266" s="416"/>
      <c r="C266" s="416"/>
      <c r="D266" s="416"/>
      <c r="E266" s="416"/>
      <c r="F266" s="416"/>
    </row>
    <row r="267" spans="1:6" x14ac:dyDescent="0.2">
      <c r="A267" s="416"/>
      <c r="B267" s="416"/>
      <c r="C267" s="416"/>
      <c r="D267" s="416"/>
      <c r="E267" s="416"/>
      <c r="F267" s="416"/>
    </row>
    <row r="268" spans="1:6" x14ac:dyDescent="0.2">
      <c r="A268" s="416"/>
      <c r="B268" s="416"/>
      <c r="C268" s="416"/>
      <c r="D268" s="416"/>
      <c r="E268" s="416"/>
      <c r="F268" s="416"/>
    </row>
    <row r="269" spans="1:6" x14ac:dyDescent="0.2">
      <c r="A269" s="416"/>
      <c r="B269" s="416"/>
      <c r="C269" s="416"/>
      <c r="D269" s="416"/>
      <c r="E269" s="416"/>
      <c r="F269" s="416"/>
    </row>
    <row r="270" spans="1:6" x14ac:dyDescent="0.2">
      <c r="A270" s="416"/>
      <c r="B270" s="416"/>
      <c r="C270" s="416"/>
      <c r="D270" s="416"/>
      <c r="E270" s="416"/>
      <c r="F270" s="416"/>
    </row>
    <row r="271" spans="1:6" x14ac:dyDescent="0.2">
      <c r="A271" s="416"/>
      <c r="B271" s="416"/>
      <c r="C271" s="416"/>
      <c r="D271" s="416"/>
      <c r="E271" s="416"/>
      <c r="F271" s="416"/>
    </row>
    <row r="272" spans="1:6" x14ac:dyDescent="0.2">
      <c r="A272" s="416"/>
      <c r="B272" s="416"/>
      <c r="C272" s="416"/>
      <c r="D272" s="416"/>
      <c r="E272" s="416"/>
      <c r="F272" s="416"/>
    </row>
    <row r="273" spans="1:6" x14ac:dyDescent="0.2">
      <c r="A273" s="416"/>
      <c r="B273" s="416"/>
      <c r="C273" s="416"/>
      <c r="D273" s="416"/>
      <c r="E273" s="416"/>
      <c r="F273" s="416"/>
    </row>
    <row r="274" spans="1:6" x14ac:dyDescent="0.2">
      <c r="A274" s="416"/>
      <c r="B274" s="416"/>
      <c r="C274" s="416"/>
      <c r="D274" s="416"/>
      <c r="E274" s="416"/>
      <c r="F274" s="416"/>
    </row>
    <row r="275" spans="1:6" x14ac:dyDescent="0.2">
      <c r="A275" s="416"/>
      <c r="B275" s="416"/>
      <c r="C275" s="416"/>
      <c r="D275" s="416"/>
      <c r="E275" s="416"/>
      <c r="F275" s="416"/>
    </row>
    <row r="276" spans="1:6" x14ac:dyDescent="0.2">
      <c r="A276" s="416"/>
      <c r="B276" s="416"/>
      <c r="C276" s="416"/>
      <c r="D276" s="416"/>
      <c r="E276" s="416"/>
      <c r="F276" s="416"/>
    </row>
    <row r="277" spans="1:6" x14ac:dyDescent="0.2">
      <c r="A277" s="416"/>
      <c r="B277" s="416"/>
      <c r="C277" s="416"/>
      <c r="D277" s="416"/>
      <c r="E277" s="416"/>
      <c r="F277" s="416"/>
    </row>
    <row r="278" spans="1:6" x14ac:dyDescent="0.2">
      <c r="A278" s="416"/>
      <c r="B278" s="416"/>
      <c r="C278" s="416"/>
      <c r="D278" s="416"/>
      <c r="E278" s="416"/>
      <c r="F278" s="416"/>
    </row>
    <row r="279" spans="1:6" x14ac:dyDescent="0.2">
      <c r="A279" s="416"/>
      <c r="B279" s="416"/>
      <c r="C279" s="416"/>
      <c r="D279" s="416"/>
      <c r="E279" s="416"/>
      <c r="F279" s="416"/>
    </row>
    <row r="280" spans="1:6" x14ac:dyDescent="0.2">
      <c r="A280" s="416"/>
      <c r="B280" s="416"/>
      <c r="C280" s="416"/>
      <c r="D280" s="416"/>
      <c r="E280" s="416"/>
      <c r="F280" s="416"/>
    </row>
    <row r="281" spans="1:6" x14ac:dyDescent="0.2">
      <c r="A281" s="416"/>
      <c r="B281" s="416"/>
      <c r="C281" s="416"/>
      <c r="D281" s="416"/>
      <c r="E281" s="416"/>
      <c r="F281" s="416"/>
    </row>
    <row r="282" spans="1:6" x14ac:dyDescent="0.2">
      <c r="A282" s="416"/>
      <c r="B282" s="416"/>
      <c r="C282" s="416"/>
      <c r="D282" s="416"/>
      <c r="E282" s="416"/>
      <c r="F282" s="416"/>
    </row>
    <row r="283" spans="1:6" x14ac:dyDescent="0.2">
      <c r="A283" s="416"/>
      <c r="B283" s="416"/>
      <c r="C283" s="416"/>
      <c r="D283" s="416"/>
      <c r="E283" s="416"/>
      <c r="F283" s="416"/>
    </row>
    <row r="284" spans="1:6" x14ac:dyDescent="0.2">
      <c r="A284" s="416"/>
      <c r="B284" s="416"/>
      <c r="C284" s="416"/>
      <c r="D284" s="416"/>
      <c r="E284" s="416"/>
      <c r="F284" s="416"/>
    </row>
    <row r="285" spans="1:6" x14ac:dyDescent="0.2">
      <c r="A285" s="416"/>
      <c r="B285" s="416"/>
      <c r="C285" s="416"/>
      <c r="D285" s="416"/>
      <c r="E285" s="416"/>
      <c r="F285" s="416"/>
    </row>
    <row r="286" spans="1:6" x14ac:dyDescent="0.2">
      <c r="A286" s="416"/>
      <c r="B286" s="416"/>
      <c r="C286" s="416"/>
      <c r="D286" s="416"/>
      <c r="E286" s="416"/>
      <c r="F286" s="416"/>
    </row>
    <row r="287" spans="1:6" x14ac:dyDescent="0.2">
      <c r="A287" s="416"/>
      <c r="B287" s="416"/>
      <c r="C287" s="416"/>
      <c r="D287" s="416"/>
      <c r="E287" s="416"/>
      <c r="F287" s="416"/>
    </row>
    <row r="288" spans="1:6" x14ac:dyDescent="0.2">
      <c r="A288" s="416"/>
      <c r="B288" s="416"/>
      <c r="C288" s="416"/>
      <c r="D288" s="416"/>
      <c r="E288" s="416"/>
      <c r="F288" s="416"/>
    </row>
    <row r="289" spans="1:6" x14ac:dyDescent="0.2">
      <c r="A289" s="416"/>
      <c r="B289" s="416"/>
      <c r="C289" s="416"/>
      <c r="D289" s="416"/>
      <c r="E289" s="416"/>
      <c r="F289" s="416"/>
    </row>
  </sheetData>
  <hyperlinks>
    <hyperlink ref="B24" r:id="rId1" xr:uid="{0259C79A-69DB-47A0-912D-79117BF45A78}"/>
    <hyperlink ref="B9" r:id="rId2" xr:uid="{FAAAB239-A091-4DF6-BAD3-62340EAB5AC8}"/>
    <hyperlink ref="B12" r:id="rId3" xr:uid="{EDA05600-AF25-42E6-B881-8C35D68416D0}"/>
    <hyperlink ref="B15" r:id="rId4" xr:uid="{9B56408B-C471-4EBB-A882-062AF118FD3A}"/>
    <hyperlink ref="B18" r:id="rId5" xr:uid="{4B064651-A032-4C04-9E30-ACDEFD5D5FDD}"/>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6" max="16383" man="1"/>
  </rowBreaks>
  <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89437-0ED7-4DEC-A5B0-344816CAA48D}">
  <sheetPr codeName="Tabelle3"/>
  <dimension ref="A1:B20"/>
  <sheetViews>
    <sheetView zoomScaleNormal="100" zoomScaleSheetLayoutView="100" workbookViewId="0">
      <selection sqref="A1:B1"/>
    </sheetView>
  </sheetViews>
  <sheetFormatPr baseColWidth="10" defaultColWidth="12.5703125" defaultRowHeight="12" x14ac:dyDescent="0.2"/>
  <cols>
    <col min="1" max="1" width="2.28515625" style="432" customWidth="1"/>
    <col min="2" max="2" width="87.42578125" style="432" customWidth="1"/>
    <col min="3" max="6" width="117.42578125" style="432" customWidth="1"/>
    <col min="7" max="16384" width="12.5703125" style="432"/>
  </cols>
  <sheetData>
    <row r="1" spans="1:2" s="431" customFormat="1" ht="36.75" customHeight="1" x14ac:dyDescent="0.2">
      <c r="A1" s="430" t="s">
        <v>38</v>
      </c>
      <c r="B1" s="430"/>
    </row>
    <row r="2" spans="1:2" ht="19.5" customHeight="1" x14ac:dyDescent="0.2">
      <c r="B2" s="433" t="s">
        <v>419</v>
      </c>
    </row>
    <row r="3" spans="1:2" ht="15" x14ac:dyDescent="0.25">
      <c r="B3" s="434" t="s">
        <v>77</v>
      </c>
    </row>
    <row r="5" spans="1:2" ht="29.25" customHeight="1" x14ac:dyDescent="0.2">
      <c r="B5" s="435" t="s">
        <v>420</v>
      </c>
    </row>
    <row r="6" spans="1:2" ht="9.9499999999999993" customHeight="1" x14ac:dyDescent="0.2">
      <c r="B6" s="435"/>
    </row>
    <row r="7" spans="1:2" ht="73.5" customHeight="1" x14ac:dyDescent="0.2">
      <c r="B7" s="435" t="s">
        <v>421</v>
      </c>
    </row>
    <row r="8" spans="1:2" ht="9.9499999999999993" customHeight="1" x14ac:dyDescent="0.2">
      <c r="B8" s="435"/>
    </row>
    <row r="9" spans="1:2" ht="50.25" customHeight="1" x14ac:dyDescent="0.2">
      <c r="B9" s="435" t="s">
        <v>422</v>
      </c>
    </row>
    <row r="10" spans="1:2" ht="9.9499999999999993" customHeight="1" x14ac:dyDescent="0.2">
      <c r="B10" s="435"/>
    </row>
    <row r="11" spans="1:2" ht="79.5" customHeight="1" x14ac:dyDescent="0.2">
      <c r="B11" s="435" t="s">
        <v>423</v>
      </c>
    </row>
    <row r="12" spans="1:2" ht="9.9499999999999993" customHeight="1" x14ac:dyDescent="0.2">
      <c r="B12" s="435"/>
    </row>
    <row r="13" spans="1:2" ht="48.75" customHeight="1" x14ac:dyDescent="0.2">
      <c r="B13" s="435" t="s">
        <v>424</v>
      </c>
    </row>
    <row r="14" spans="1:2" ht="9.9499999999999993" customHeight="1" x14ac:dyDescent="0.2">
      <c r="B14" s="435"/>
    </row>
    <row r="15" spans="1:2" ht="33" customHeight="1" x14ac:dyDescent="0.2">
      <c r="B15" s="435" t="s">
        <v>425</v>
      </c>
    </row>
    <row r="16" spans="1:2" ht="9.9499999999999993" customHeight="1" x14ac:dyDescent="0.2">
      <c r="B16" s="435"/>
    </row>
    <row r="17" spans="2:2" ht="108" x14ac:dyDescent="0.2">
      <c r="B17" s="435" t="s">
        <v>426</v>
      </c>
    </row>
    <row r="18" spans="2:2" ht="9.9499999999999993" customHeight="1" x14ac:dyDescent="0.2">
      <c r="B18" s="435"/>
    </row>
    <row r="19" spans="2:2" ht="13.5" customHeight="1" x14ac:dyDescent="0.2">
      <c r="B19" s="436" t="s">
        <v>427</v>
      </c>
    </row>
    <row r="20" spans="2:2" ht="40.5" customHeight="1" x14ac:dyDescent="0.2">
      <c r="B20" s="437" t="s">
        <v>428</v>
      </c>
    </row>
  </sheetData>
  <mergeCells count="1">
    <mergeCell ref="A1:B1"/>
  </mergeCells>
  <hyperlinks>
    <hyperlink ref="B20" r:id="rId1" xr:uid="{3751769D-D2A9-40D5-A882-4EF7C755CFCE}"/>
  </hyperlinks>
  <pageMargins left="0.7" right="0.7" top="0.78740157499999996" bottom="0.78740157499999996"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FECD2-48CC-4417-8AC3-89A859575813}">
  <sheetPr codeName="Tabelle6">
    <pageSetUpPr fitToPage="1"/>
  </sheetPr>
  <dimension ref="A1:F289"/>
  <sheetViews>
    <sheetView showGridLines="0" zoomScaleNormal="100" workbookViewId="0">
      <selection sqref="A1:B1"/>
    </sheetView>
  </sheetViews>
  <sheetFormatPr baseColWidth="10" defaultColWidth="12.5703125" defaultRowHeight="12.75" x14ac:dyDescent="0.2"/>
  <cols>
    <col min="1" max="1" width="2.140625" style="439" customWidth="1"/>
    <col min="2" max="2" width="87.42578125" style="439" customWidth="1"/>
    <col min="3" max="6" width="12.5703125" style="439"/>
    <col min="7" max="7" width="4.7109375" style="439" customWidth="1"/>
    <col min="8" max="16384" width="12.5703125" style="439"/>
  </cols>
  <sheetData>
    <row r="1" spans="1:2" ht="39.75" customHeight="1" x14ac:dyDescent="0.2">
      <c r="A1" s="438" t="s">
        <v>38</v>
      </c>
      <c r="B1" s="438"/>
    </row>
    <row r="2" spans="1:2" ht="25.5" customHeight="1" x14ac:dyDescent="0.2">
      <c r="B2" s="440" t="s">
        <v>419</v>
      </c>
    </row>
    <row r="3" spans="1:2" ht="24.95" customHeight="1" x14ac:dyDescent="0.2">
      <c r="A3" s="441"/>
      <c r="B3" s="442" t="s">
        <v>79</v>
      </c>
    </row>
    <row r="4" spans="1:2" s="432" customFormat="1" ht="12" x14ac:dyDescent="0.2"/>
    <row r="5" spans="1:2" s="432" customFormat="1" ht="139.5" customHeight="1" x14ac:dyDescent="0.2">
      <c r="B5" s="435" t="s">
        <v>429</v>
      </c>
    </row>
    <row r="6" spans="1:2" s="432" customFormat="1" ht="9.9499999999999993" customHeight="1" x14ac:dyDescent="0.2">
      <c r="B6" s="435"/>
    </row>
    <row r="7" spans="1:2" s="432" customFormat="1" ht="222.75" customHeight="1" x14ac:dyDescent="0.2">
      <c r="B7" s="435" t="s">
        <v>430</v>
      </c>
    </row>
    <row r="8" spans="1:2" s="432" customFormat="1" ht="9.9499999999999993" customHeight="1" x14ac:dyDescent="0.2">
      <c r="B8" s="435"/>
    </row>
    <row r="9" spans="1:2" s="432" customFormat="1" ht="61.5" customHeight="1" x14ac:dyDescent="0.2">
      <c r="B9" s="443" t="s">
        <v>431</v>
      </c>
    </row>
    <row r="10" spans="1:2" s="432" customFormat="1" ht="9.9499999999999993" customHeight="1" x14ac:dyDescent="0.2">
      <c r="B10" s="435"/>
    </row>
    <row r="11" spans="1:2" s="432" customFormat="1" ht="152.25" customHeight="1" x14ac:dyDescent="0.2">
      <c r="B11" s="435" t="s">
        <v>432</v>
      </c>
    </row>
    <row r="12" spans="1:2" s="432" customFormat="1" ht="9.9499999999999993" customHeight="1" x14ac:dyDescent="0.2">
      <c r="B12" s="435"/>
    </row>
    <row r="13" spans="1:2" s="432" customFormat="1" ht="96" customHeight="1" x14ac:dyDescent="0.2">
      <c r="B13" s="435" t="s">
        <v>433</v>
      </c>
    </row>
    <row r="14" spans="1:2" s="432" customFormat="1" ht="9.9499999999999993" customHeight="1" x14ac:dyDescent="0.2">
      <c r="B14" s="435"/>
    </row>
    <row r="15" spans="1:2" s="432" customFormat="1" ht="176.25" customHeight="1" x14ac:dyDescent="0.2">
      <c r="B15" s="443" t="s">
        <v>434</v>
      </c>
    </row>
    <row r="16" spans="1:2" s="432" customFormat="1" ht="9.9499999999999993" customHeight="1" x14ac:dyDescent="0.2">
      <c r="B16" s="435"/>
    </row>
    <row r="17" spans="1:6" s="432" customFormat="1" ht="26.25" customHeight="1" x14ac:dyDescent="0.2">
      <c r="B17" s="436" t="s">
        <v>435</v>
      </c>
    </row>
    <row r="18" spans="1:6" s="432" customFormat="1" ht="37.5" customHeight="1" x14ac:dyDescent="0.2">
      <c r="B18" s="444" t="s">
        <v>436</v>
      </c>
    </row>
    <row r="19" spans="1:6" s="432" customFormat="1" ht="12" x14ac:dyDescent="0.2"/>
    <row r="20" spans="1:6" s="432" customFormat="1" ht="12" x14ac:dyDescent="0.2"/>
    <row r="21" spans="1:6" s="432" customFormat="1" ht="12" x14ac:dyDescent="0.2"/>
    <row r="22" spans="1:6" x14ac:dyDescent="0.2">
      <c r="A22" s="441"/>
      <c r="B22" s="441"/>
      <c r="C22" s="441"/>
      <c r="D22" s="441"/>
      <c r="E22" s="441"/>
      <c r="F22" s="441"/>
    </row>
    <row r="23" spans="1:6" x14ac:dyDescent="0.2">
      <c r="A23" s="441"/>
      <c r="B23" s="441"/>
      <c r="C23" s="441"/>
      <c r="D23" s="441"/>
      <c r="E23" s="441"/>
      <c r="F23" s="441"/>
    </row>
    <row r="24" spans="1:6" x14ac:dyDescent="0.2">
      <c r="A24" s="445"/>
      <c r="B24" s="441"/>
      <c r="C24" s="441"/>
      <c r="D24" s="441"/>
      <c r="E24" s="441"/>
      <c r="F24" s="441"/>
    </row>
    <row r="25" spans="1:6" x14ac:dyDescent="0.2">
      <c r="A25" s="446"/>
      <c r="B25" s="441"/>
      <c r="C25" s="441"/>
      <c r="D25" s="441"/>
      <c r="E25" s="441"/>
      <c r="F25" s="441"/>
    </row>
    <row r="26" spans="1:6" x14ac:dyDescent="0.2">
      <c r="A26" s="441"/>
      <c r="B26" s="441"/>
      <c r="C26" s="441"/>
      <c r="D26" s="441"/>
      <c r="E26" s="441"/>
      <c r="F26" s="441"/>
    </row>
    <row r="27" spans="1:6" x14ac:dyDescent="0.2">
      <c r="A27" s="441"/>
      <c r="B27" s="441"/>
      <c r="C27" s="441"/>
      <c r="D27" s="441"/>
      <c r="E27" s="441"/>
      <c r="F27" s="441"/>
    </row>
    <row r="28" spans="1:6" x14ac:dyDescent="0.2">
      <c r="A28" s="441"/>
      <c r="B28" s="44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1"/>
      <c r="B32" s="441"/>
      <c r="C32" s="441"/>
      <c r="D32" s="441"/>
      <c r="E32" s="441"/>
      <c r="F32" s="441"/>
    </row>
    <row r="33" spans="1:6" x14ac:dyDescent="0.2">
      <c r="A33" s="447"/>
      <c r="B33" s="447"/>
      <c r="C33" s="447"/>
      <c r="D33" s="447"/>
      <c r="E33" s="447"/>
      <c r="F33" s="447"/>
    </row>
    <row r="34" spans="1:6" x14ac:dyDescent="0.2">
      <c r="A34" s="441"/>
      <c r="B34" s="441"/>
      <c r="C34" s="441"/>
      <c r="D34" s="441"/>
      <c r="E34" s="441"/>
      <c r="F34" s="441"/>
    </row>
    <row r="35" spans="1:6" x14ac:dyDescent="0.2">
      <c r="A35" s="441"/>
      <c r="B35" s="441"/>
      <c r="C35" s="441"/>
      <c r="D35" s="441"/>
      <c r="E35" s="441"/>
      <c r="F35" s="441"/>
    </row>
    <row r="36" spans="1:6" ht="8.1" customHeight="1" x14ac:dyDescent="0.2">
      <c r="A36" s="441"/>
      <c r="B36" s="441"/>
      <c r="C36" s="441"/>
      <c r="D36" s="441"/>
      <c r="E36" s="441"/>
      <c r="F36" s="441"/>
    </row>
    <row r="37" spans="1:6" ht="13.5" customHeight="1"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1"/>
      <c r="C40" s="441"/>
      <c r="D40" s="441"/>
      <c r="E40" s="441"/>
      <c r="F40" s="441"/>
    </row>
    <row r="41" spans="1:6" x14ac:dyDescent="0.2">
      <c r="A41" s="441"/>
      <c r="B41" s="441"/>
      <c r="C41" s="441"/>
      <c r="D41" s="441"/>
      <c r="E41" s="441"/>
      <c r="F41" s="441"/>
    </row>
    <row r="42" spans="1:6" x14ac:dyDescent="0.2">
      <c r="A42" s="441"/>
      <c r="B42" s="441"/>
      <c r="C42" s="441"/>
      <c r="D42" s="441"/>
      <c r="E42" s="441"/>
      <c r="F42" s="441"/>
    </row>
    <row r="43" spans="1:6" ht="33" customHeight="1" x14ac:dyDescent="0.2">
      <c r="A43" s="441"/>
      <c r="B43" s="441"/>
      <c r="C43" s="441"/>
      <c r="D43" s="441"/>
      <c r="E43" s="441"/>
      <c r="F43" s="441"/>
    </row>
    <row r="44" spans="1:6" ht="16.5" customHeight="1"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sheetData>
  <mergeCells count="1">
    <mergeCell ref="A1:B1"/>
  </mergeCells>
  <hyperlinks>
    <hyperlink ref="B18" r:id="rId1" xr:uid="{5C5C4BCC-D0C2-46F1-8E2C-60A767D94AEA}"/>
  </hyperlinks>
  <pageMargins left="0.70866141732283472" right="0.70866141732283472" top="0.78740157480314965" bottom="0.78740157480314965" header="0.31496062992125984" footer="0.31496062992125984"/>
  <pageSetup paperSize="9" scale="99" fitToHeight="0"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1AD18-87F7-40A5-BA43-B2C26F70D3A8}">
  <sheetPr codeName="Tabelle19">
    <pageSetUpPr fitToPage="1"/>
  </sheetPr>
  <dimension ref="A1:F297"/>
  <sheetViews>
    <sheetView showGridLines="0" zoomScaleNormal="100" workbookViewId="0">
      <selection sqref="A1:B1"/>
    </sheetView>
  </sheetViews>
  <sheetFormatPr baseColWidth="10" defaultColWidth="11.42578125" defaultRowHeight="12.75" x14ac:dyDescent="0.2"/>
  <cols>
    <col min="1" max="1" width="2.140625" style="439" customWidth="1"/>
    <col min="2" max="2" width="87.42578125" style="439" customWidth="1"/>
    <col min="3" max="6" width="11.42578125" style="439"/>
    <col min="7" max="7" width="4.5703125" style="439" customWidth="1"/>
    <col min="8" max="16384" width="11.42578125" style="439"/>
  </cols>
  <sheetData>
    <row r="1" spans="1:6" ht="39.75" customHeight="1" x14ac:dyDescent="0.2">
      <c r="A1" s="438" t="s">
        <v>38</v>
      </c>
      <c r="B1" s="438"/>
    </row>
    <row r="2" spans="1:6" ht="25.5" customHeight="1" x14ac:dyDescent="0.2">
      <c r="B2" s="440" t="s">
        <v>437</v>
      </c>
    </row>
    <row r="3" spans="1:6" ht="24.95" customHeight="1" x14ac:dyDescent="0.2">
      <c r="A3" s="441"/>
      <c r="B3" s="448" t="s">
        <v>438</v>
      </c>
    </row>
    <row r="4" spans="1:6" ht="145.9" customHeight="1" x14ac:dyDescent="0.2">
      <c r="A4" s="441"/>
      <c r="B4" s="449" t="s">
        <v>439</v>
      </c>
    </row>
    <row r="5" spans="1:6" ht="12.75" customHeight="1" x14ac:dyDescent="0.2">
      <c r="A5" s="441"/>
      <c r="B5" s="450"/>
    </row>
    <row r="6" spans="1:6" ht="168.75" x14ac:dyDescent="0.2">
      <c r="A6" s="441"/>
      <c r="B6" s="451" t="s">
        <v>440</v>
      </c>
    </row>
    <row r="7" spans="1:6" ht="19.7" customHeight="1" x14ac:dyDescent="0.2">
      <c r="A7" s="441"/>
      <c r="B7" s="452" t="s">
        <v>441</v>
      </c>
    </row>
    <row r="8" spans="1:6" ht="12.75" customHeight="1" x14ac:dyDescent="0.2">
      <c r="A8" s="441"/>
      <c r="B8" s="450"/>
    </row>
    <row r="9" spans="1:6" ht="147" customHeight="1" x14ac:dyDescent="0.2">
      <c r="A9" s="441"/>
      <c r="B9" s="453" t="s">
        <v>442</v>
      </c>
    </row>
    <row r="10" spans="1:6" s="456" customFormat="1" ht="19.7" customHeight="1" x14ac:dyDescent="0.2">
      <c r="A10" s="454"/>
      <c r="B10" s="455" t="s">
        <v>443</v>
      </c>
      <c r="C10" s="454"/>
      <c r="D10" s="454"/>
      <c r="E10" s="454"/>
      <c r="F10" s="454"/>
    </row>
    <row r="11" spans="1:6" s="456" customFormat="1" x14ac:dyDescent="0.2">
      <c r="A11" s="454"/>
      <c r="B11" s="457"/>
      <c r="C11" s="454"/>
      <c r="D11" s="454"/>
      <c r="E11" s="454"/>
      <c r="F11" s="454"/>
    </row>
    <row r="12" spans="1:6" ht="64.5" customHeight="1" x14ac:dyDescent="0.2">
      <c r="A12" s="441"/>
      <c r="B12" s="451" t="s">
        <v>444</v>
      </c>
      <c r="C12" s="441"/>
      <c r="D12" s="441"/>
      <c r="E12" s="441"/>
      <c r="F12" s="441"/>
    </row>
    <row r="13" spans="1:6" ht="61.5" customHeight="1" x14ac:dyDescent="0.2">
      <c r="A13" s="441"/>
      <c r="B13" s="458" t="s">
        <v>445</v>
      </c>
      <c r="C13" s="441"/>
      <c r="D13" s="441"/>
      <c r="E13" s="441"/>
      <c r="F13" s="441"/>
    </row>
    <row r="14" spans="1:6" ht="99.2" customHeight="1" x14ac:dyDescent="0.2">
      <c r="A14" s="441"/>
      <c r="B14" s="449" t="s">
        <v>446</v>
      </c>
      <c r="C14" s="441"/>
      <c r="D14" s="441"/>
      <c r="E14" s="441"/>
      <c r="F14" s="441"/>
    </row>
    <row r="15" spans="1:6" ht="19.7" customHeight="1" x14ac:dyDescent="0.2">
      <c r="A15" s="441"/>
      <c r="B15" s="455" t="s">
        <v>447</v>
      </c>
      <c r="C15" s="441"/>
      <c r="D15" s="441"/>
      <c r="E15" s="441"/>
      <c r="F15" s="441"/>
    </row>
    <row r="16" spans="1:6" x14ac:dyDescent="0.2">
      <c r="A16" s="441"/>
      <c r="B16" s="451"/>
      <c r="C16" s="441"/>
      <c r="D16" s="441"/>
      <c r="E16" s="441"/>
      <c r="F16" s="441"/>
    </row>
    <row r="17" spans="1:6" x14ac:dyDescent="0.2">
      <c r="A17" s="441"/>
      <c r="C17" s="441"/>
      <c r="D17" s="441"/>
      <c r="E17" s="441"/>
      <c r="F17" s="441"/>
    </row>
    <row r="18" spans="1:6" x14ac:dyDescent="0.2">
      <c r="A18" s="441"/>
      <c r="B18" s="451"/>
      <c r="C18" s="441"/>
      <c r="D18" s="441"/>
      <c r="E18" s="441"/>
      <c r="F18" s="441"/>
    </row>
    <row r="19" spans="1:6" x14ac:dyDescent="0.2">
      <c r="A19" s="441"/>
      <c r="B19" s="449"/>
      <c r="C19" s="441"/>
      <c r="D19" s="441"/>
      <c r="E19" s="441"/>
      <c r="F19" s="441"/>
    </row>
    <row r="20" spans="1:6" x14ac:dyDescent="0.2">
      <c r="A20" s="441"/>
      <c r="B20" s="451"/>
      <c r="C20" s="441"/>
      <c r="D20" s="441"/>
      <c r="E20" s="441"/>
      <c r="F20" s="441"/>
    </row>
    <row r="21" spans="1:6" x14ac:dyDescent="0.2">
      <c r="A21" s="441"/>
      <c r="B21" s="451"/>
      <c r="C21" s="441"/>
      <c r="D21" s="441"/>
      <c r="E21" s="441"/>
      <c r="F21" s="441"/>
    </row>
    <row r="22" spans="1:6" x14ac:dyDescent="0.2">
      <c r="A22" s="441"/>
      <c r="C22" s="441"/>
      <c r="D22" s="441"/>
      <c r="E22" s="441"/>
      <c r="F22" s="441"/>
    </row>
    <row r="23" spans="1:6" x14ac:dyDescent="0.2">
      <c r="A23" s="441"/>
      <c r="B23" s="451"/>
      <c r="C23" s="441"/>
      <c r="D23" s="441"/>
      <c r="E23" s="441"/>
      <c r="F23" s="441"/>
    </row>
    <row r="24" spans="1:6" x14ac:dyDescent="0.2">
      <c r="A24" s="441"/>
      <c r="B24" s="451"/>
      <c r="C24" s="441"/>
      <c r="D24" s="441"/>
      <c r="E24" s="441"/>
      <c r="F24" s="441"/>
    </row>
    <row r="25" spans="1:6" x14ac:dyDescent="0.2">
      <c r="A25" s="441"/>
      <c r="B25" s="441"/>
      <c r="C25" s="441"/>
      <c r="D25" s="441"/>
      <c r="E25" s="441"/>
      <c r="F25" s="441"/>
    </row>
    <row r="26" spans="1:6" x14ac:dyDescent="0.2">
      <c r="A26" s="459"/>
      <c r="B26" s="451"/>
      <c r="C26" s="459"/>
      <c r="D26" s="459"/>
      <c r="E26" s="459"/>
      <c r="F26" s="459"/>
    </row>
    <row r="27" spans="1:6" x14ac:dyDescent="0.2">
      <c r="A27" s="441"/>
      <c r="B27" s="451"/>
      <c r="C27" s="441"/>
      <c r="D27" s="441"/>
      <c r="E27" s="441"/>
      <c r="F27" s="441"/>
    </row>
    <row r="28" spans="1:6" x14ac:dyDescent="0.2">
      <c r="A28" s="441"/>
      <c r="B28" s="45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5"/>
      <c r="B32" s="441"/>
      <c r="C32" s="441"/>
      <c r="D32" s="441"/>
      <c r="E32" s="441"/>
      <c r="F32" s="441"/>
    </row>
    <row r="33" spans="1:6" x14ac:dyDescent="0.2">
      <c r="A33" s="446"/>
      <c r="B33" s="441"/>
      <c r="C33" s="441"/>
      <c r="D33" s="441"/>
      <c r="E33" s="441"/>
      <c r="F33" s="441"/>
    </row>
    <row r="34" spans="1:6" x14ac:dyDescent="0.2">
      <c r="A34" s="441"/>
      <c r="B34" s="441"/>
      <c r="C34" s="441"/>
      <c r="D34" s="441"/>
      <c r="E34" s="441"/>
      <c r="F34" s="441"/>
    </row>
    <row r="35" spans="1:6" x14ac:dyDescent="0.2">
      <c r="A35" s="441"/>
      <c r="B35" s="441"/>
      <c r="C35" s="441"/>
      <c r="D35" s="441"/>
      <c r="E35" s="441"/>
      <c r="F35" s="441"/>
    </row>
    <row r="36" spans="1:6" x14ac:dyDescent="0.2">
      <c r="A36" s="441"/>
      <c r="B36" s="441"/>
      <c r="C36" s="441"/>
      <c r="D36" s="441"/>
      <c r="E36" s="441"/>
      <c r="F36" s="441"/>
    </row>
    <row r="37" spans="1:6"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7"/>
      <c r="C40" s="441"/>
      <c r="D40" s="441"/>
      <c r="E40" s="441"/>
      <c r="F40" s="441"/>
    </row>
    <row r="41" spans="1:6" x14ac:dyDescent="0.2">
      <c r="A41" s="447"/>
      <c r="B41" s="441"/>
      <c r="C41" s="447"/>
      <c r="D41" s="447"/>
      <c r="E41" s="447"/>
      <c r="F41" s="447"/>
    </row>
    <row r="42" spans="1:6" x14ac:dyDescent="0.2">
      <c r="A42" s="441"/>
      <c r="B42" s="441"/>
      <c r="C42" s="441"/>
      <c r="D42" s="441"/>
      <c r="E42" s="441"/>
      <c r="F42" s="441"/>
    </row>
    <row r="43" spans="1:6" x14ac:dyDescent="0.2">
      <c r="A43" s="441"/>
      <c r="B43" s="441"/>
      <c r="C43" s="441"/>
      <c r="D43" s="441"/>
      <c r="E43" s="441"/>
      <c r="F43" s="441"/>
    </row>
    <row r="44" spans="1:6"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row r="290" spans="1:6" x14ac:dyDescent="0.2">
      <c r="A290" s="441"/>
      <c r="B290" s="441"/>
      <c r="C290" s="441"/>
      <c r="D290" s="441"/>
      <c r="E290" s="441"/>
      <c r="F290" s="441"/>
    </row>
    <row r="291" spans="1:6" x14ac:dyDescent="0.2">
      <c r="A291" s="441"/>
      <c r="B291" s="441"/>
      <c r="C291" s="441"/>
      <c r="D291" s="441"/>
      <c r="E291" s="441"/>
      <c r="F291" s="441"/>
    </row>
    <row r="292" spans="1:6" x14ac:dyDescent="0.2">
      <c r="A292" s="441"/>
      <c r="B292" s="441"/>
      <c r="C292" s="441"/>
      <c r="D292" s="441"/>
      <c r="E292" s="441"/>
      <c r="F292" s="441"/>
    </row>
    <row r="293" spans="1:6" x14ac:dyDescent="0.2">
      <c r="A293" s="441"/>
      <c r="B293" s="441"/>
      <c r="C293" s="441"/>
      <c r="D293" s="441"/>
      <c r="E293" s="441"/>
      <c r="F293" s="441"/>
    </row>
    <row r="294" spans="1:6" x14ac:dyDescent="0.2">
      <c r="A294" s="441"/>
      <c r="B294" s="441"/>
      <c r="C294" s="441"/>
      <c r="D294" s="441"/>
      <c r="E294" s="441"/>
      <c r="F294" s="441"/>
    </row>
    <row r="295" spans="1:6" x14ac:dyDescent="0.2">
      <c r="A295" s="441"/>
      <c r="B295" s="441"/>
      <c r="C295" s="441"/>
      <c r="D295" s="441"/>
      <c r="E295" s="441"/>
      <c r="F295" s="441"/>
    </row>
    <row r="296" spans="1:6" x14ac:dyDescent="0.2">
      <c r="A296" s="441"/>
      <c r="B296" s="441"/>
      <c r="C296" s="441"/>
      <c r="D296" s="441"/>
      <c r="E296" s="441"/>
      <c r="F296" s="441"/>
    </row>
    <row r="297" spans="1:6" x14ac:dyDescent="0.2">
      <c r="A297" s="441"/>
      <c r="C297" s="441"/>
      <c r="D297" s="441"/>
      <c r="E297" s="441"/>
      <c r="F297" s="441"/>
    </row>
  </sheetData>
  <mergeCells count="1">
    <mergeCell ref="A1:B1"/>
  </mergeCells>
  <hyperlinks>
    <hyperlink ref="B10" r:id="rId1" xr:uid="{370C676B-E1C9-4512-9773-E50C9129858F}"/>
    <hyperlink ref="B15" r:id="rId2" xr:uid="{E192F738-A5BC-4EEC-BDD0-E0CC93FDD992}"/>
    <hyperlink ref="B7" r:id="rId3" xr:uid="{BC24BF20-092D-4822-997A-F0EFCBAE23AC}"/>
  </hyperlinks>
  <pageMargins left="0.70866141732283472" right="0.70866141732283472" top="0.78740157480314965" bottom="0.78740157480314965" header="0.31496062992125984" footer="0.31496062992125984"/>
  <pageSetup paperSize="9" scale="48" fitToHeight="0" orientation="portrait" r:id="rId4"/>
  <rowBreaks count="1" manualBreakCount="1">
    <brk id="10" max="1" man="1"/>
  </rowBreaks>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887BD-E9F5-4ABA-81BB-5D81FA4CB18E}">
  <sheetPr codeName="Tabelle26"/>
  <dimension ref="A1:B285"/>
  <sheetViews>
    <sheetView showGridLines="0" zoomScaleNormal="100" workbookViewId="0"/>
  </sheetViews>
  <sheetFormatPr baseColWidth="10" defaultColWidth="11.42578125" defaultRowHeight="14.25" x14ac:dyDescent="0.2"/>
  <cols>
    <col min="1" max="1" width="2.140625" style="462" customWidth="1"/>
    <col min="2" max="2" width="87.42578125" style="462" customWidth="1"/>
    <col min="3" max="3" width="4.85546875" style="462" customWidth="1"/>
    <col min="4" max="16384" width="11.42578125" style="462"/>
  </cols>
  <sheetData>
    <row r="1" spans="1:2" ht="39.75" customHeight="1" x14ac:dyDescent="0.2">
      <c r="A1" s="460"/>
      <c r="B1" s="461" t="s">
        <v>38</v>
      </c>
    </row>
    <row r="2" spans="1:2" ht="14.25" customHeight="1" x14ac:dyDescent="0.2">
      <c r="B2" s="463" t="s">
        <v>448</v>
      </c>
    </row>
    <row r="3" spans="1:2" ht="6" customHeight="1" x14ac:dyDescent="0.2">
      <c r="B3" s="463"/>
    </row>
    <row r="4" spans="1:2" ht="37.5" customHeight="1" x14ac:dyDescent="0.2">
      <c r="A4" s="464"/>
      <c r="B4" s="465" t="s">
        <v>449</v>
      </c>
    </row>
    <row r="5" spans="1:2" ht="64.5" customHeight="1" x14ac:dyDescent="0.2">
      <c r="A5" s="464"/>
      <c r="B5" s="466" t="s">
        <v>450</v>
      </c>
    </row>
    <row r="6" spans="1:2" ht="102" customHeight="1" x14ac:dyDescent="0.2">
      <c r="A6" s="464"/>
      <c r="B6" s="466" t="s">
        <v>451</v>
      </c>
    </row>
    <row r="7" spans="1:2" ht="26.25" customHeight="1" x14ac:dyDescent="0.2">
      <c r="A7" s="464"/>
      <c r="B7" s="467" t="s">
        <v>452</v>
      </c>
    </row>
    <row r="8" spans="1:2" x14ac:dyDescent="0.2">
      <c r="A8" s="464"/>
      <c r="B8" s="468" t="s">
        <v>453</v>
      </c>
    </row>
    <row r="9" spans="1:2" ht="36" customHeight="1" x14ac:dyDescent="0.2">
      <c r="A9" s="469"/>
      <c r="B9" s="464"/>
    </row>
    <row r="10" spans="1:2" ht="101.25" customHeight="1" x14ac:dyDescent="0.2">
      <c r="A10" s="470"/>
      <c r="B10" s="468"/>
    </row>
    <row r="11" spans="1:2" ht="101.25" customHeight="1" x14ac:dyDescent="0.2">
      <c r="A11" s="470"/>
      <c r="B11" s="466" t="s">
        <v>454</v>
      </c>
    </row>
    <row r="12" spans="1:2" ht="87" customHeight="1" x14ac:dyDescent="0.2">
      <c r="A12" s="470"/>
      <c r="B12" s="466" t="s">
        <v>455</v>
      </c>
    </row>
    <row r="13" spans="1:2" ht="9.9499999999999993" customHeight="1" x14ac:dyDescent="0.2">
      <c r="A13" s="470"/>
      <c r="B13" s="466"/>
    </row>
    <row r="14" spans="1:2" ht="38.25" customHeight="1" x14ac:dyDescent="0.2">
      <c r="A14" s="470"/>
      <c r="B14" s="466" t="s">
        <v>456</v>
      </c>
    </row>
    <row r="15" spans="1:2" ht="30.75" customHeight="1" x14ac:dyDescent="0.2">
      <c r="A15" s="470"/>
      <c r="B15" s="466" t="s">
        <v>457</v>
      </c>
    </row>
    <row r="16" spans="1:2" ht="129" customHeight="1" x14ac:dyDescent="0.2">
      <c r="A16" s="470"/>
      <c r="B16" s="466"/>
    </row>
    <row r="17" spans="1:2" ht="75" customHeight="1" x14ac:dyDescent="0.2">
      <c r="A17" s="470"/>
      <c r="B17" s="466" t="s">
        <v>458</v>
      </c>
    </row>
    <row r="18" spans="1:2" ht="9.9499999999999993" customHeight="1" x14ac:dyDescent="0.2">
      <c r="A18" s="464"/>
      <c r="B18" s="464"/>
    </row>
    <row r="19" spans="1:2" ht="106.5" customHeight="1" x14ac:dyDescent="0.2">
      <c r="A19" s="470"/>
      <c r="B19" s="466" t="s">
        <v>459</v>
      </c>
    </row>
    <row r="20" spans="1:2" ht="9.9499999999999993" customHeight="1" x14ac:dyDescent="0.2">
      <c r="A20" s="464"/>
      <c r="B20" s="464"/>
    </row>
    <row r="21" spans="1:2" ht="194.25" customHeight="1" x14ac:dyDescent="0.2">
      <c r="A21" s="470"/>
      <c r="B21" s="466" t="s">
        <v>460</v>
      </c>
    </row>
    <row r="22" spans="1:2" ht="9.9499999999999993" customHeight="1" x14ac:dyDescent="0.2">
      <c r="A22" s="464"/>
      <c r="B22" s="464"/>
    </row>
    <row r="23" spans="1:2" ht="89.25" customHeight="1" x14ac:dyDescent="0.2">
      <c r="A23" s="470"/>
      <c r="B23" s="466" t="s">
        <v>461</v>
      </c>
    </row>
    <row r="24" spans="1:2" ht="103.5" customHeight="1" x14ac:dyDescent="0.2">
      <c r="A24" s="470"/>
      <c r="B24" s="466" t="s">
        <v>462</v>
      </c>
    </row>
    <row r="25" spans="1:2" ht="9.9499999999999993" customHeight="1" x14ac:dyDescent="0.2">
      <c r="A25" s="464"/>
      <c r="B25" s="464"/>
    </row>
    <row r="26" spans="1:2" ht="23.25" customHeight="1" x14ac:dyDescent="0.2">
      <c r="A26" s="470"/>
      <c r="B26" s="466" t="s">
        <v>463</v>
      </c>
    </row>
    <row r="27" spans="1:2" ht="9.9499999999999993" customHeight="1" x14ac:dyDescent="0.2">
      <c r="A27" s="464"/>
      <c r="B27" s="464"/>
    </row>
    <row r="28" spans="1:2" ht="105.75" customHeight="1" x14ac:dyDescent="0.2">
      <c r="A28" s="470"/>
      <c r="B28" s="466" t="s">
        <v>464</v>
      </c>
    </row>
    <row r="29" spans="1:2" ht="23.25" customHeight="1" x14ac:dyDescent="0.2">
      <c r="A29" s="470"/>
      <c r="B29" s="466" t="s">
        <v>465</v>
      </c>
    </row>
    <row r="30" spans="1:2" x14ac:dyDescent="0.2">
      <c r="A30" s="470"/>
      <c r="B30" s="471" t="s">
        <v>466</v>
      </c>
    </row>
    <row r="31" spans="1:2" ht="8.1" customHeight="1" x14ac:dyDescent="0.2">
      <c r="A31" s="464"/>
      <c r="B31" s="464"/>
    </row>
    <row r="32" spans="1:2" ht="13.5" customHeight="1" x14ac:dyDescent="0.2">
      <c r="A32" s="464"/>
      <c r="B32" s="464"/>
    </row>
    <row r="33" spans="1:2" x14ac:dyDescent="0.2">
      <c r="A33" s="464"/>
      <c r="B33" s="464"/>
    </row>
    <row r="34" spans="1:2" x14ac:dyDescent="0.2">
      <c r="A34" s="464"/>
      <c r="B34" s="464"/>
    </row>
    <row r="35" spans="1:2" x14ac:dyDescent="0.2">
      <c r="A35" s="464"/>
      <c r="B35" s="464"/>
    </row>
    <row r="36" spans="1:2" x14ac:dyDescent="0.2">
      <c r="A36" s="464"/>
      <c r="B36" s="464"/>
    </row>
    <row r="37" spans="1:2" x14ac:dyDescent="0.2">
      <c r="A37" s="464"/>
      <c r="B37" s="464"/>
    </row>
    <row r="38" spans="1:2" x14ac:dyDescent="0.2">
      <c r="A38" s="464"/>
      <c r="B38" s="464"/>
    </row>
    <row r="39" spans="1:2" ht="16.5" customHeight="1" x14ac:dyDescent="0.2">
      <c r="A39" s="464"/>
      <c r="B39" s="464"/>
    </row>
    <row r="40" spans="1:2" x14ac:dyDescent="0.2">
      <c r="A40" s="464"/>
      <c r="B40" s="464"/>
    </row>
    <row r="41" spans="1:2" x14ac:dyDescent="0.2">
      <c r="A41" s="464"/>
      <c r="B41" s="464"/>
    </row>
    <row r="42" spans="1:2" x14ac:dyDescent="0.2">
      <c r="A42" s="464"/>
      <c r="B42" s="464"/>
    </row>
    <row r="43" spans="1:2" x14ac:dyDescent="0.2">
      <c r="A43" s="464"/>
      <c r="B43" s="464"/>
    </row>
    <row r="44" spans="1:2" x14ac:dyDescent="0.2">
      <c r="A44" s="464"/>
      <c r="B44" s="464"/>
    </row>
    <row r="45" spans="1:2" x14ac:dyDescent="0.2">
      <c r="A45" s="464"/>
      <c r="B45" s="464"/>
    </row>
    <row r="46" spans="1:2" x14ac:dyDescent="0.2">
      <c r="A46" s="464"/>
      <c r="B46" s="464"/>
    </row>
    <row r="47" spans="1:2" x14ac:dyDescent="0.2">
      <c r="A47" s="464"/>
      <c r="B47" s="464"/>
    </row>
    <row r="48" spans="1:2" x14ac:dyDescent="0.2">
      <c r="A48" s="464"/>
      <c r="B48" s="464"/>
    </row>
    <row r="49" spans="1:2" x14ac:dyDescent="0.2">
      <c r="A49" s="464"/>
      <c r="B49" s="464"/>
    </row>
    <row r="50" spans="1:2" x14ac:dyDescent="0.2">
      <c r="A50" s="464"/>
      <c r="B50" s="464"/>
    </row>
    <row r="51" spans="1:2" x14ac:dyDescent="0.2">
      <c r="A51" s="464"/>
      <c r="B51" s="464"/>
    </row>
    <row r="52" spans="1:2" x14ac:dyDescent="0.2">
      <c r="A52" s="464"/>
      <c r="B52" s="464"/>
    </row>
    <row r="53" spans="1:2" x14ac:dyDescent="0.2">
      <c r="A53" s="464"/>
      <c r="B53" s="464"/>
    </row>
    <row r="54" spans="1:2" x14ac:dyDescent="0.2">
      <c r="A54" s="464"/>
      <c r="B54" s="464"/>
    </row>
    <row r="55" spans="1:2" x14ac:dyDescent="0.2">
      <c r="A55" s="464"/>
      <c r="B55" s="464"/>
    </row>
    <row r="56" spans="1:2" x14ac:dyDescent="0.2">
      <c r="A56" s="464"/>
      <c r="B56" s="464"/>
    </row>
    <row r="57" spans="1:2" x14ac:dyDescent="0.2">
      <c r="A57" s="464"/>
      <c r="B57" s="464"/>
    </row>
    <row r="58" spans="1:2" x14ac:dyDescent="0.2">
      <c r="A58" s="464"/>
      <c r="B58" s="464"/>
    </row>
    <row r="59" spans="1:2" x14ac:dyDescent="0.2">
      <c r="A59" s="464"/>
      <c r="B59" s="464"/>
    </row>
    <row r="60" spans="1:2" x14ac:dyDescent="0.2">
      <c r="A60" s="464"/>
      <c r="B60" s="464"/>
    </row>
    <row r="61" spans="1:2" x14ac:dyDescent="0.2">
      <c r="A61" s="464"/>
      <c r="B61" s="464"/>
    </row>
    <row r="62" spans="1:2" x14ac:dyDescent="0.2">
      <c r="A62" s="464"/>
      <c r="B62" s="464"/>
    </row>
    <row r="63" spans="1:2" x14ac:dyDescent="0.2">
      <c r="A63" s="464"/>
      <c r="B63" s="464"/>
    </row>
    <row r="64" spans="1:2" x14ac:dyDescent="0.2">
      <c r="A64" s="464"/>
      <c r="B64" s="464"/>
    </row>
    <row r="65" spans="1:2" x14ac:dyDescent="0.2">
      <c r="A65" s="464"/>
      <c r="B65" s="464"/>
    </row>
    <row r="66" spans="1:2" x14ac:dyDescent="0.2">
      <c r="A66" s="464"/>
      <c r="B66" s="464"/>
    </row>
    <row r="67" spans="1:2" x14ac:dyDescent="0.2">
      <c r="A67" s="464"/>
      <c r="B67" s="464"/>
    </row>
    <row r="68" spans="1:2" x14ac:dyDescent="0.2">
      <c r="A68" s="464"/>
      <c r="B68" s="464"/>
    </row>
    <row r="69" spans="1:2" x14ac:dyDescent="0.2">
      <c r="A69" s="464"/>
      <c r="B69" s="464"/>
    </row>
    <row r="70" spans="1:2" x14ac:dyDescent="0.2">
      <c r="A70" s="464"/>
      <c r="B70" s="464"/>
    </row>
    <row r="71" spans="1:2" x14ac:dyDescent="0.2">
      <c r="A71" s="464"/>
      <c r="B71" s="464"/>
    </row>
    <row r="72" spans="1:2" x14ac:dyDescent="0.2">
      <c r="A72" s="464"/>
      <c r="B72" s="464"/>
    </row>
    <row r="73" spans="1:2" x14ac:dyDescent="0.2">
      <c r="A73" s="464"/>
      <c r="B73" s="464"/>
    </row>
    <row r="74" spans="1:2" x14ac:dyDescent="0.2">
      <c r="A74" s="464"/>
      <c r="B74" s="464"/>
    </row>
    <row r="75" spans="1:2" x14ac:dyDescent="0.2">
      <c r="A75" s="464"/>
      <c r="B75" s="464"/>
    </row>
    <row r="76" spans="1:2" x14ac:dyDescent="0.2">
      <c r="A76" s="464"/>
      <c r="B76" s="464"/>
    </row>
    <row r="77" spans="1:2" x14ac:dyDescent="0.2">
      <c r="A77" s="464"/>
      <c r="B77" s="464"/>
    </row>
    <row r="78" spans="1:2" x14ac:dyDescent="0.2">
      <c r="A78" s="464"/>
      <c r="B78" s="464"/>
    </row>
    <row r="79" spans="1:2" x14ac:dyDescent="0.2">
      <c r="A79" s="464"/>
      <c r="B79" s="464"/>
    </row>
    <row r="80" spans="1:2" x14ac:dyDescent="0.2">
      <c r="A80" s="464"/>
      <c r="B80" s="464"/>
    </row>
    <row r="81" spans="1:2" x14ac:dyDescent="0.2">
      <c r="A81" s="464"/>
      <c r="B81" s="464"/>
    </row>
    <row r="82" spans="1:2" x14ac:dyDescent="0.2">
      <c r="A82" s="464"/>
      <c r="B82" s="464"/>
    </row>
    <row r="83" spans="1:2" x14ac:dyDescent="0.2">
      <c r="A83" s="464"/>
      <c r="B83" s="464"/>
    </row>
    <row r="84" spans="1:2" x14ac:dyDescent="0.2">
      <c r="A84" s="464"/>
      <c r="B84" s="464"/>
    </row>
    <row r="85" spans="1:2" x14ac:dyDescent="0.2">
      <c r="A85" s="464"/>
      <c r="B85" s="464"/>
    </row>
    <row r="86" spans="1:2" x14ac:dyDescent="0.2">
      <c r="A86" s="464"/>
      <c r="B86" s="464"/>
    </row>
    <row r="87" spans="1:2" x14ac:dyDescent="0.2">
      <c r="A87" s="464"/>
      <c r="B87" s="464"/>
    </row>
    <row r="88" spans="1:2" x14ac:dyDescent="0.2">
      <c r="A88" s="464"/>
      <c r="B88" s="464"/>
    </row>
    <row r="89" spans="1:2" x14ac:dyDescent="0.2">
      <c r="A89" s="464"/>
      <c r="B89" s="464"/>
    </row>
    <row r="90" spans="1:2" x14ac:dyDescent="0.2">
      <c r="A90" s="464"/>
      <c r="B90" s="464"/>
    </row>
    <row r="91" spans="1:2" x14ac:dyDescent="0.2">
      <c r="A91" s="464"/>
      <c r="B91" s="464"/>
    </row>
    <row r="92" spans="1:2" x14ac:dyDescent="0.2">
      <c r="A92" s="464"/>
      <c r="B92" s="464"/>
    </row>
    <row r="93" spans="1:2" x14ac:dyDescent="0.2">
      <c r="A93" s="464"/>
      <c r="B93" s="464"/>
    </row>
    <row r="94" spans="1:2" x14ac:dyDescent="0.2">
      <c r="A94" s="464"/>
      <c r="B94" s="464"/>
    </row>
    <row r="95" spans="1:2" x14ac:dyDescent="0.2">
      <c r="A95" s="464"/>
      <c r="B95" s="464"/>
    </row>
    <row r="96" spans="1:2" x14ac:dyDescent="0.2">
      <c r="A96" s="464"/>
      <c r="B96" s="464"/>
    </row>
    <row r="97" spans="1:2" x14ac:dyDescent="0.2">
      <c r="A97" s="464"/>
      <c r="B97" s="464"/>
    </row>
    <row r="98" spans="1:2" x14ac:dyDescent="0.2">
      <c r="A98" s="464"/>
      <c r="B98" s="464"/>
    </row>
    <row r="99" spans="1:2" x14ac:dyDescent="0.2">
      <c r="A99" s="464"/>
      <c r="B99" s="464"/>
    </row>
    <row r="100" spans="1:2" x14ac:dyDescent="0.2">
      <c r="A100" s="464"/>
      <c r="B100" s="464"/>
    </row>
    <row r="101" spans="1:2" x14ac:dyDescent="0.2">
      <c r="A101" s="464"/>
      <c r="B101" s="464"/>
    </row>
    <row r="102" spans="1:2" x14ac:dyDescent="0.2">
      <c r="A102" s="464"/>
      <c r="B102" s="464"/>
    </row>
    <row r="103" spans="1:2" x14ac:dyDescent="0.2">
      <c r="A103" s="464"/>
      <c r="B103" s="464"/>
    </row>
    <row r="104" spans="1:2" x14ac:dyDescent="0.2">
      <c r="A104" s="464"/>
      <c r="B104" s="464"/>
    </row>
    <row r="105" spans="1:2" x14ac:dyDescent="0.2">
      <c r="A105" s="464"/>
      <c r="B105" s="464"/>
    </row>
    <row r="106" spans="1:2" x14ac:dyDescent="0.2">
      <c r="A106" s="464"/>
      <c r="B106" s="464"/>
    </row>
    <row r="107" spans="1:2" x14ac:dyDescent="0.2">
      <c r="A107" s="464"/>
      <c r="B107" s="464"/>
    </row>
    <row r="108" spans="1:2" x14ac:dyDescent="0.2">
      <c r="A108" s="464"/>
      <c r="B108" s="464"/>
    </row>
    <row r="109" spans="1:2" x14ac:dyDescent="0.2">
      <c r="A109" s="464"/>
      <c r="B109" s="464"/>
    </row>
    <row r="110" spans="1:2" x14ac:dyDescent="0.2">
      <c r="A110" s="464"/>
      <c r="B110" s="464"/>
    </row>
    <row r="111" spans="1:2" x14ac:dyDescent="0.2">
      <c r="A111" s="464"/>
      <c r="B111" s="464"/>
    </row>
    <row r="112" spans="1:2" x14ac:dyDescent="0.2">
      <c r="A112" s="464"/>
      <c r="B112" s="464"/>
    </row>
    <row r="113" spans="1:2" x14ac:dyDescent="0.2">
      <c r="A113" s="464"/>
      <c r="B113" s="464"/>
    </row>
    <row r="114" spans="1:2" x14ac:dyDescent="0.2">
      <c r="A114" s="464"/>
      <c r="B114" s="464"/>
    </row>
    <row r="115" spans="1:2" x14ac:dyDescent="0.2">
      <c r="A115" s="464"/>
      <c r="B115" s="464"/>
    </row>
    <row r="116" spans="1:2" x14ac:dyDescent="0.2">
      <c r="A116" s="464"/>
      <c r="B116" s="464"/>
    </row>
    <row r="117" spans="1:2" x14ac:dyDescent="0.2">
      <c r="A117" s="464"/>
      <c r="B117" s="464"/>
    </row>
    <row r="118" spans="1:2" x14ac:dyDescent="0.2">
      <c r="A118" s="464"/>
      <c r="B118" s="464"/>
    </row>
    <row r="119" spans="1:2" x14ac:dyDescent="0.2">
      <c r="A119" s="464"/>
      <c r="B119" s="464"/>
    </row>
    <row r="120" spans="1:2" x14ac:dyDescent="0.2">
      <c r="A120" s="464"/>
      <c r="B120" s="464"/>
    </row>
    <row r="121" spans="1:2" x14ac:dyDescent="0.2">
      <c r="A121" s="464"/>
      <c r="B121" s="464"/>
    </row>
    <row r="122" spans="1:2" x14ac:dyDescent="0.2">
      <c r="A122" s="464"/>
      <c r="B122" s="464"/>
    </row>
    <row r="123" spans="1:2" x14ac:dyDescent="0.2">
      <c r="A123" s="464"/>
      <c r="B123" s="464"/>
    </row>
    <row r="124" spans="1:2" x14ac:dyDescent="0.2">
      <c r="A124" s="464"/>
      <c r="B124" s="464"/>
    </row>
    <row r="125" spans="1:2" x14ac:dyDescent="0.2">
      <c r="A125" s="464"/>
      <c r="B125" s="464"/>
    </row>
    <row r="126" spans="1:2" x14ac:dyDescent="0.2">
      <c r="A126" s="464"/>
      <c r="B126" s="464"/>
    </row>
    <row r="127" spans="1:2" x14ac:dyDescent="0.2">
      <c r="A127" s="464"/>
      <c r="B127" s="464"/>
    </row>
    <row r="128" spans="1:2" x14ac:dyDescent="0.2">
      <c r="A128" s="464"/>
      <c r="B128" s="464"/>
    </row>
    <row r="129" spans="1:2" x14ac:dyDescent="0.2">
      <c r="A129" s="464"/>
      <c r="B129" s="464"/>
    </row>
    <row r="130" spans="1:2" x14ac:dyDescent="0.2">
      <c r="A130" s="464"/>
      <c r="B130" s="464"/>
    </row>
    <row r="131" spans="1:2" x14ac:dyDescent="0.2">
      <c r="A131" s="464"/>
      <c r="B131" s="464"/>
    </row>
    <row r="132" spans="1:2" x14ac:dyDescent="0.2">
      <c r="A132" s="464"/>
      <c r="B132" s="464"/>
    </row>
    <row r="133" spans="1:2" x14ac:dyDescent="0.2">
      <c r="A133" s="464"/>
      <c r="B133" s="464"/>
    </row>
    <row r="134" spans="1:2" x14ac:dyDescent="0.2">
      <c r="A134" s="464"/>
      <c r="B134" s="464"/>
    </row>
    <row r="135" spans="1:2" x14ac:dyDescent="0.2">
      <c r="A135" s="464"/>
      <c r="B135" s="464"/>
    </row>
    <row r="136" spans="1:2" x14ac:dyDescent="0.2">
      <c r="A136" s="464"/>
      <c r="B136" s="464"/>
    </row>
    <row r="137" spans="1:2" x14ac:dyDescent="0.2">
      <c r="A137" s="464"/>
      <c r="B137" s="464"/>
    </row>
    <row r="138" spans="1:2" x14ac:dyDescent="0.2">
      <c r="A138" s="464"/>
      <c r="B138" s="464"/>
    </row>
    <row r="139" spans="1:2" x14ac:dyDescent="0.2">
      <c r="A139" s="464"/>
      <c r="B139" s="464"/>
    </row>
    <row r="140" spans="1:2" x14ac:dyDescent="0.2">
      <c r="A140" s="464"/>
      <c r="B140" s="464"/>
    </row>
    <row r="141" spans="1:2" x14ac:dyDescent="0.2">
      <c r="A141" s="464"/>
      <c r="B141" s="464"/>
    </row>
    <row r="142" spans="1:2" x14ac:dyDescent="0.2">
      <c r="A142" s="464"/>
      <c r="B142" s="464"/>
    </row>
    <row r="143" spans="1:2" x14ac:dyDescent="0.2">
      <c r="A143" s="464"/>
      <c r="B143" s="464"/>
    </row>
    <row r="144" spans="1:2" x14ac:dyDescent="0.2">
      <c r="A144" s="464"/>
      <c r="B144" s="464"/>
    </row>
    <row r="145" spans="1:2" x14ac:dyDescent="0.2">
      <c r="A145" s="464"/>
      <c r="B145" s="464"/>
    </row>
    <row r="146" spans="1:2" x14ac:dyDescent="0.2">
      <c r="A146" s="464"/>
      <c r="B146" s="464"/>
    </row>
    <row r="147" spans="1:2" x14ac:dyDescent="0.2">
      <c r="A147" s="464"/>
      <c r="B147" s="464"/>
    </row>
    <row r="148" spans="1:2" x14ac:dyDescent="0.2">
      <c r="A148" s="464"/>
      <c r="B148" s="464"/>
    </row>
    <row r="149" spans="1:2" x14ac:dyDescent="0.2">
      <c r="A149" s="464"/>
      <c r="B149" s="464"/>
    </row>
    <row r="150" spans="1:2" x14ac:dyDescent="0.2">
      <c r="A150" s="464"/>
      <c r="B150" s="464"/>
    </row>
    <row r="151" spans="1:2" x14ac:dyDescent="0.2">
      <c r="A151" s="464"/>
      <c r="B151" s="464"/>
    </row>
    <row r="152" spans="1:2" x14ac:dyDescent="0.2">
      <c r="A152" s="464"/>
      <c r="B152" s="464"/>
    </row>
    <row r="153" spans="1:2" x14ac:dyDescent="0.2">
      <c r="A153" s="464"/>
      <c r="B153" s="464"/>
    </row>
    <row r="154" spans="1:2" x14ac:dyDescent="0.2">
      <c r="A154" s="464"/>
      <c r="B154" s="464"/>
    </row>
    <row r="155" spans="1:2" x14ac:dyDescent="0.2">
      <c r="A155" s="464"/>
      <c r="B155" s="464"/>
    </row>
    <row r="156" spans="1:2" x14ac:dyDescent="0.2">
      <c r="A156" s="464"/>
      <c r="B156" s="464"/>
    </row>
    <row r="157" spans="1:2" x14ac:dyDescent="0.2">
      <c r="A157" s="464"/>
      <c r="B157" s="464"/>
    </row>
    <row r="158" spans="1:2" x14ac:dyDescent="0.2">
      <c r="A158" s="464"/>
      <c r="B158" s="464"/>
    </row>
    <row r="159" spans="1:2" x14ac:dyDescent="0.2">
      <c r="A159" s="464"/>
      <c r="B159" s="464"/>
    </row>
    <row r="160" spans="1:2" x14ac:dyDescent="0.2">
      <c r="A160" s="464"/>
      <c r="B160" s="464"/>
    </row>
    <row r="161" spans="1:2" x14ac:dyDescent="0.2">
      <c r="A161" s="464"/>
      <c r="B161" s="464"/>
    </row>
    <row r="162" spans="1:2" x14ac:dyDescent="0.2">
      <c r="A162" s="464"/>
      <c r="B162" s="464"/>
    </row>
    <row r="163" spans="1:2" x14ac:dyDescent="0.2">
      <c r="A163" s="464"/>
      <c r="B163" s="464"/>
    </row>
    <row r="164" spans="1:2" x14ac:dyDescent="0.2">
      <c r="A164" s="464"/>
      <c r="B164" s="464"/>
    </row>
    <row r="165" spans="1:2" x14ac:dyDescent="0.2">
      <c r="A165" s="464"/>
      <c r="B165" s="464"/>
    </row>
    <row r="166" spans="1:2" x14ac:dyDescent="0.2">
      <c r="A166" s="464"/>
      <c r="B166" s="464"/>
    </row>
    <row r="167" spans="1:2" x14ac:dyDescent="0.2">
      <c r="A167" s="464"/>
      <c r="B167" s="464"/>
    </row>
    <row r="168" spans="1:2" x14ac:dyDescent="0.2">
      <c r="A168" s="464"/>
      <c r="B168" s="464"/>
    </row>
    <row r="169" spans="1:2" x14ac:dyDescent="0.2">
      <c r="A169" s="464"/>
      <c r="B169" s="464"/>
    </row>
    <row r="170" spans="1:2" x14ac:dyDescent="0.2">
      <c r="A170" s="464"/>
      <c r="B170" s="464"/>
    </row>
    <row r="171" spans="1:2" x14ac:dyDescent="0.2">
      <c r="A171" s="464"/>
      <c r="B171" s="464"/>
    </row>
    <row r="172" spans="1:2" x14ac:dyDescent="0.2">
      <c r="A172" s="464"/>
      <c r="B172" s="464"/>
    </row>
    <row r="173" spans="1:2" x14ac:dyDescent="0.2">
      <c r="A173" s="464"/>
      <c r="B173" s="464"/>
    </row>
    <row r="174" spans="1:2" x14ac:dyDescent="0.2">
      <c r="A174" s="464"/>
      <c r="B174" s="464"/>
    </row>
    <row r="175" spans="1:2" x14ac:dyDescent="0.2">
      <c r="A175" s="464"/>
      <c r="B175" s="464"/>
    </row>
    <row r="176" spans="1:2" x14ac:dyDescent="0.2">
      <c r="A176" s="464"/>
      <c r="B176" s="464"/>
    </row>
    <row r="177" spans="1:2" x14ac:dyDescent="0.2">
      <c r="A177" s="464"/>
      <c r="B177" s="464"/>
    </row>
    <row r="178" spans="1:2" x14ac:dyDescent="0.2">
      <c r="A178" s="464"/>
      <c r="B178" s="464"/>
    </row>
    <row r="179" spans="1:2" x14ac:dyDescent="0.2">
      <c r="A179" s="464"/>
      <c r="B179" s="464"/>
    </row>
    <row r="180" spans="1:2" x14ac:dyDescent="0.2">
      <c r="A180" s="464"/>
      <c r="B180" s="464"/>
    </row>
    <row r="181" spans="1:2" x14ac:dyDescent="0.2">
      <c r="A181" s="464"/>
      <c r="B181" s="464"/>
    </row>
    <row r="182" spans="1:2" x14ac:dyDescent="0.2">
      <c r="A182" s="464"/>
      <c r="B182" s="464"/>
    </row>
    <row r="183" spans="1:2" x14ac:dyDescent="0.2">
      <c r="A183" s="464"/>
      <c r="B183" s="464"/>
    </row>
    <row r="184" spans="1:2" x14ac:dyDescent="0.2">
      <c r="A184" s="464"/>
      <c r="B184" s="464"/>
    </row>
    <row r="185" spans="1:2" x14ac:dyDescent="0.2">
      <c r="A185" s="464"/>
      <c r="B185" s="464"/>
    </row>
    <row r="186" spans="1:2" x14ac:dyDescent="0.2">
      <c r="A186" s="464"/>
      <c r="B186" s="464"/>
    </row>
    <row r="187" spans="1:2" x14ac:dyDescent="0.2">
      <c r="A187" s="464"/>
      <c r="B187" s="464"/>
    </row>
    <row r="188" spans="1:2" x14ac:dyDescent="0.2">
      <c r="A188" s="464"/>
      <c r="B188" s="464"/>
    </row>
    <row r="189" spans="1:2" x14ac:dyDescent="0.2">
      <c r="A189" s="464"/>
      <c r="B189" s="464"/>
    </row>
    <row r="190" spans="1:2" x14ac:dyDescent="0.2">
      <c r="A190" s="464"/>
      <c r="B190" s="464"/>
    </row>
    <row r="191" spans="1:2" x14ac:dyDescent="0.2">
      <c r="A191" s="464"/>
      <c r="B191" s="464"/>
    </row>
    <row r="192" spans="1:2" x14ac:dyDescent="0.2">
      <c r="A192" s="464"/>
      <c r="B192" s="464"/>
    </row>
    <row r="193" spans="1:2" x14ac:dyDescent="0.2">
      <c r="A193" s="464"/>
      <c r="B193" s="464"/>
    </row>
    <row r="194" spans="1:2" x14ac:dyDescent="0.2">
      <c r="A194" s="464"/>
      <c r="B194" s="464"/>
    </row>
    <row r="195" spans="1:2" x14ac:dyDescent="0.2">
      <c r="A195" s="464"/>
      <c r="B195" s="464"/>
    </row>
    <row r="196" spans="1:2" x14ac:dyDescent="0.2">
      <c r="A196" s="464"/>
      <c r="B196" s="464"/>
    </row>
    <row r="197" spans="1:2" x14ac:dyDescent="0.2">
      <c r="A197" s="464"/>
      <c r="B197" s="464"/>
    </row>
    <row r="198" spans="1:2" x14ac:dyDescent="0.2">
      <c r="A198" s="464"/>
      <c r="B198" s="464"/>
    </row>
    <row r="199" spans="1:2" x14ac:dyDescent="0.2">
      <c r="A199" s="464"/>
      <c r="B199" s="464"/>
    </row>
    <row r="200" spans="1:2" x14ac:dyDescent="0.2">
      <c r="A200" s="464"/>
      <c r="B200" s="464"/>
    </row>
    <row r="201" spans="1:2" x14ac:dyDescent="0.2">
      <c r="A201" s="464"/>
      <c r="B201" s="464"/>
    </row>
    <row r="202" spans="1:2" x14ac:dyDescent="0.2">
      <c r="A202" s="464"/>
      <c r="B202" s="464"/>
    </row>
    <row r="203" spans="1:2" x14ac:dyDescent="0.2">
      <c r="A203" s="464"/>
      <c r="B203" s="464"/>
    </row>
    <row r="204" spans="1:2" x14ac:dyDescent="0.2">
      <c r="A204" s="464"/>
      <c r="B204" s="464"/>
    </row>
    <row r="205" spans="1:2" x14ac:dyDescent="0.2">
      <c r="A205" s="464"/>
      <c r="B205" s="464"/>
    </row>
    <row r="206" spans="1:2" x14ac:dyDescent="0.2">
      <c r="A206" s="464"/>
      <c r="B206" s="464"/>
    </row>
    <row r="207" spans="1:2" x14ac:dyDescent="0.2">
      <c r="A207" s="464"/>
      <c r="B207" s="464"/>
    </row>
    <row r="208" spans="1:2" x14ac:dyDescent="0.2">
      <c r="A208" s="464"/>
      <c r="B208" s="464"/>
    </row>
    <row r="209" spans="1:2" x14ac:dyDescent="0.2">
      <c r="A209" s="464"/>
      <c r="B209" s="464"/>
    </row>
    <row r="210" spans="1:2" x14ac:dyDescent="0.2">
      <c r="A210" s="464"/>
      <c r="B210" s="464"/>
    </row>
    <row r="211" spans="1:2" x14ac:dyDescent="0.2">
      <c r="A211" s="464"/>
      <c r="B211" s="464"/>
    </row>
    <row r="212" spans="1:2" x14ac:dyDescent="0.2">
      <c r="A212" s="464"/>
      <c r="B212" s="464"/>
    </row>
    <row r="213" spans="1:2" x14ac:dyDescent="0.2">
      <c r="A213" s="464"/>
      <c r="B213" s="464"/>
    </row>
    <row r="214" spans="1:2" x14ac:dyDescent="0.2">
      <c r="A214" s="464"/>
      <c r="B214" s="464"/>
    </row>
    <row r="215" spans="1:2" x14ac:dyDescent="0.2">
      <c r="A215" s="464"/>
      <c r="B215" s="464"/>
    </row>
    <row r="216" spans="1:2" x14ac:dyDescent="0.2">
      <c r="A216" s="464"/>
      <c r="B216" s="464"/>
    </row>
    <row r="217" spans="1:2" x14ac:dyDescent="0.2">
      <c r="A217" s="464"/>
      <c r="B217" s="464"/>
    </row>
    <row r="218" spans="1:2" x14ac:dyDescent="0.2">
      <c r="A218" s="464"/>
      <c r="B218" s="464"/>
    </row>
    <row r="219" spans="1:2" x14ac:dyDescent="0.2">
      <c r="A219" s="464"/>
      <c r="B219" s="464"/>
    </row>
    <row r="220" spans="1:2" x14ac:dyDescent="0.2">
      <c r="A220" s="464"/>
      <c r="B220" s="464"/>
    </row>
    <row r="221" spans="1:2" x14ac:dyDescent="0.2">
      <c r="A221" s="464"/>
      <c r="B221" s="464"/>
    </row>
    <row r="222" spans="1:2" x14ac:dyDescent="0.2">
      <c r="A222" s="464"/>
      <c r="B222" s="464"/>
    </row>
    <row r="223" spans="1:2" x14ac:dyDescent="0.2">
      <c r="A223" s="464"/>
      <c r="B223" s="464"/>
    </row>
    <row r="224" spans="1:2" x14ac:dyDescent="0.2">
      <c r="A224" s="464"/>
      <c r="B224" s="464"/>
    </row>
    <row r="225" spans="1:2" x14ac:dyDescent="0.2">
      <c r="A225" s="464"/>
      <c r="B225" s="464"/>
    </row>
    <row r="226" spans="1:2" x14ac:dyDescent="0.2">
      <c r="A226" s="464"/>
      <c r="B226" s="464"/>
    </row>
    <row r="227" spans="1:2" x14ac:dyDescent="0.2">
      <c r="A227" s="464"/>
      <c r="B227" s="464"/>
    </row>
    <row r="228" spans="1:2" x14ac:dyDescent="0.2">
      <c r="A228" s="464"/>
      <c r="B228" s="464"/>
    </row>
    <row r="229" spans="1:2" x14ac:dyDescent="0.2">
      <c r="A229" s="464"/>
      <c r="B229" s="464"/>
    </row>
    <row r="230" spans="1:2" x14ac:dyDescent="0.2">
      <c r="A230" s="464"/>
      <c r="B230" s="464"/>
    </row>
    <row r="231" spans="1:2" x14ac:dyDescent="0.2">
      <c r="A231" s="464"/>
      <c r="B231" s="464"/>
    </row>
    <row r="232" spans="1:2" x14ac:dyDescent="0.2">
      <c r="A232" s="464"/>
      <c r="B232" s="464"/>
    </row>
    <row r="233" spans="1:2" x14ac:dyDescent="0.2">
      <c r="A233" s="464"/>
      <c r="B233" s="464"/>
    </row>
    <row r="234" spans="1:2" x14ac:dyDescent="0.2">
      <c r="A234" s="464"/>
      <c r="B234" s="464"/>
    </row>
    <row r="235" spans="1:2" x14ac:dyDescent="0.2">
      <c r="A235" s="464"/>
      <c r="B235" s="464"/>
    </row>
    <row r="236" spans="1:2" x14ac:dyDescent="0.2">
      <c r="A236" s="464"/>
      <c r="B236" s="464"/>
    </row>
    <row r="237" spans="1:2" x14ac:dyDescent="0.2">
      <c r="A237" s="464"/>
      <c r="B237" s="464"/>
    </row>
    <row r="238" spans="1:2" x14ac:dyDescent="0.2">
      <c r="A238" s="464"/>
      <c r="B238" s="464"/>
    </row>
    <row r="239" spans="1:2" x14ac:dyDescent="0.2">
      <c r="A239" s="464"/>
      <c r="B239" s="464"/>
    </row>
    <row r="240" spans="1:2" x14ac:dyDescent="0.2">
      <c r="A240" s="464"/>
      <c r="B240" s="464"/>
    </row>
    <row r="241" spans="1:2" x14ac:dyDescent="0.2">
      <c r="A241" s="464"/>
      <c r="B241" s="464"/>
    </row>
    <row r="242" spans="1:2" x14ac:dyDescent="0.2">
      <c r="A242" s="464"/>
      <c r="B242" s="464"/>
    </row>
    <row r="243" spans="1:2" x14ac:dyDescent="0.2">
      <c r="A243" s="464"/>
      <c r="B243" s="464"/>
    </row>
    <row r="244" spans="1:2" x14ac:dyDescent="0.2">
      <c r="A244" s="464"/>
      <c r="B244" s="464"/>
    </row>
    <row r="245" spans="1:2" x14ac:dyDescent="0.2">
      <c r="A245" s="464"/>
      <c r="B245" s="464"/>
    </row>
    <row r="246" spans="1:2" x14ac:dyDescent="0.2">
      <c r="A246" s="464"/>
      <c r="B246" s="464"/>
    </row>
    <row r="247" spans="1:2" x14ac:dyDescent="0.2">
      <c r="A247" s="464"/>
      <c r="B247" s="464"/>
    </row>
    <row r="248" spans="1:2" x14ac:dyDescent="0.2">
      <c r="A248" s="464"/>
      <c r="B248" s="464"/>
    </row>
    <row r="249" spans="1:2" x14ac:dyDescent="0.2">
      <c r="A249" s="464"/>
      <c r="B249" s="464"/>
    </row>
    <row r="250" spans="1:2" x14ac:dyDescent="0.2">
      <c r="A250" s="464"/>
      <c r="B250" s="464"/>
    </row>
    <row r="251" spans="1:2" x14ac:dyDescent="0.2">
      <c r="A251" s="464"/>
      <c r="B251" s="464"/>
    </row>
    <row r="252" spans="1:2" x14ac:dyDescent="0.2">
      <c r="A252" s="464"/>
      <c r="B252" s="464"/>
    </row>
    <row r="253" spans="1:2" x14ac:dyDescent="0.2">
      <c r="A253" s="464"/>
      <c r="B253" s="464"/>
    </row>
    <row r="254" spans="1:2" x14ac:dyDescent="0.2">
      <c r="A254" s="464"/>
      <c r="B254" s="464"/>
    </row>
    <row r="255" spans="1:2" x14ac:dyDescent="0.2">
      <c r="A255" s="464"/>
      <c r="B255" s="464"/>
    </row>
    <row r="256" spans="1:2" x14ac:dyDescent="0.2">
      <c r="A256" s="464"/>
      <c r="B256" s="464"/>
    </row>
    <row r="257" spans="1:2" x14ac:dyDescent="0.2">
      <c r="A257" s="464"/>
      <c r="B257" s="464"/>
    </row>
    <row r="258" spans="1:2" x14ac:dyDescent="0.2">
      <c r="A258" s="464"/>
      <c r="B258" s="464"/>
    </row>
    <row r="259" spans="1:2" x14ac:dyDescent="0.2">
      <c r="A259" s="464"/>
      <c r="B259" s="464"/>
    </row>
    <row r="260" spans="1:2" x14ac:dyDescent="0.2">
      <c r="A260" s="464"/>
      <c r="B260" s="464"/>
    </row>
    <row r="261" spans="1:2" x14ac:dyDescent="0.2">
      <c r="A261" s="464"/>
      <c r="B261" s="464"/>
    </row>
    <row r="262" spans="1:2" x14ac:dyDescent="0.2">
      <c r="A262" s="464"/>
      <c r="B262" s="464"/>
    </row>
    <row r="263" spans="1:2" x14ac:dyDescent="0.2">
      <c r="A263" s="464"/>
      <c r="B263" s="464"/>
    </row>
    <row r="264" spans="1:2" x14ac:dyDescent="0.2">
      <c r="A264" s="464"/>
      <c r="B264" s="464"/>
    </row>
    <row r="265" spans="1:2" x14ac:dyDescent="0.2">
      <c r="A265" s="464"/>
      <c r="B265" s="464"/>
    </row>
    <row r="266" spans="1:2" x14ac:dyDescent="0.2">
      <c r="A266" s="464"/>
      <c r="B266" s="464"/>
    </row>
    <row r="267" spans="1:2" x14ac:dyDescent="0.2">
      <c r="A267" s="464"/>
      <c r="B267" s="464"/>
    </row>
    <row r="268" spans="1:2" x14ac:dyDescent="0.2">
      <c r="A268" s="464"/>
      <c r="B268" s="464"/>
    </row>
    <row r="269" spans="1:2" x14ac:dyDescent="0.2">
      <c r="A269" s="464"/>
      <c r="B269" s="464"/>
    </row>
    <row r="270" spans="1:2" x14ac:dyDescent="0.2">
      <c r="A270" s="464"/>
      <c r="B270" s="464"/>
    </row>
    <row r="271" spans="1:2" x14ac:dyDescent="0.2">
      <c r="A271" s="464"/>
      <c r="B271" s="464"/>
    </row>
    <row r="272" spans="1:2" x14ac:dyDescent="0.2">
      <c r="A272" s="464"/>
      <c r="B272" s="464"/>
    </row>
    <row r="273" spans="1:2" x14ac:dyDescent="0.2">
      <c r="A273" s="464"/>
      <c r="B273" s="464"/>
    </row>
    <row r="274" spans="1:2" x14ac:dyDescent="0.2">
      <c r="A274" s="464"/>
      <c r="B274" s="464"/>
    </row>
    <row r="275" spans="1:2" x14ac:dyDescent="0.2">
      <c r="A275" s="464"/>
      <c r="B275" s="464"/>
    </row>
    <row r="276" spans="1:2" x14ac:dyDescent="0.2">
      <c r="A276" s="464"/>
      <c r="B276" s="464"/>
    </row>
    <row r="277" spans="1:2" x14ac:dyDescent="0.2">
      <c r="A277" s="464"/>
      <c r="B277" s="464"/>
    </row>
    <row r="278" spans="1:2" x14ac:dyDescent="0.2">
      <c r="A278" s="464"/>
      <c r="B278" s="464"/>
    </row>
    <row r="279" spans="1:2" x14ac:dyDescent="0.2">
      <c r="A279" s="464"/>
      <c r="B279" s="464"/>
    </row>
    <row r="280" spans="1:2" x14ac:dyDescent="0.2">
      <c r="A280" s="464"/>
      <c r="B280" s="464"/>
    </row>
    <row r="281" spans="1:2" x14ac:dyDescent="0.2">
      <c r="A281" s="464"/>
      <c r="B281" s="464"/>
    </row>
    <row r="282" spans="1:2" x14ac:dyDescent="0.2">
      <c r="A282" s="464"/>
      <c r="B282" s="464"/>
    </row>
    <row r="283" spans="1:2" x14ac:dyDescent="0.2">
      <c r="A283" s="464"/>
      <c r="B283" s="464"/>
    </row>
    <row r="284" spans="1:2" x14ac:dyDescent="0.2">
      <c r="A284" s="464"/>
      <c r="B284" s="464"/>
    </row>
    <row r="285" spans="1:2" x14ac:dyDescent="0.2">
      <c r="B285" s="464"/>
    </row>
  </sheetData>
  <hyperlinks>
    <hyperlink ref="B30" r:id="rId1" xr:uid="{F941721E-C141-48F6-A757-E9329C4319CC}"/>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B441D-B3E9-4217-B2D2-4421C3AC4C17}">
  <sheetPr codeName="Tabelle20">
    <tabColor indexed="53"/>
  </sheetPr>
  <dimension ref="A1:N84"/>
  <sheetViews>
    <sheetView zoomScale="70" zoomScaleNormal="70" workbookViewId="0"/>
  </sheetViews>
  <sheetFormatPr baseColWidth="10" defaultRowHeight="15" customHeight="1" x14ac:dyDescent="0.2"/>
  <cols>
    <col min="1" max="1" width="15.7109375" style="485" customWidth="1"/>
    <col min="2" max="4" width="15.7109375" customWidth="1"/>
    <col min="5" max="7" width="15.7109375" style="476" customWidth="1"/>
    <col min="8" max="8" width="15.7109375" customWidth="1"/>
    <col min="9" max="14" width="15.7109375" style="476" customWidth="1"/>
  </cols>
  <sheetData>
    <row r="1" spans="1:14" ht="15" customHeight="1" x14ac:dyDescent="0.2">
      <c r="A1"/>
      <c r="E1"/>
      <c r="F1"/>
      <c r="G1"/>
      <c r="I1"/>
      <c r="J1"/>
      <c r="K1"/>
      <c r="L1"/>
      <c r="M1"/>
      <c r="N1"/>
    </row>
    <row r="2" spans="1:14" ht="15" customHeight="1" x14ac:dyDescent="0.2">
      <c r="A2" s="414" t="s">
        <v>48</v>
      </c>
      <c r="E2"/>
      <c r="F2"/>
      <c r="G2"/>
      <c r="I2"/>
      <c r="J2"/>
      <c r="K2"/>
      <c r="L2"/>
      <c r="M2"/>
      <c r="N2"/>
    </row>
    <row r="3" spans="1:14" ht="15" customHeight="1" x14ac:dyDescent="0.2">
      <c r="A3"/>
      <c r="E3"/>
      <c r="F3"/>
      <c r="G3"/>
      <c r="I3"/>
      <c r="J3"/>
      <c r="K3"/>
      <c r="L3"/>
      <c r="M3"/>
      <c r="N3"/>
    </row>
    <row r="4" spans="1:14" ht="15" customHeight="1" x14ac:dyDescent="0.2">
      <c r="A4"/>
      <c r="B4" s="472" t="s">
        <v>467</v>
      </c>
      <c r="C4" s="472"/>
      <c r="D4" s="472" t="s">
        <v>468</v>
      </c>
      <c r="E4" s="472"/>
      <c r="F4" s="472" t="s">
        <v>469</v>
      </c>
      <c r="G4" s="472"/>
      <c r="H4" s="472" t="s">
        <v>470</v>
      </c>
      <c r="I4" s="472"/>
      <c r="J4" s="472" t="s">
        <v>471</v>
      </c>
      <c r="K4" s="472"/>
      <c r="L4" s="472"/>
      <c r="M4" s="472"/>
      <c r="N4" s="472"/>
    </row>
    <row r="5" spans="1:14" ht="15" customHeight="1" x14ac:dyDescent="0.2">
      <c r="A5"/>
      <c r="B5" t="s">
        <v>472</v>
      </c>
      <c r="C5" t="s">
        <v>473</v>
      </c>
      <c r="D5" t="s">
        <v>472</v>
      </c>
      <c r="E5" t="s">
        <v>473</v>
      </c>
      <c r="F5" t="s">
        <v>472</v>
      </c>
      <c r="G5" t="s">
        <v>473</v>
      </c>
      <c r="H5" t="s">
        <v>472</v>
      </c>
      <c r="I5" t="s">
        <v>473</v>
      </c>
      <c r="J5" t="s">
        <v>474</v>
      </c>
      <c r="K5" t="s">
        <v>475</v>
      </c>
      <c r="L5" t="s">
        <v>476</v>
      </c>
      <c r="M5" t="s">
        <v>477</v>
      </c>
      <c r="N5" t="s">
        <v>478</v>
      </c>
    </row>
    <row r="6" spans="1:14" ht="15" customHeight="1" x14ac:dyDescent="0.2">
      <c r="A6" s="473" t="s">
        <v>479</v>
      </c>
      <c r="B6" s="474">
        <f>'Tabelle 2.3'!J11</f>
        <v>3.2048860345044705</v>
      </c>
      <c r="C6" s="475">
        <f>'Tabelle 3.3'!J11</f>
        <v>2.2602073882047957</v>
      </c>
      <c r="D6" s="476">
        <f t="shared" ref="D6:E9" si="0">IF(OR(AND(B6&gt;=-50,B6&lt;=50),ISNUMBER(B6)=FALSE),B6,"")</f>
        <v>3.2048860345044705</v>
      </c>
      <c r="E6" s="476">
        <f t="shared" si="0"/>
        <v>2.2602073882047957</v>
      </c>
      <c r="F6" t="str">
        <f t="shared" ref="F6:G9" si="1">IF(ISNUMBER(B6)=FALSE,"",IF(B6&lt;-50,"&lt; -50",IF(B6&gt;50,"&gt; 50","")))</f>
        <v/>
      </c>
      <c r="G6" t="str">
        <f t="shared" si="1"/>
        <v/>
      </c>
      <c r="H6" s="476" t="str">
        <f t="shared" ref="H6:I9" si="2">IF(B6&lt;-50,0.75,IF(B6&gt;50,-0.75,""))</f>
        <v/>
      </c>
      <c r="I6" s="476" t="str">
        <f t="shared" si="2"/>
        <v/>
      </c>
      <c r="J6" t="e">
        <f>IF(OR(B6&lt;-50,B6&gt;50),N6,#N/A)</f>
        <v>#N/A</v>
      </c>
      <c r="K6" t="e">
        <f>IF(B6&lt;-50,-45,IF(B6&gt;50,45,#N/A))</f>
        <v>#N/A</v>
      </c>
      <c r="L6" t="e">
        <f>IF(OR(C6&lt;-50,C6&gt;50),N6,#N/A)</f>
        <v>#N/A</v>
      </c>
      <c r="M6" t="e">
        <f>IF(C6&lt;-50,-45,IF(C6&gt;50,45,#N/A))</f>
        <v>#N/A</v>
      </c>
      <c r="N6">
        <v>5</v>
      </c>
    </row>
    <row r="7" spans="1:14" ht="15" customHeight="1" x14ac:dyDescent="0.2">
      <c r="A7" s="473" t="s">
        <v>480</v>
      </c>
      <c r="B7" s="474">
        <f>'Tabelle 2.1'!J25</f>
        <v>0.24632730416425952</v>
      </c>
      <c r="C7" s="475">
        <f>'Tabelle 3.1'!J23</f>
        <v>-0.5621147325736523</v>
      </c>
      <c r="D7" s="476">
        <f t="shared" si="0"/>
        <v>0.24632730416425952</v>
      </c>
      <c r="E7" s="476">
        <f>IF(OR(AND(C7&gt;=-50,C7&lt;=50),ISNUMBER(C7)=FALSE),C7,"")</f>
        <v>-0.5621147325736523</v>
      </c>
      <c r="F7" t="str">
        <f t="shared" si="1"/>
        <v/>
      </c>
      <c r="G7" t="str">
        <f>IF(ISNUMBER(C7)=FALSE,"",IF(C7&lt;-50,"&lt; -50",IF(C7&gt;50,"&gt; 50","")))</f>
        <v/>
      </c>
      <c r="H7" s="476" t="str">
        <f t="shared" si="2"/>
        <v/>
      </c>
      <c r="I7" s="476" t="str">
        <f>IF(C7&lt;-50,0.75,IF(C7&gt;50,-0.75,""))</f>
        <v/>
      </c>
      <c r="J7" t="e">
        <f>IF(OR(B7&lt;-50,B7&gt;50),N7,#N/A)</f>
        <v>#N/A</v>
      </c>
      <c r="K7" t="e">
        <f>IF(B7&lt;-50,-45,IF(B7&gt;50,45,#N/A))</f>
        <v>#N/A</v>
      </c>
      <c r="L7" t="e">
        <f>IF(OR(C7&lt;-50,C7&gt;50),N7,#N/A)</f>
        <v>#N/A</v>
      </c>
      <c r="M7" t="e">
        <f>IF(C7&lt;-50,-45,IF(C7&gt;50,45,#N/A))</f>
        <v>#N/A</v>
      </c>
      <c r="N7">
        <v>15</v>
      </c>
    </row>
    <row r="8" spans="1:14" ht="15" customHeight="1" x14ac:dyDescent="0.2">
      <c r="A8" s="473" t="s">
        <v>481</v>
      </c>
      <c r="B8" s="474">
        <f>'Tabelle 2.1'!J38</f>
        <v>2.0004637946786547E-2</v>
      </c>
      <c r="C8" s="475">
        <f>'Tabelle 3.1'!J34</f>
        <v>-0.60483996951772001</v>
      </c>
      <c r="D8" s="476">
        <f t="shared" si="0"/>
        <v>2.0004637946786547E-2</v>
      </c>
      <c r="E8" s="476">
        <f>IF(OR(AND(C8&gt;=-50,C8&lt;=50),ISNUMBER(C8)=FALSE),C8,"")</f>
        <v>-0.60483996951772001</v>
      </c>
      <c r="F8" t="str">
        <f t="shared" si="1"/>
        <v/>
      </c>
      <c r="G8" t="str">
        <f>IF(ISNUMBER(C8)=FALSE,"",IF(C8&lt;-50,"&lt; -50",IF(C8&gt;50,"&gt; 50","")))</f>
        <v/>
      </c>
      <c r="H8" s="476" t="str">
        <f t="shared" si="2"/>
        <v/>
      </c>
      <c r="I8" s="476" t="str">
        <f>IF(C8&lt;-50,0.75,IF(C8&gt;50,-0.75,""))</f>
        <v/>
      </c>
      <c r="J8" t="e">
        <f>IF(OR(B8&lt;-50,B8&gt;50),N8,#N/A)</f>
        <v>#N/A</v>
      </c>
      <c r="K8" t="e">
        <f>IF(B8&lt;-50,-45,IF(B8&gt;50,45,#N/A))</f>
        <v>#N/A</v>
      </c>
      <c r="L8" t="e">
        <f>IF(OR(C8&lt;-50,C8&gt;50),N8,#N/A)</f>
        <v>#N/A</v>
      </c>
      <c r="M8" t="e">
        <f>IF(C8&lt;-50,-45,IF(C8&gt;50,45,#N/A))</f>
        <v>#N/A</v>
      </c>
      <c r="N8">
        <v>25</v>
      </c>
    </row>
    <row r="9" spans="1:14" ht="15" customHeight="1" x14ac:dyDescent="0.2">
      <c r="A9" s="473" t="s">
        <v>482</v>
      </c>
      <c r="B9" s="474">
        <f>'Tabelle 2.1'!J51</f>
        <v>-9.3722224403616675E-2</v>
      </c>
      <c r="C9" s="475">
        <f>'Tabelle 3.1'!J45</f>
        <v>-0.45400908070601026</v>
      </c>
      <c r="D9" s="476">
        <f t="shared" si="0"/>
        <v>-9.3722224403616675E-2</v>
      </c>
      <c r="E9" s="476">
        <f t="shared" si="0"/>
        <v>-0.45400908070601026</v>
      </c>
      <c r="F9" t="str">
        <f t="shared" si="1"/>
        <v/>
      </c>
      <c r="G9" t="str">
        <f t="shared" si="1"/>
        <v/>
      </c>
      <c r="H9" s="476" t="str">
        <f t="shared" si="2"/>
        <v/>
      </c>
      <c r="I9" s="476" t="str">
        <f t="shared" si="2"/>
        <v/>
      </c>
      <c r="J9" t="e">
        <f>IF(OR(B9&lt;-50,B9&gt;50),N9,#N/A)</f>
        <v>#N/A</v>
      </c>
      <c r="K9" t="e">
        <f>IF(B9&lt;-50,-45,IF(B9&gt;50,45,#N/A))</f>
        <v>#N/A</v>
      </c>
      <c r="L9" t="e">
        <f>IF(OR(C9&lt;-50,C9&gt;50),N9,#N/A)</f>
        <v>#N/A</v>
      </c>
      <c r="M9" t="e">
        <f>IF(C9&lt;-50,-45,IF(C9&gt;50,45,#N/A))</f>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477" t="s">
        <v>483</v>
      </c>
      <c r="B12" s="472" t="s">
        <v>467</v>
      </c>
      <c r="C12" s="472"/>
      <c r="D12" s="472" t="s">
        <v>468</v>
      </c>
      <c r="E12" s="472"/>
      <c r="F12" s="472" t="s">
        <v>469</v>
      </c>
      <c r="G12" s="472"/>
      <c r="H12" s="472" t="s">
        <v>470</v>
      </c>
      <c r="I12" s="472"/>
      <c r="J12" s="472" t="s">
        <v>471</v>
      </c>
      <c r="K12" s="472"/>
      <c r="L12" s="472"/>
      <c r="M12" s="472"/>
      <c r="N12" s="472"/>
    </row>
    <row r="13" spans="1:14" ht="15" customHeight="1" x14ac:dyDescent="0.2">
      <c r="A13" s="477"/>
      <c r="B13" t="s">
        <v>472</v>
      </c>
      <c r="C13" t="s">
        <v>473</v>
      </c>
      <c r="D13" t="s">
        <v>472</v>
      </c>
      <c r="E13" t="s">
        <v>473</v>
      </c>
      <c r="F13" t="s">
        <v>472</v>
      </c>
      <c r="G13" t="s">
        <v>473</v>
      </c>
      <c r="H13" t="s">
        <v>472</v>
      </c>
      <c r="I13" t="s">
        <v>473</v>
      </c>
      <c r="J13" t="s">
        <v>474</v>
      </c>
      <c r="K13" t="s">
        <v>475</v>
      </c>
      <c r="L13" t="s">
        <v>476</v>
      </c>
      <c r="M13" t="s">
        <v>477</v>
      </c>
      <c r="N13" t="s">
        <v>478</v>
      </c>
    </row>
    <row r="14" spans="1:14" ht="15" customHeight="1" x14ac:dyDescent="0.2">
      <c r="A14">
        <v>1</v>
      </c>
      <c r="B14" s="474">
        <f>'Tabelle 2.3'!J11</f>
        <v>3.2048860345044705</v>
      </c>
      <c r="C14" s="475">
        <f>'Tabelle 3.3'!J11</f>
        <v>2.2602073882047957</v>
      </c>
      <c r="D14" s="476">
        <f>IF(OR(AND(B14&gt;=-50,B14&lt;=50),ISNUMBER(B14)=FALSE),B14,"")</f>
        <v>3.2048860345044705</v>
      </c>
      <c r="E14" s="476">
        <f>IF(OR(AND(C14&gt;=-50,C14&lt;=50),ISNUMBER(C14)=FALSE),C14,"")</f>
        <v>2.2602073882047957</v>
      </c>
      <c r="F14" t="str">
        <f>IF(ISNUMBER(B14)=FALSE,"",IF(B14&lt;-50,"&lt; -50",IF(B14&gt;50,"&gt; 50","")))</f>
        <v/>
      </c>
      <c r="G14" t="str">
        <f>IF(ISNUMBER(C14)=FALSE,"",IF(C14&lt;-50,"&lt; -50",IF(C14&gt;50,"&gt; 50","")))</f>
        <v/>
      </c>
      <c r="H14" s="476" t="str">
        <f>IF(B14&lt;-50,0.75,IF(B14&gt;50,-0.75,""))</f>
        <v/>
      </c>
      <c r="I14" s="476" t="str">
        <f>IF(C14&lt;-50,0.75,IF(C14&gt;50,-0.75,""))</f>
        <v/>
      </c>
      <c r="J14" t="e">
        <f>IF(OR(B14&lt;-50,B14&gt;50),N14,#N/A)</f>
        <v>#N/A</v>
      </c>
      <c r="K14" t="e">
        <f>IF(B14&lt;-50,-45,IF(B14&gt;50,45,#N/A))</f>
        <v>#N/A</v>
      </c>
      <c r="L14" t="e">
        <f>IF(OR(C14&lt;-50,C14&gt;50),N14,#N/A)</f>
        <v>#N/A</v>
      </c>
      <c r="M14" t="e">
        <f>IF(C14&lt;-50,-45,IF(C14&gt;50,45,#N/A))</f>
        <v>#N/A</v>
      </c>
      <c r="N14">
        <v>5</v>
      </c>
    </row>
    <row r="15" spans="1:14" ht="15" customHeight="1" x14ac:dyDescent="0.2">
      <c r="A15">
        <v>2</v>
      </c>
      <c r="B15" s="474">
        <f>'Tabelle 2.3'!J12</f>
        <v>-0.55780933062880322</v>
      </c>
      <c r="C15" s="475">
        <f>'Tabelle 3.3'!J12</f>
        <v>0.79455164585698068</v>
      </c>
      <c r="D15" s="476">
        <f t="shared" ref="D15:E46" si="3">IF(OR(AND(B15&gt;=-50,B15&lt;=50),ISNUMBER(B15)=FALSE),B15,"")</f>
        <v>-0.55780933062880322</v>
      </c>
      <c r="E15" s="476">
        <f t="shared" si="3"/>
        <v>0.79455164585698068</v>
      </c>
      <c r="F15" t="str">
        <f t="shared" ref="F15:G46" si="4">IF(ISNUMBER(B15)=FALSE,"",IF(B15&lt;-50,"&lt; -50",IF(B15&gt;50,"&gt; 50","")))</f>
        <v/>
      </c>
      <c r="G15" t="str">
        <f t="shared" si="4"/>
        <v/>
      </c>
      <c r="H15" s="476" t="str">
        <f t="shared" ref="H15:I46" si="5">IF(B15&lt;-50,0.75,IF(B15&gt;50,-0.75,""))</f>
        <v/>
      </c>
      <c r="I15" s="476" t="str">
        <f t="shared" si="5"/>
        <v/>
      </c>
      <c r="J15" t="e">
        <f t="shared" ref="J15:J46" si="6">IF(OR(B15&lt;-50,B15&gt;50),N15,#N/A)</f>
        <v>#N/A</v>
      </c>
      <c r="K15" t="e">
        <f t="shared" ref="K15:K46" si="7">IF(B15&lt;-50,-45,IF(B15&gt;50,45,#N/A))</f>
        <v>#N/A</v>
      </c>
      <c r="L15" t="e">
        <f t="shared" ref="L15:L46" si="8">IF(OR(C15&lt;-50,C15&gt;50),N15,#N/A)</f>
        <v>#N/A</v>
      </c>
      <c r="M15" t="e">
        <f t="shared" ref="M15:M46" si="9">IF(C15&lt;-50,-45,IF(C15&gt;50,45,#N/A))</f>
        <v>#N/A</v>
      </c>
      <c r="N15">
        <v>15</v>
      </c>
    </row>
    <row r="16" spans="1:14" ht="15" customHeight="1" x14ac:dyDescent="0.2">
      <c r="A16">
        <v>3</v>
      </c>
      <c r="B16" s="474">
        <f>'Tabelle 2.3'!J13</f>
        <v>4.1928721174004195</v>
      </c>
      <c r="C16" s="475">
        <f>'Tabelle 3.3'!J13</f>
        <v>-17.857142857142858</v>
      </c>
      <c r="D16" s="476">
        <f t="shared" si="3"/>
        <v>4.1928721174004195</v>
      </c>
      <c r="E16" s="476">
        <f t="shared" si="3"/>
        <v>-17.857142857142858</v>
      </c>
      <c r="F16" t="str">
        <f t="shared" si="4"/>
        <v/>
      </c>
      <c r="G16" t="str">
        <f t="shared" si="4"/>
        <v/>
      </c>
      <c r="H16" s="476" t="str">
        <f t="shared" si="5"/>
        <v/>
      </c>
      <c r="I16" s="476" t="str">
        <f t="shared" si="5"/>
        <v/>
      </c>
      <c r="J16" t="e">
        <f t="shared" si="6"/>
        <v>#N/A</v>
      </c>
      <c r="K16" t="e">
        <f t="shared" si="7"/>
        <v>#N/A</v>
      </c>
      <c r="L16" t="e">
        <f t="shared" si="8"/>
        <v>#N/A</v>
      </c>
      <c r="M16" t="e">
        <f t="shared" si="9"/>
        <v>#N/A</v>
      </c>
      <c r="N16">
        <v>25</v>
      </c>
    </row>
    <row r="17" spans="1:14" ht="15" customHeight="1" x14ac:dyDescent="0.2">
      <c r="A17">
        <v>4</v>
      </c>
      <c r="B17" s="474">
        <f>'Tabelle 2.3'!J14</f>
        <v>0.33222591362126247</v>
      </c>
      <c r="C17" s="475">
        <f>'Tabelle 3.3'!J14</f>
        <v>-0.99447513812154698</v>
      </c>
      <c r="D17" s="476">
        <f t="shared" si="3"/>
        <v>0.33222591362126247</v>
      </c>
      <c r="E17" s="476">
        <f t="shared" si="3"/>
        <v>-0.99447513812154698</v>
      </c>
      <c r="F17" t="str">
        <f t="shared" si="4"/>
        <v/>
      </c>
      <c r="G17" t="str">
        <f t="shared" si="4"/>
        <v/>
      </c>
      <c r="H17" s="476" t="str">
        <f t="shared" si="5"/>
        <v/>
      </c>
      <c r="I17" s="476" t="str">
        <f t="shared" si="5"/>
        <v/>
      </c>
      <c r="J17" t="e">
        <f t="shared" si="6"/>
        <v>#N/A</v>
      </c>
      <c r="K17" t="e">
        <f t="shared" si="7"/>
        <v>#N/A</v>
      </c>
      <c r="L17" t="e">
        <f t="shared" si="8"/>
        <v>#N/A</v>
      </c>
      <c r="M17" t="e">
        <f t="shared" si="9"/>
        <v>#N/A</v>
      </c>
      <c r="N17">
        <v>36</v>
      </c>
    </row>
    <row r="18" spans="1:14" ht="15" customHeight="1" x14ac:dyDescent="0.2">
      <c r="A18">
        <v>5</v>
      </c>
      <c r="B18" s="474">
        <f>'Tabelle 2.3'!J15</f>
        <v>1.3949013949013949</v>
      </c>
      <c r="C18" s="475">
        <f>'Tabelle 3.3'!J15</f>
        <v>-3.7344398340248963</v>
      </c>
      <c r="D18" s="476">
        <f t="shared" si="3"/>
        <v>1.3949013949013949</v>
      </c>
      <c r="E18" s="476">
        <f t="shared" si="3"/>
        <v>-3.7344398340248963</v>
      </c>
      <c r="F18" t="str">
        <f t="shared" si="4"/>
        <v/>
      </c>
      <c r="G18" t="str">
        <f t="shared" si="4"/>
        <v/>
      </c>
      <c r="H18" s="476" t="str">
        <f t="shared" si="5"/>
        <v/>
      </c>
      <c r="I18" s="476" t="str">
        <f t="shared" si="5"/>
        <v/>
      </c>
      <c r="J18" t="e">
        <f t="shared" si="6"/>
        <v>#N/A</v>
      </c>
      <c r="K18" t="e">
        <f t="shared" si="7"/>
        <v>#N/A</v>
      </c>
      <c r="L18" t="e">
        <f t="shared" si="8"/>
        <v>#N/A</v>
      </c>
      <c r="M18" t="e">
        <f t="shared" si="9"/>
        <v>#N/A</v>
      </c>
      <c r="N18">
        <v>46</v>
      </c>
    </row>
    <row r="19" spans="1:14" ht="15" customHeight="1" x14ac:dyDescent="0.2">
      <c r="A19">
        <v>6</v>
      </c>
      <c r="B19" s="474">
        <f>'Tabelle 2.3'!J16</f>
        <v>-2.0813008130081303</v>
      </c>
      <c r="C19" s="475">
        <f>'Tabelle 3.3'!J16</f>
        <v>1.791044776119403</v>
      </c>
      <c r="D19" s="476">
        <f t="shared" si="3"/>
        <v>-2.0813008130081303</v>
      </c>
      <c r="E19" s="476">
        <f t="shared" si="3"/>
        <v>1.791044776119403</v>
      </c>
      <c r="F19" t="str">
        <f t="shared" si="4"/>
        <v/>
      </c>
      <c r="G19" t="str">
        <f t="shared" si="4"/>
        <v/>
      </c>
      <c r="H19" s="476" t="str">
        <f t="shared" si="5"/>
        <v/>
      </c>
      <c r="I19" s="476" t="str">
        <f t="shared" si="5"/>
        <v/>
      </c>
      <c r="J19" t="e">
        <f t="shared" si="6"/>
        <v>#N/A</v>
      </c>
      <c r="K19" t="e">
        <f t="shared" si="7"/>
        <v>#N/A</v>
      </c>
      <c r="L19" t="e">
        <f t="shared" si="8"/>
        <v>#N/A</v>
      </c>
      <c r="M19" t="e">
        <f t="shared" si="9"/>
        <v>#N/A</v>
      </c>
      <c r="N19">
        <v>56</v>
      </c>
    </row>
    <row r="20" spans="1:14" ht="15" customHeight="1" x14ac:dyDescent="0.2">
      <c r="A20">
        <v>7</v>
      </c>
      <c r="B20" s="474">
        <f>'Tabelle 2.3'!J17</f>
        <v>2.3395721925133688</v>
      </c>
      <c r="C20" s="475">
        <f>'Tabelle 3.3'!J17</f>
        <v>3.4090909090909092</v>
      </c>
      <c r="D20" s="476">
        <f t="shared" si="3"/>
        <v>2.3395721925133688</v>
      </c>
      <c r="E20" s="476">
        <f t="shared" si="3"/>
        <v>3.4090909090909092</v>
      </c>
      <c r="F20" t="str">
        <f t="shared" si="4"/>
        <v/>
      </c>
      <c r="G20" t="str">
        <f t="shared" si="4"/>
        <v/>
      </c>
      <c r="H20" s="476" t="str">
        <f t="shared" si="5"/>
        <v/>
      </c>
      <c r="I20" s="476" t="str">
        <f t="shared" si="5"/>
        <v/>
      </c>
      <c r="J20" t="e">
        <f t="shared" si="6"/>
        <v>#N/A</v>
      </c>
      <c r="K20" t="e">
        <f t="shared" si="7"/>
        <v>#N/A</v>
      </c>
      <c r="L20" t="e">
        <f t="shared" si="8"/>
        <v>#N/A</v>
      </c>
      <c r="M20" t="e">
        <f t="shared" si="9"/>
        <v>#N/A</v>
      </c>
      <c r="N20">
        <v>67</v>
      </c>
    </row>
    <row r="21" spans="1:14" ht="15" customHeight="1" x14ac:dyDescent="0.2">
      <c r="A21">
        <v>8</v>
      </c>
      <c r="B21" s="474">
        <f>'Tabelle 2.3'!J18</f>
        <v>1.0068551842330762</v>
      </c>
      <c r="C21" s="475">
        <f>'Tabelle 3.3'!J18</f>
        <v>2.109704641350211</v>
      </c>
      <c r="D21" s="476">
        <f t="shared" si="3"/>
        <v>1.0068551842330762</v>
      </c>
      <c r="E21" s="476">
        <f t="shared" si="3"/>
        <v>2.109704641350211</v>
      </c>
      <c r="F21" t="str">
        <f t="shared" si="4"/>
        <v/>
      </c>
      <c r="G21" t="str">
        <f t="shared" si="4"/>
        <v/>
      </c>
      <c r="H21" s="476" t="str">
        <f t="shared" si="5"/>
        <v/>
      </c>
      <c r="I21" s="476" t="str">
        <f t="shared" si="5"/>
        <v/>
      </c>
      <c r="J21" t="e">
        <f t="shared" si="6"/>
        <v>#N/A</v>
      </c>
      <c r="K21" t="e">
        <f t="shared" si="7"/>
        <v>#N/A</v>
      </c>
      <c r="L21" t="e">
        <f t="shared" si="8"/>
        <v>#N/A</v>
      </c>
      <c r="M21" t="e">
        <f t="shared" si="9"/>
        <v>#N/A</v>
      </c>
      <c r="N21">
        <v>77</v>
      </c>
    </row>
    <row r="22" spans="1:14" ht="15" customHeight="1" x14ac:dyDescent="0.2">
      <c r="A22">
        <v>9</v>
      </c>
      <c r="B22" s="474">
        <f>'Tabelle 2.3'!J19</f>
        <v>1.0178645616950561</v>
      </c>
      <c r="C22" s="475">
        <f>'Tabelle 3.3'!J19</f>
        <v>2.6655896607431342</v>
      </c>
      <c r="D22" s="476">
        <f t="shared" si="3"/>
        <v>1.0178645616950561</v>
      </c>
      <c r="E22" s="476">
        <f t="shared" si="3"/>
        <v>2.6655896607431342</v>
      </c>
      <c r="F22" t="str">
        <f t="shared" si="4"/>
        <v/>
      </c>
      <c r="G22" t="str">
        <f t="shared" si="4"/>
        <v/>
      </c>
      <c r="H22" s="476" t="str">
        <f t="shared" si="5"/>
        <v/>
      </c>
      <c r="I22" s="476" t="str">
        <f t="shared" si="5"/>
        <v/>
      </c>
      <c r="J22" t="e">
        <f t="shared" si="6"/>
        <v>#N/A</v>
      </c>
      <c r="K22" t="e">
        <f t="shared" si="7"/>
        <v>#N/A</v>
      </c>
      <c r="L22" t="e">
        <f t="shared" si="8"/>
        <v>#N/A</v>
      </c>
      <c r="M22" t="e">
        <f t="shared" si="9"/>
        <v>#N/A</v>
      </c>
      <c r="N22">
        <v>87</v>
      </c>
    </row>
    <row r="23" spans="1:14" ht="15" customHeight="1" x14ac:dyDescent="0.2">
      <c r="A23">
        <v>10</v>
      </c>
      <c r="B23" s="474">
        <f>'Tabelle 2.3'!J20</f>
        <v>1.7158818834796488</v>
      </c>
      <c r="C23" s="475">
        <f>'Tabelle 3.3'!J20</f>
        <v>4.0201005025125625</v>
      </c>
      <c r="D23" s="476">
        <f t="shared" si="3"/>
        <v>1.7158818834796488</v>
      </c>
      <c r="E23" s="476">
        <f t="shared" si="3"/>
        <v>4.0201005025125625</v>
      </c>
      <c r="F23" t="str">
        <f t="shared" si="4"/>
        <v/>
      </c>
      <c r="G23" t="str">
        <f t="shared" si="4"/>
        <v/>
      </c>
      <c r="H23" s="476" t="str">
        <f t="shared" si="5"/>
        <v/>
      </c>
      <c r="I23" s="476" t="str">
        <f t="shared" si="5"/>
        <v/>
      </c>
      <c r="J23" t="e">
        <f t="shared" si="6"/>
        <v>#N/A</v>
      </c>
      <c r="K23" t="e">
        <f t="shared" si="7"/>
        <v>#N/A</v>
      </c>
      <c r="L23" t="e">
        <f t="shared" si="8"/>
        <v>#N/A</v>
      </c>
      <c r="M23" t="e">
        <f t="shared" si="9"/>
        <v>#N/A</v>
      </c>
      <c r="N23">
        <v>98</v>
      </c>
    </row>
    <row r="24" spans="1:14" ht="15" customHeight="1" x14ac:dyDescent="0.2">
      <c r="A24">
        <v>11</v>
      </c>
      <c r="B24" s="474">
        <f>'Tabelle 2.3'!J21</f>
        <v>-1.3249211356466877</v>
      </c>
      <c r="C24" s="475">
        <f>'Tabelle 3.3'!J21</f>
        <v>5.9411438089950028</v>
      </c>
      <c r="D24" s="476">
        <f t="shared" si="3"/>
        <v>-1.3249211356466877</v>
      </c>
      <c r="E24" s="476">
        <f t="shared" si="3"/>
        <v>5.9411438089950028</v>
      </c>
      <c r="F24" t="str">
        <f t="shared" si="4"/>
        <v/>
      </c>
      <c r="G24" t="str">
        <f t="shared" si="4"/>
        <v/>
      </c>
      <c r="H24" s="476" t="str">
        <f t="shared" si="5"/>
        <v/>
      </c>
      <c r="I24" s="476" t="str">
        <f t="shared" si="5"/>
        <v/>
      </c>
      <c r="J24" t="e">
        <f t="shared" si="6"/>
        <v>#N/A</v>
      </c>
      <c r="K24" t="e">
        <f t="shared" si="7"/>
        <v>#N/A</v>
      </c>
      <c r="L24" t="e">
        <f t="shared" si="8"/>
        <v>#N/A</v>
      </c>
      <c r="M24" t="e">
        <f t="shared" si="9"/>
        <v>#N/A</v>
      </c>
      <c r="N24">
        <v>108</v>
      </c>
    </row>
    <row r="25" spans="1:14" ht="15" customHeight="1" x14ac:dyDescent="0.2">
      <c r="A25">
        <v>12</v>
      </c>
      <c r="B25" s="474">
        <f>'Tabelle 2.3'!J22</f>
        <v>9.67741935483871</v>
      </c>
      <c r="C25" s="475">
        <f>'Tabelle 3.3'!J22</f>
        <v>8.6021505376344081</v>
      </c>
      <c r="D25" s="476">
        <f t="shared" si="3"/>
        <v>9.67741935483871</v>
      </c>
      <c r="E25" s="476">
        <f t="shared" si="3"/>
        <v>8.6021505376344081</v>
      </c>
      <c r="F25" t="str">
        <f t="shared" si="4"/>
        <v/>
      </c>
      <c r="G25" t="str">
        <f t="shared" si="4"/>
        <v/>
      </c>
      <c r="H25" s="476" t="str">
        <f t="shared" si="5"/>
        <v/>
      </c>
      <c r="I25" s="476" t="str">
        <f t="shared" si="5"/>
        <v/>
      </c>
      <c r="J25" t="e">
        <f t="shared" si="6"/>
        <v>#N/A</v>
      </c>
      <c r="K25" t="e">
        <f t="shared" si="7"/>
        <v>#N/A</v>
      </c>
      <c r="L25" t="e">
        <f t="shared" si="8"/>
        <v>#N/A</v>
      </c>
      <c r="M25" t="e">
        <f t="shared" si="9"/>
        <v>#N/A</v>
      </c>
      <c r="N25">
        <v>118</v>
      </c>
    </row>
    <row r="26" spans="1:14" ht="15" customHeight="1" x14ac:dyDescent="0.2">
      <c r="A26">
        <v>13</v>
      </c>
      <c r="B26" s="474">
        <f>'Tabelle 2.3'!J23</f>
        <v>19.224555735056544</v>
      </c>
      <c r="C26" s="475">
        <f>'Tabelle 3.3'!J23</f>
        <v>-11.926605504587156</v>
      </c>
      <c r="D26" s="476">
        <f t="shared" si="3"/>
        <v>19.224555735056544</v>
      </c>
      <c r="E26" s="476">
        <f t="shared" si="3"/>
        <v>-11.926605504587156</v>
      </c>
      <c r="F26" t="str">
        <f t="shared" si="4"/>
        <v/>
      </c>
      <c r="G26" t="str">
        <f t="shared" si="4"/>
        <v/>
      </c>
      <c r="H26" s="476" t="str">
        <f t="shared" si="5"/>
        <v/>
      </c>
      <c r="I26" s="476" t="str">
        <f t="shared" si="5"/>
        <v/>
      </c>
      <c r="J26" t="e">
        <f t="shared" si="6"/>
        <v>#N/A</v>
      </c>
      <c r="K26" t="e">
        <f t="shared" si="7"/>
        <v>#N/A</v>
      </c>
      <c r="L26" t="e">
        <f t="shared" si="8"/>
        <v>#N/A</v>
      </c>
      <c r="M26" t="e">
        <f t="shared" si="9"/>
        <v>#N/A</v>
      </c>
      <c r="N26">
        <v>129</v>
      </c>
    </row>
    <row r="27" spans="1:14" ht="15" customHeight="1" x14ac:dyDescent="0.2">
      <c r="A27">
        <v>14</v>
      </c>
      <c r="B27" s="474">
        <f>'Tabelle 2.3'!J24</f>
        <v>4.7028644719965795</v>
      </c>
      <c r="C27" s="475">
        <f>'Tabelle 3.3'!J24</f>
        <v>0.88945362134688688</v>
      </c>
      <c r="D27" s="476">
        <f t="shared" si="3"/>
        <v>4.7028644719965795</v>
      </c>
      <c r="E27" s="476">
        <f t="shared" si="3"/>
        <v>0.88945362134688688</v>
      </c>
      <c r="F27" t="str">
        <f t="shared" si="4"/>
        <v/>
      </c>
      <c r="G27" t="str">
        <f t="shared" si="4"/>
        <v/>
      </c>
      <c r="H27" s="476" t="str">
        <f t="shared" si="5"/>
        <v/>
      </c>
      <c r="I27" s="476" t="str">
        <f t="shared" si="5"/>
        <v/>
      </c>
      <c r="J27" t="e">
        <f t="shared" si="6"/>
        <v>#N/A</v>
      </c>
      <c r="K27" t="e">
        <f t="shared" si="7"/>
        <v>#N/A</v>
      </c>
      <c r="L27" t="e">
        <f t="shared" si="8"/>
        <v>#N/A</v>
      </c>
      <c r="M27" t="e">
        <f t="shared" si="9"/>
        <v>#N/A</v>
      </c>
      <c r="N27">
        <v>139</v>
      </c>
    </row>
    <row r="28" spans="1:14" ht="15" customHeight="1" x14ac:dyDescent="0.2">
      <c r="A28">
        <v>15</v>
      </c>
      <c r="B28" s="474">
        <f>'Tabelle 2.3'!J25</f>
        <v>25.996971226653205</v>
      </c>
      <c r="C28" s="475">
        <f>'Tabelle 3.3'!J25</f>
        <v>7.1502590673575126</v>
      </c>
      <c r="D28" s="476">
        <f t="shared" si="3"/>
        <v>25.996971226653205</v>
      </c>
      <c r="E28" s="476">
        <f t="shared" si="3"/>
        <v>7.1502590673575126</v>
      </c>
      <c r="F28" t="str">
        <f t="shared" si="4"/>
        <v/>
      </c>
      <c r="G28" t="str">
        <f t="shared" si="4"/>
        <v/>
      </c>
      <c r="H28" s="476" t="str">
        <f t="shared" si="5"/>
        <v/>
      </c>
      <c r="I28" s="476" t="str">
        <f t="shared" si="5"/>
        <v/>
      </c>
      <c r="J28" t="e">
        <f t="shared" si="6"/>
        <v>#N/A</v>
      </c>
      <c r="K28" t="e">
        <f t="shared" si="7"/>
        <v>#N/A</v>
      </c>
      <c r="L28" t="e">
        <f t="shared" si="8"/>
        <v>#N/A</v>
      </c>
      <c r="M28" t="e">
        <f t="shared" si="9"/>
        <v>#N/A</v>
      </c>
      <c r="N28">
        <v>149</v>
      </c>
    </row>
    <row r="29" spans="1:14" ht="15" customHeight="1" x14ac:dyDescent="0.2">
      <c r="A29">
        <v>16</v>
      </c>
      <c r="B29" s="474">
        <f>'Tabelle 2.3'!J26</f>
        <v>35.449020931802835</v>
      </c>
      <c r="C29" s="475">
        <f>'Tabelle 3.3'!J26</f>
        <v>5.6976744186046515</v>
      </c>
      <c r="D29" s="476">
        <f t="shared" si="3"/>
        <v>35.449020931802835</v>
      </c>
      <c r="E29" s="476">
        <f t="shared" si="3"/>
        <v>5.6976744186046515</v>
      </c>
      <c r="F29" t="str">
        <f t="shared" si="4"/>
        <v/>
      </c>
      <c r="G29" t="str">
        <f t="shared" si="4"/>
        <v/>
      </c>
      <c r="H29" s="476" t="str">
        <f t="shared" si="5"/>
        <v/>
      </c>
      <c r="I29" s="476" t="str">
        <f t="shared" si="5"/>
        <v/>
      </c>
      <c r="J29" t="e">
        <f t="shared" si="6"/>
        <v>#N/A</v>
      </c>
      <c r="K29" t="e">
        <f t="shared" si="7"/>
        <v>#N/A</v>
      </c>
      <c r="L29" t="e">
        <f t="shared" si="8"/>
        <v>#N/A</v>
      </c>
      <c r="M29" t="e">
        <f t="shared" si="9"/>
        <v>#N/A</v>
      </c>
      <c r="N29">
        <v>160</v>
      </c>
    </row>
    <row r="30" spans="1:14" ht="15" customHeight="1" x14ac:dyDescent="0.2">
      <c r="A30">
        <v>17</v>
      </c>
      <c r="B30" s="474">
        <f>'Tabelle 2.3'!J27</f>
        <v>-2</v>
      </c>
      <c r="C30" s="475">
        <f>'Tabelle 3.3'!J27</f>
        <v>19.047619047619047</v>
      </c>
      <c r="D30" s="476">
        <f t="shared" si="3"/>
        <v>-2</v>
      </c>
      <c r="E30" s="476">
        <f t="shared" si="3"/>
        <v>19.047619047619047</v>
      </c>
      <c r="F30" t="str">
        <f t="shared" si="4"/>
        <v/>
      </c>
      <c r="G30" t="str">
        <f t="shared" si="4"/>
        <v/>
      </c>
      <c r="H30" s="476" t="str">
        <f t="shared" si="5"/>
        <v/>
      </c>
      <c r="I30" s="476" t="str">
        <f t="shared" si="5"/>
        <v/>
      </c>
      <c r="J30" t="e">
        <f t="shared" si="6"/>
        <v>#N/A</v>
      </c>
      <c r="K30" t="e">
        <f t="shared" si="7"/>
        <v>#N/A</v>
      </c>
      <c r="L30" t="e">
        <f t="shared" si="8"/>
        <v>#N/A</v>
      </c>
      <c r="M30" t="e">
        <f t="shared" si="9"/>
        <v>#N/A</v>
      </c>
      <c r="N30">
        <v>170</v>
      </c>
    </row>
    <row r="31" spans="1:14" ht="15" customHeight="1" x14ac:dyDescent="0.2">
      <c r="A31">
        <v>18</v>
      </c>
      <c r="B31" s="474">
        <f>'Tabelle 2.3'!J28</f>
        <v>0.54083288263926443</v>
      </c>
      <c r="C31" s="475">
        <f>'Tabelle 3.3'!J28</f>
        <v>-7.6086956521739131</v>
      </c>
      <c r="D31" s="476">
        <f t="shared" si="3"/>
        <v>0.54083288263926443</v>
      </c>
      <c r="E31" s="476">
        <f t="shared" si="3"/>
        <v>-7.6086956521739131</v>
      </c>
      <c r="F31" t="str">
        <f t="shared" si="4"/>
        <v/>
      </c>
      <c r="G31" t="str">
        <f t="shared" si="4"/>
        <v/>
      </c>
      <c r="H31" s="476" t="str">
        <f t="shared" si="5"/>
        <v/>
      </c>
      <c r="I31" s="476" t="str">
        <f t="shared" si="5"/>
        <v/>
      </c>
      <c r="J31" t="e">
        <f t="shared" si="6"/>
        <v>#N/A</v>
      </c>
      <c r="K31" t="e">
        <f t="shared" si="7"/>
        <v>#N/A</v>
      </c>
      <c r="L31" t="e">
        <f t="shared" si="8"/>
        <v>#N/A</v>
      </c>
      <c r="M31" t="e">
        <f t="shared" si="9"/>
        <v>#N/A</v>
      </c>
      <c r="N31">
        <v>180</v>
      </c>
    </row>
    <row r="32" spans="1:14" ht="15" customHeight="1" x14ac:dyDescent="0.2">
      <c r="A32">
        <v>19</v>
      </c>
      <c r="B32" s="474">
        <f>'Tabelle 2.3'!J29</f>
        <v>0.875</v>
      </c>
      <c r="C32" s="475">
        <f>'Tabelle 3.3'!J29</f>
        <v>-3.5190615835777126</v>
      </c>
      <c r="D32" s="476">
        <f t="shared" si="3"/>
        <v>0.875</v>
      </c>
      <c r="E32" s="476">
        <f t="shared" si="3"/>
        <v>-3.5190615835777126</v>
      </c>
      <c r="F32" t="str">
        <f t="shared" si="4"/>
        <v/>
      </c>
      <c r="G32" t="str">
        <f t="shared" si="4"/>
        <v/>
      </c>
      <c r="H32" s="476" t="str">
        <f t="shared" si="5"/>
        <v/>
      </c>
      <c r="I32" s="476" t="str">
        <f t="shared" si="5"/>
        <v/>
      </c>
      <c r="J32" t="e">
        <f t="shared" si="6"/>
        <v>#N/A</v>
      </c>
      <c r="K32" t="e">
        <f t="shared" si="7"/>
        <v>#N/A</v>
      </c>
      <c r="L32" t="e">
        <f t="shared" si="8"/>
        <v>#N/A</v>
      </c>
      <c r="M32" t="e">
        <f t="shared" si="9"/>
        <v>#N/A</v>
      </c>
      <c r="N32">
        <v>191</v>
      </c>
    </row>
    <row r="33" spans="1:14" ht="15" customHeight="1" x14ac:dyDescent="0.2">
      <c r="A33">
        <v>20</v>
      </c>
      <c r="B33" s="474">
        <f>'Tabelle 2.3'!J30</f>
        <v>5.3024351924587592</v>
      </c>
      <c r="C33" s="475">
        <f>'Tabelle 3.3'!J30</f>
        <v>1.2362637362637363</v>
      </c>
      <c r="D33" s="476">
        <f t="shared" si="3"/>
        <v>5.3024351924587592</v>
      </c>
      <c r="E33" s="476">
        <f t="shared" si="3"/>
        <v>1.2362637362637363</v>
      </c>
      <c r="F33" t="str">
        <f t="shared" si="4"/>
        <v/>
      </c>
      <c r="G33" t="str">
        <f t="shared" si="4"/>
        <v/>
      </c>
      <c r="H33" s="476" t="str">
        <f t="shared" si="5"/>
        <v/>
      </c>
      <c r="I33" s="476" t="str">
        <f t="shared" si="5"/>
        <v/>
      </c>
      <c r="J33" t="e">
        <f t="shared" si="6"/>
        <v>#N/A</v>
      </c>
      <c r="K33" t="e">
        <f t="shared" si="7"/>
        <v>#N/A</v>
      </c>
      <c r="L33" t="e">
        <f t="shared" si="8"/>
        <v>#N/A</v>
      </c>
      <c r="M33" t="e">
        <f t="shared" si="9"/>
        <v>#N/A</v>
      </c>
      <c r="N33">
        <v>201</v>
      </c>
    </row>
    <row r="34" spans="1:14" ht="15" customHeight="1" x14ac:dyDescent="0.2">
      <c r="A34">
        <v>21</v>
      </c>
      <c r="B34" s="474">
        <f>'Tabelle 2.3'!J31</f>
        <v>8.5159899389148404</v>
      </c>
      <c r="C34" s="475">
        <f>'Tabelle 3.3'!J31</f>
        <v>-1.4681892332789559</v>
      </c>
      <c r="D34" s="476">
        <f t="shared" si="3"/>
        <v>8.5159899389148404</v>
      </c>
      <c r="E34" s="476">
        <f t="shared" si="3"/>
        <v>-1.4681892332789559</v>
      </c>
      <c r="F34" t="str">
        <f t="shared" si="4"/>
        <v/>
      </c>
      <c r="G34" t="str">
        <f t="shared" si="4"/>
        <v/>
      </c>
      <c r="H34" s="476" t="str">
        <f t="shared" si="5"/>
        <v/>
      </c>
      <c r="I34" s="476" t="str">
        <f t="shared" si="5"/>
        <v/>
      </c>
      <c r="J34" t="e">
        <f t="shared" si="6"/>
        <v>#N/A</v>
      </c>
      <c r="K34" t="e">
        <f t="shared" si="7"/>
        <v>#N/A</v>
      </c>
      <c r="L34" t="e">
        <f t="shared" si="8"/>
        <v>#N/A</v>
      </c>
      <c r="M34" t="e">
        <f t="shared" si="9"/>
        <v>#N/A</v>
      </c>
      <c r="N34">
        <v>211</v>
      </c>
    </row>
    <row r="35" spans="1:14" ht="15" customHeight="1" x14ac:dyDescent="0.2">
      <c r="A35">
        <v>22</v>
      </c>
      <c r="B35" s="474">
        <f>'Tabelle 2.3'!J32</f>
        <v>-2.3277467411545625</v>
      </c>
      <c r="C35" s="475">
        <f>'Tabelle 3.3'!J32</f>
        <v>3.2656663724624888</v>
      </c>
      <c r="D35" s="476">
        <f t="shared" si="3"/>
        <v>-2.3277467411545625</v>
      </c>
      <c r="E35" s="476">
        <f t="shared" si="3"/>
        <v>3.2656663724624888</v>
      </c>
      <c r="F35" t="str">
        <f t="shared" si="4"/>
        <v/>
      </c>
      <c r="G35" t="str">
        <f t="shared" si="4"/>
        <v/>
      </c>
      <c r="H35" s="476" t="str">
        <f t="shared" si="5"/>
        <v/>
      </c>
      <c r="I35" s="476" t="str">
        <f t="shared" si="5"/>
        <v/>
      </c>
      <c r="J35" t="e">
        <f t="shared" si="6"/>
        <v>#N/A</v>
      </c>
      <c r="K35" t="e">
        <f t="shared" si="7"/>
        <v>#N/A</v>
      </c>
      <c r="L35" t="e">
        <f t="shared" si="8"/>
        <v>#N/A</v>
      </c>
      <c r="M35" t="e">
        <f t="shared" si="9"/>
        <v>#N/A</v>
      </c>
      <c r="N35">
        <v>222</v>
      </c>
    </row>
    <row r="36" spans="1:14" ht="15" customHeight="1" x14ac:dyDescent="0.2">
      <c r="A36">
        <v>23</v>
      </c>
      <c r="B36" s="474">
        <f>'Tabelle 2.3'!J33</f>
        <v>0</v>
      </c>
      <c r="C36" s="475">
        <f>'Tabelle 3.3'!J33</f>
        <v>0</v>
      </c>
      <c r="D36" s="476">
        <f t="shared" si="3"/>
        <v>0</v>
      </c>
      <c r="E36" s="476">
        <f t="shared" si="3"/>
        <v>0</v>
      </c>
      <c r="F36" t="str">
        <f t="shared" si="4"/>
        <v/>
      </c>
      <c r="G36" t="str">
        <f t="shared" si="4"/>
        <v/>
      </c>
      <c r="H36" s="476" t="str">
        <f t="shared" si="5"/>
        <v/>
      </c>
      <c r="I36" s="476" t="str">
        <f t="shared" si="5"/>
        <v/>
      </c>
      <c r="J36" t="e">
        <f t="shared" si="6"/>
        <v>#N/A</v>
      </c>
      <c r="K36" t="e">
        <f t="shared" si="7"/>
        <v>#N/A</v>
      </c>
      <c r="L36" t="e">
        <f t="shared" si="8"/>
        <v>#N/A</v>
      </c>
      <c r="M36" t="e">
        <f t="shared" si="9"/>
        <v>#N/A</v>
      </c>
      <c r="N36">
        <v>232</v>
      </c>
    </row>
    <row r="37" spans="1:14" ht="15" customHeight="1" x14ac:dyDescent="0.2">
      <c r="A37">
        <v>24</v>
      </c>
      <c r="B37" s="474"/>
      <c r="C37" s="475"/>
      <c r="D37" s="476">
        <f t="shared" si="3"/>
        <v>0</v>
      </c>
      <c r="E37" s="476">
        <f t="shared" si="3"/>
        <v>0</v>
      </c>
      <c r="F37"/>
      <c r="G37"/>
      <c r="H37" s="476"/>
      <c r="J37"/>
      <c r="K37"/>
      <c r="L37"/>
      <c r="M37"/>
      <c r="N37"/>
    </row>
    <row r="38" spans="1:14" ht="15" customHeight="1" x14ac:dyDescent="0.2">
      <c r="A38">
        <v>25</v>
      </c>
      <c r="B38" s="474">
        <f>'Tabelle 2.3'!J35</f>
        <v>-0.55780933062880322</v>
      </c>
      <c r="C38" s="475">
        <f>'Tabelle 3.3'!J35</f>
        <v>0.79455164585698068</v>
      </c>
      <c r="D38" s="476">
        <f t="shared" si="3"/>
        <v>-0.55780933062880322</v>
      </c>
      <c r="E38" s="476">
        <f t="shared" si="3"/>
        <v>0.79455164585698068</v>
      </c>
      <c r="F38" t="str">
        <f t="shared" si="4"/>
        <v/>
      </c>
      <c r="G38" t="str">
        <f t="shared" si="4"/>
        <v/>
      </c>
      <c r="H38" s="476" t="str">
        <f t="shared" si="5"/>
        <v/>
      </c>
      <c r="I38" s="476" t="str">
        <f t="shared" si="5"/>
        <v/>
      </c>
      <c r="J38" t="e">
        <f t="shared" si="6"/>
        <v>#N/A</v>
      </c>
      <c r="K38" t="e">
        <f t="shared" si="7"/>
        <v>#N/A</v>
      </c>
      <c r="L38" t="e">
        <f t="shared" si="8"/>
        <v>#N/A</v>
      </c>
      <c r="M38" t="e">
        <f t="shared" si="9"/>
        <v>#N/A</v>
      </c>
      <c r="N38">
        <v>242</v>
      </c>
    </row>
    <row r="39" spans="1:14" ht="15" customHeight="1" x14ac:dyDescent="0.2">
      <c r="A39">
        <v>26</v>
      </c>
      <c r="B39" s="474">
        <f>'Tabelle 2.3'!J36</f>
        <v>0.69194176156840137</v>
      </c>
      <c r="C39" s="475">
        <f>'Tabelle 3.3'!J36</f>
        <v>-0.81018518518518523</v>
      </c>
      <c r="D39" s="476">
        <f t="shared" si="3"/>
        <v>0.69194176156840137</v>
      </c>
      <c r="E39" s="476">
        <f t="shared" si="3"/>
        <v>-0.81018518518518523</v>
      </c>
      <c r="F39" t="str">
        <f t="shared" si="4"/>
        <v/>
      </c>
      <c r="G39" t="str">
        <f t="shared" si="4"/>
        <v/>
      </c>
      <c r="H39" s="476" t="str">
        <f t="shared" si="5"/>
        <v/>
      </c>
      <c r="I39" s="476" t="str">
        <f t="shared" si="5"/>
        <v/>
      </c>
      <c r="J39" t="e">
        <f t="shared" si="6"/>
        <v>#N/A</v>
      </c>
      <c r="K39" t="e">
        <f t="shared" si="7"/>
        <v>#N/A</v>
      </c>
      <c r="L39" t="e">
        <f t="shared" si="8"/>
        <v>#N/A</v>
      </c>
      <c r="M39" t="e">
        <f t="shared" si="9"/>
        <v>#N/A</v>
      </c>
      <c r="N39">
        <v>253</v>
      </c>
    </row>
    <row r="40" spans="1:14" ht="15" customHeight="1" x14ac:dyDescent="0.2">
      <c r="A40">
        <v>27</v>
      </c>
      <c r="B40" s="474">
        <f>'Tabelle 2.3'!J37</f>
        <v>4.5345911949685531</v>
      </c>
      <c r="C40" s="475">
        <f>'Tabelle 3.3'!J37</f>
        <v>2.9378531073446328</v>
      </c>
      <c r="D40" s="476">
        <f t="shared" si="3"/>
        <v>4.5345911949685531</v>
      </c>
      <c r="E40" s="476">
        <f t="shared" si="3"/>
        <v>2.9378531073446328</v>
      </c>
      <c r="F40" t="str">
        <f t="shared" si="4"/>
        <v/>
      </c>
      <c r="G40" t="str">
        <f t="shared" si="4"/>
        <v/>
      </c>
      <c r="H40" s="476" t="str">
        <f t="shared" si="5"/>
        <v/>
      </c>
      <c r="I40" s="476" t="str">
        <f t="shared" si="5"/>
        <v/>
      </c>
      <c r="J40" t="e">
        <f t="shared" si="6"/>
        <v>#N/A</v>
      </c>
      <c r="K40" t="e">
        <f t="shared" si="7"/>
        <v>#N/A</v>
      </c>
      <c r="L40" t="e">
        <f t="shared" si="8"/>
        <v>#N/A</v>
      </c>
      <c r="M40" t="e">
        <f t="shared" si="9"/>
        <v>#N/A</v>
      </c>
      <c r="N40">
        <v>263</v>
      </c>
    </row>
    <row r="41" spans="1:14" ht="15" customHeight="1" x14ac:dyDescent="0.2">
      <c r="A41">
        <v>28</v>
      </c>
      <c r="B41" s="474" t="e">
        <f>'Tabelle 2.3'!#REF!</f>
        <v>#REF!</v>
      </c>
      <c r="C41" s="475" t="e">
        <f>'Tabelle 3.3'!#REF!</f>
        <v>#REF!</v>
      </c>
      <c r="D41" s="476" t="e">
        <f t="shared" si="3"/>
        <v>#REF!</v>
      </c>
      <c r="E41" s="476" t="e">
        <f t="shared" si="3"/>
        <v>#REF!</v>
      </c>
      <c r="F41" t="str">
        <f t="shared" si="4"/>
        <v/>
      </c>
      <c r="G41" t="str">
        <f t="shared" si="4"/>
        <v/>
      </c>
      <c r="H41" s="476" t="e">
        <f t="shared" si="5"/>
        <v>#REF!</v>
      </c>
      <c r="I41" s="476" t="e">
        <f t="shared" si="5"/>
        <v>#REF!</v>
      </c>
      <c r="J41" t="e">
        <f t="shared" si="6"/>
        <v>#REF!</v>
      </c>
      <c r="K41" t="e">
        <f t="shared" si="7"/>
        <v>#REF!</v>
      </c>
      <c r="L41" t="e">
        <f t="shared" si="8"/>
        <v>#REF!</v>
      </c>
      <c r="M41" t="e">
        <f t="shared" si="9"/>
        <v>#REF!</v>
      </c>
      <c r="N41">
        <v>273</v>
      </c>
    </row>
    <row r="42" spans="1:14" ht="15" customHeight="1" x14ac:dyDescent="0.2">
      <c r="A42">
        <v>29</v>
      </c>
      <c r="B42" s="474" t="e">
        <f>'Tabelle 2.3'!#REF!</f>
        <v>#REF!</v>
      </c>
      <c r="C42" s="475" t="e">
        <f>'Tabelle 3.3'!#REF!</f>
        <v>#REF!</v>
      </c>
      <c r="D42" s="476" t="e">
        <f t="shared" si="3"/>
        <v>#REF!</v>
      </c>
      <c r="E42" s="476" t="e">
        <f t="shared" si="3"/>
        <v>#REF!</v>
      </c>
      <c r="F42" t="str">
        <f t="shared" si="4"/>
        <v/>
      </c>
      <c r="G42" t="str">
        <f t="shared" si="4"/>
        <v/>
      </c>
      <c r="H42" s="476" t="e">
        <f t="shared" si="5"/>
        <v>#REF!</v>
      </c>
      <c r="I42" s="476" t="e">
        <f t="shared" si="5"/>
        <v>#REF!</v>
      </c>
      <c r="J42" t="e">
        <f t="shared" si="6"/>
        <v>#REF!</v>
      </c>
      <c r="K42" t="e">
        <f t="shared" si="7"/>
        <v>#REF!</v>
      </c>
      <c r="L42" t="e">
        <f t="shared" si="8"/>
        <v>#REF!</v>
      </c>
      <c r="M42" t="e">
        <f t="shared" si="9"/>
        <v>#REF!</v>
      </c>
      <c r="N42">
        <v>284</v>
      </c>
    </row>
    <row r="43" spans="1:14" ht="15" customHeight="1" x14ac:dyDescent="0.2">
      <c r="A43">
        <v>30</v>
      </c>
      <c r="B43" s="474" t="e">
        <f>'Tabelle 2.3'!#REF!</f>
        <v>#REF!</v>
      </c>
      <c r="C43" s="475" t="e">
        <f>'Tabelle 3.3'!#REF!</f>
        <v>#REF!</v>
      </c>
      <c r="D43" s="476" t="e">
        <f t="shared" si="3"/>
        <v>#REF!</v>
      </c>
      <c r="E43" s="476" t="e">
        <f t="shared" si="3"/>
        <v>#REF!</v>
      </c>
      <c r="F43" t="str">
        <f t="shared" si="4"/>
        <v/>
      </c>
      <c r="G43" t="str">
        <f t="shared" si="4"/>
        <v/>
      </c>
      <c r="H43" s="476" t="e">
        <f t="shared" si="5"/>
        <v>#REF!</v>
      </c>
      <c r="I43" s="476" t="e">
        <f t="shared" si="5"/>
        <v>#REF!</v>
      </c>
      <c r="J43" t="e">
        <f t="shared" si="6"/>
        <v>#REF!</v>
      </c>
      <c r="K43" t="e">
        <f t="shared" si="7"/>
        <v>#REF!</v>
      </c>
      <c r="L43" t="e">
        <f t="shared" si="8"/>
        <v>#REF!</v>
      </c>
      <c r="M43" t="e">
        <f t="shared" si="9"/>
        <v>#REF!</v>
      </c>
      <c r="N43">
        <v>294</v>
      </c>
    </row>
    <row r="44" spans="1:14" ht="15" customHeight="1" x14ac:dyDescent="0.2">
      <c r="A44">
        <v>31</v>
      </c>
      <c r="B44" s="474" t="e">
        <f>'Tabelle 2.3'!#REF!</f>
        <v>#REF!</v>
      </c>
      <c r="C44" s="475" t="e">
        <f>'Tabelle 3.3'!#REF!</f>
        <v>#REF!</v>
      </c>
      <c r="D44" s="476" t="e">
        <f t="shared" si="3"/>
        <v>#REF!</v>
      </c>
      <c r="E44" s="476" t="e">
        <f t="shared" si="3"/>
        <v>#REF!</v>
      </c>
      <c r="F44" t="str">
        <f t="shared" si="4"/>
        <v/>
      </c>
      <c r="G44" t="str">
        <f t="shared" si="4"/>
        <v/>
      </c>
      <c r="H44" s="476" t="e">
        <f t="shared" si="5"/>
        <v>#REF!</v>
      </c>
      <c r="I44" s="476" t="e">
        <f t="shared" si="5"/>
        <v>#REF!</v>
      </c>
      <c r="J44" t="e">
        <f t="shared" si="6"/>
        <v>#REF!</v>
      </c>
      <c r="K44" t="e">
        <f t="shared" si="7"/>
        <v>#REF!</v>
      </c>
      <c r="L44" t="e">
        <f t="shared" si="8"/>
        <v>#REF!</v>
      </c>
      <c r="M44" t="e">
        <f t="shared" si="9"/>
        <v>#REF!</v>
      </c>
      <c r="N44">
        <v>304</v>
      </c>
    </row>
    <row r="45" spans="1:14" ht="15" customHeight="1" x14ac:dyDescent="0.2">
      <c r="A45">
        <v>32</v>
      </c>
      <c r="B45" s="474" t="e">
        <f>'Tabelle 2.3'!#REF!</f>
        <v>#REF!</v>
      </c>
      <c r="C45" s="475" t="e">
        <f>'Tabelle 3.3'!#REF!</f>
        <v>#REF!</v>
      </c>
      <c r="D45" s="476" t="e">
        <f t="shared" si="3"/>
        <v>#REF!</v>
      </c>
      <c r="E45" s="476" t="e">
        <f t="shared" si="3"/>
        <v>#REF!</v>
      </c>
      <c r="F45" t="str">
        <f t="shared" si="4"/>
        <v/>
      </c>
      <c r="G45" t="str">
        <f t="shared" si="4"/>
        <v/>
      </c>
      <c r="H45" s="476" t="e">
        <f t="shared" si="5"/>
        <v>#REF!</v>
      </c>
      <c r="I45" s="476" t="e">
        <f t="shared" si="5"/>
        <v>#REF!</v>
      </c>
      <c r="J45" t="e">
        <f t="shared" si="6"/>
        <v>#REF!</v>
      </c>
      <c r="K45" t="e">
        <f t="shared" si="7"/>
        <v>#REF!</v>
      </c>
      <c r="L45" t="e">
        <f t="shared" si="8"/>
        <v>#REF!</v>
      </c>
      <c r="M45" t="e">
        <f t="shared" si="9"/>
        <v>#REF!</v>
      </c>
      <c r="N45">
        <v>315</v>
      </c>
    </row>
    <row r="46" spans="1:14" ht="15" customHeight="1" x14ac:dyDescent="0.2">
      <c r="A46">
        <v>33</v>
      </c>
      <c r="B46" s="474">
        <f>'Tabelle 2.3'!J37</f>
        <v>4.5345911949685531</v>
      </c>
      <c r="C46" s="475">
        <f>'Tabelle 3.3'!J37</f>
        <v>2.9378531073446328</v>
      </c>
      <c r="D46" s="476">
        <f t="shared" si="3"/>
        <v>4.5345911949685531</v>
      </c>
      <c r="E46" s="476">
        <f t="shared" si="3"/>
        <v>2.9378531073446328</v>
      </c>
      <c r="F46" t="str">
        <f t="shared" si="4"/>
        <v/>
      </c>
      <c r="G46" t="str">
        <f t="shared" si="4"/>
        <v/>
      </c>
      <c r="H46" s="476" t="str">
        <f t="shared" si="5"/>
        <v/>
      </c>
      <c r="I46" s="476" t="str">
        <f t="shared" si="5"/>
        <v/>
      </c>
      <c r="J46" t="e">
        <f t="shared" si="6"/>
        <v>#N/A</v>
      </c>
      <c r="K46" t="e">
        <f t="shared" si="7"/>
        <v>#N/A</v>
      </c>
      <c r="L46" t="e">
        <f t="shared" si="8"/>
        <v>#N/A</v>
      </c>
      <c r="M46" t="e">
        <f t="shared" si="9"/>
        <v>#N/A</v>
      </c>
      <c r="N46">
        <v>325</v>
      </c>
    </row>
    <row r="47" spans="1:14" ht="15" customHeight="1" x14ac:dyDescent="0.2">
      <c r="A47"/>
      <c r="E47"/>
      <c r="F47"/>
      <c r="G47"/>
      <c r="I47"/>
      <c r="J47"/>
      <c r="K47"/>
      <c r="L47"/>
      <c r="M47"/>
      <c r="N47"/>
    </row>
    <row r="48" spans="1:14" ht="15" customHeight="1" x14ac:dyDescent="0.2">
      <c r="A48"/>
      <c r="D48" s="478"/>
      <c r="E48"/>
      <c r="F48"/>
      <c r="G48"/>
      <c r="I48"/>
      <c r="J48"/>
      <c r="K48"/>
      <c r="L48"/>
      <c r="M48"/>
      <c r="N48"/>
    </row>
    <row r="49" spans="1:14" ht="15" customHeight="1" x14ac:dyDescent="0.2">
      <c r="A49" s="414" t="s">
        <v>484</v>
      </c>
      <c r="E49"/>
      <c r="F49"/>
      <c r="G49"/>
      <c r="I49"/>
      <c r="J49"/>
      <c r="K49"/>
      <c r="L49"/>
      <c r="M49"/>
      <c r="N49"/>
    </row>
    <row r="50" spans="1:14" ht="15" customHeight="1" x14ac:dyDescent="0.2">
      <c r="A50" s="479" t="s">
        <v>485</v>
      </c>
      <c r="B50" s="472" t="s">
        <v>94</v>
      </c>
      <c r="C50" s="472"/>
      <c r="D50" s="472"/>
      <c r="E50" s="480" t="s">
        <v>486</v>
      </c>
      <c r="F50" s="480"/>
      <c r="G50" s="480"/>
      <c r="H50" s="481" t="s">
        <v>487</v>
      </c>
      <c r="I50" s="480" t="s">
        <v>488</v>
      </c>
      <c r="J50" s="480"/>
      <c r="K50" s="480"/>
      <c r="L50" s="387" t="s">
        <v>489</v>
      </c>
      <c r="M50"/>
      <c r="N50"/>
    </row>
    <row r="51" spans="1:14" ht="39.950000000000003" customHeight="1" x14ac:dyDescent="0.2">
      <c r="A51" s="479"/>
      <c r="B51" s="482">
        <v>76479</v>
      </c>
      <c r="C51" s="482">
        <v>75566</v>
      </c>
      <c r="D51" s="482">
        <v>35950</v>
      </c>
      <c r="E51" s="482" t="s">
        <v>472</v>
      </c>
      <c r="F51" s="482" t="s">
        <v>112</v>
      </c>
      <c r="G51" s="482" t="s">
        <v>113</v>
      </c>
      <c r="H51" s="481"/>
      <c r="I51" s="482" t="s">
        <v>472</v>
      </c>
      <c r="J51" s="482" t="s">
        <v>112</v>
      </c>
      <c r="K51" s="482" t="s">
        <v>113</v>
      </c>
      <c r="L51" s="482" t="s">
        <v>490</v>
      </c>
      <c r="M51" s="482"/>
      <c r="N51" s="482"/>
    </row>
    <row r="52" spans="1:14" ht="15" customHeight="1" x14ac:dyDescent="0.2">
      <c r="A52" s="483" t="s">
        <v>491</v>
      </c>
      <c r="B52" s="484">
        <v>43996</v>
      </c>
      <c r="C52" s="484">
        <v>7039</v>
      </c>
      <c r="D52" s="484">
        <v>4666</v>
      </c>
      <c r="E52" s="476">
        <f>IF($A$52=37802,IF(COUNTBLANK(B$52:B$71)&gt;0,#N/A,B52/B$52*100),IF(COUNTBLANK(B$52:B$76)&gt;0,#N/A,B52/B$52*100))</f>
        <v>100</v>
      </c>
      <c r="F52" s="476">
        <f>IF($A$52=37802,IF(COUNTBLANK(C$52:C$71)&gt;0,#N/A,C52/C$52*100),IF(COUNTBLANK(C$52:C$76)&gt;0,#N/A,C52/C$52*100))</f>
        <v>100</v>
      </c>
      <c r="G52" s="476">
        <f>IF($A$52=37802,IF(COUNTBLANK(D$52:D$71)&gt;0,#N/A,D52/D$52*100),IF(COUNTBLANK(D$52:D$76)&gt;0,#N/A,D52/D$52*100))</f>
        <v>100</v>
      </c>
      <c r="H52" s="485" t="str">
        <f>IF(ISERROR(L52)=TRUE,IF(MONTH(A52)=MONTH(MAX(A$52:A$76)),A52,""),"")</f>
        <v/>
      </c>
      <c r="I52" s="476" t="str">
        <f>IF($H52&lt;&gt;"",E52,"")</f>
        <v/>
      </c>
      <c r="J52" s="476" t="str">
        <f>IF($H52&lt;&gt;"",F52,"")</f>
        <v/>
      </c>
      <c r="K52" s="476" t="str">
        <f t="shared" ref="J52:K67" si="10">IF($H52&lt;&gt;"",G52,"")</f>
        <v/>
      </c>
      <c r="L52" s="476" t="e">
        <f>IF(A$52=37802,IF(AND(COUNTBLANK(B$52:B$71)&lt;&gt;0,COUNTBLANK(C$52:C$71)&lt;&gt;0,COUNTBLANK(D$52:D$71)&lt;&gt;0),135,#N/A),IF(AND(COUNTBLANK(B$52:B$76)&lt;&gt;0,COUNTBLANK(C$52:C$76)&lt;&gt;0,COUNTBLANK(D$52:D$76)&lt;&gt;0),135,#N/A))</f>
        <v>#N/A</v>
      </c>
    </row>
    <row r="53" spans="1:14" ht="15" customHeight="1" x14ac:dyDescent="0.2">
      <c r="A53" s="483" t="s">
        <v>492</v>
      </c>
      <c r="B53" s="484">
        <v>45068</v>
      </c>
      <c r="C53" s="484">
        <v>6898</v>
      </c>
      <c r="D53" s="484">
        <v>4366</v>
      </c>
      <c r="E53" s="476">
        <f t="shared" ref="E53:G71" si="11">IF($A$52=37802,IF(COUNTBLANK(B$52:B$71)&gt;0,#N/A,B53/B$52*100),IF(COUNTBLANK(B$52:B$76)&gt;0,#N/A,B53/B$52*100))</f>
        <v>102.43658514410401</v>
      </c>
      <c r="F53" s="476">
        <f t="shared" si="11"/>
        <v>97.996874556044887</v>
      </c>
      <c r="G53" s="476">
        <f t="shared" si="11"/>
        <v>93.570510072867549</v>
      </c>
      <c r="H53" s="485" t="str">
        <f>IF(ISERROR(L53)=TRUE,IF(MONTH(A53)=MONTH(MAX(A$52:A$76)),A53,""),"")</f>
        <v/>
      </c>
      <c r="I53" s="476" t="str">
        <f t="shared" ref="I53:K76" si="12">IF($H53&lt;&gt;"",E53,"")</f>
        <v/>
      </c>
      <c r="J53" s="476" t="str">
        <f t="shared" si="10"/>
        <v/>
      </c>
      <c r="K53" s="476" t="str">
        <f t="shared" si="10"/>
        <v/>
      </c>
      <c r="L53" s="476" t="e">
        <f t="shared" ref="L53:L76" si="13">IF(A$52=37802,IF(AND(COUNTBLANK(B$52:B$71)&lt;&gt;0,COUNTBLANK(C$52:C$71)&lt;&gt;0,COUNTBLANK(D$52:D$71)&lt;&gt;0),135,#N/A),IF(AND(COUNTBLANK(B$52:B$76)&lt;&gt;0,COUNTBLANK(C$52:C$76)&lt;&gt;0,COUNTBLANK(D$52:D$76)&lt;&gt;0),135,#N/A))</f>
        <v>#N/A</v>
      </c>
    </row>
    <row r="54" spans="1:14" ht="15" customHeight="1" x14ac:dyDescent="0.2">
      <c r="A54" s="486" t="s">
        <v>493</v>
      </c>
      <c r="B54" s="484">
        <v>45004</v>
      </c>
      <c r="C54" s="484">
        <v>6842</v>
      </c>
      <c r="D54" s="484">
        <v>4373</v>
      </c>
      <c r="E54" s="476">
        <f t="shared" si="11"/>
        <v>102.29111737430676</v>
      </c>
      <c r="F54" s="476">
        <f t="shared" si="11"/>
        <v>97.201307003835765</v>
      </c>
      <c r="G54" s="476">
        <f t="shared" si="11"/>
        <v>93.720531504500642</v>
      </c>
      <c r="H54" s="485" t="str">
        <f>IF(ISERROR(L54)=TRUE,IF(MONTH(A54)=MONTH(MAX(A$52:A$76)),A54,""),"")</f>
        <v/>
      </c>
      <c r="I54" s="476" t="str">
        <f t="shared" si="12"/>
        <v/>
      </c>
      <c r="J54" s="476" t="str">
        <f t="shared" si="10"/>
        <v/>
      </c>
      <c r="K54" s="476" t="str">
        <f t="shared" si="10"/>
        <v/>
      </c>
      <c r="L54" s="476" t="e">
        <f t="shared" si="13"/>
        <v>#N/A</v>
      </c>
    </row>
    <row r="55" spans="1:14" ht="15" customHeight="1" x14ac:dyDescent="0.2">
      <c r="A55" s="486">
        <v>44075</v>
      </c>
      <c r="B55" s="484">
        <v>45880</v>
      </c>
      <c r="C55" s="484">
        <v>6783</v>
      </c>
      <c r="D55" s="484">
        <v>4563</v>
      </c>
      <c r="E55" s="476">
        <f t="shared" si="11"/>
        <v>104.28220747340666</v>
      </c>
      <c r="F55" s="476">
        <f t="shared" si="11"/>
        <v>96.363119761329727</v>
      </c>
      <c r="G55" s="476">
        <f t="shared" si="11"/>
        <v>97.792541791684528</v>
      </c>
      <c r="H55" s="485">
        <f>IF(ISERROR(L55)=TRUE,IF(MONTH(A55)=MONTH(MAX(A$52:A$76)),A55,""),"")</f>
        <v>44075</v>
      </c>
      <c r="I55" s="476">
        <f t="shared" si="12"/>
        <v>104.28220747340666</v>
      </c>
      <c r="J55" s="476">
        <f t="shared" si="10"/>
        <v>96.363119761329727</v>
      </c>
      <c r="K55" s="476">
        <f t="shared" si="10"/>
        <v>97.792541791684528</v>
      </c>
      <c r="L55" s="476" t="e">
        <f t="shared" si="13"/>
        <v>#N/A</v>
      </c>
    </row>
    <row r="56" spans="1:14" ht="15" customHeight="1" x14ac:dyDescent="0.2">
      <c r="A56" s="486" t="s">
        <v>494</v>
      </c>
      <c r="B56" s="484">
        <v>45251</v>
      </c>
      <c r="C56" s="484">
        <v>6471</v>
      </c>
      <c r="D56" s="484">
        <v>4365</v>
      </c>
      <c r="E56" s="476">
        <f t="shared" si="11"/>
        <v>102.85253204836803</v>
      </c>
      <c r="F56" s="476">
        <f t="shared" si="11"/>
        <v>91.930671970450348</v>
      </c>
      <c r="G56" s="476">
        <f t="shared" si="11"/>
        <v>93.549078439777105</v>
      </c>
      <c r="H56" s="485" t="str">
        <f t="shared" ref="H56:H71" si="14">IF(ISERROR(L56)=TRUE,IF(MONTH(A56)=MONTH(MAX(A$52:A$76)),A56,""),"")</f>
        <v/>
      </c>
      <c r="I56" s="476" t="str">
        <f t="shared" si="12"/>
        <v/>
      </c>
      <c r="J56" s="476" t="str">
        <f t="shared" si="10"/>
        <v/>
      </c>
      <c r="K56" s="476" t="str">
        <f t="shared" si="10"/>
        <v/>
      </c>
      <c r="L56" s="476" t="e">
        <f t="shared" si="13"/>
        <v>#N/A</v>
      </c>
    </row>
    <row r="57" spans="1:14" ht="15" customHeight="1" x14ac:dyDescent="0.2">
      <c r="A57" s="486" t="s">
        <v>495</v>
      </c>
      <c r="B57" s="484">
        <v>46100</v>
      </c>
      <c r="C57" s="484">
        <v>6298</v>
      </c>
      <c r="D57" s="484">
        <v>4362</v>
      </c>
      <c r="E57" s="476">
        <f t="shared" si="11"/>
        <v>104.78225293208475</v>
      </c>
      <c r="F57" s="476">
        <f t="shared" si="11"/>
        <v>89.472936496661461</v>
      </c>
      <c r="G57" s="476">
        <f t="shared" si="11"/>
        <v>93.484783540505788</v>
      </c>
      <c r="H57" s="485" t="str">
        <f t="shared" si="14"/>
        <v/>
      </c>
      <c r="I57" s="476" t="str">
        <f t="shared" si="12"/>
        <v/>
      </c>
      <c r="J57" s="476" t="str">
        <f t="shared" si="10"/>
        <v/>
      </c>
      <c r="K57" s="476" t="str">
        <f t="shared" si="10"/>
        <v/>
      </c>
      <c r="L57" s="476" t="e">
        <f t="shared" si="13"/>
        <v>#N/A</v>
      </c>
    </row>
    <row r="58" spans="1:14" ht="15" customHeight="1" x14ac:dyDescent="0.2">
      <c r="A58" s="486" t="s">
        <v>496</v>
      </c>
      <c r="B58" s="484">
        <v>46386</v>
      </c>
      <c r="C58" s="484">
        <v>6580</v>
      </c>
      <c r="D58" s="484">
        <v>4619</v>
      </c>
      <c r="E58" s="476">
        <f t="shared" si="11"/>
        <v>105.4323120283662</v>
      </c>
      <c r="F58" s="476">
        <f t="shared" si="11"/>
        <v>93.479187384571674</v>
      </c>
      <c r="G58" s="476">
        <f t="shared" si="11"/>
        <v>98.992713244749254</v>
      </c>
      <c r="H58" s="485" t="str">
        <f t="shared" si="14"/>
        <v/>
      </c>
      <c r="I58" s="476" t="str">
        <f t="shared" si="12"/>
        <v/>
      </c>
      <c r="J58" s="476" t="str">
        <f t="shared" si="10"/>
        <v/>
      </c>
      <c r="K58" s="476" t="str">
        <f t="shared" si="10"/>
        <v/>
      </c>
      <c r="L58" s="476" t="e">
        <f t="shared" si="13"/>
        <v>#N/A</v>
      </c>
    </row>
    <row r="59" spans="1:14" ht="15" customHeight="1" x14ac:dyDescent="0.2">
      <c r="A59" s="486">
        <v>44440</v>
      </c>
      <c r="B59" s="484">
        <v>47245</v>
      </c>
      <c r="C59" s="484">
        <v>6602</v>
      </c>
      <c r="D59" s="484">
        <v>4773</v>
      </c>
      <c r="E59" s="476">
        <f t="shared" si="11"/>
        <v>107.38476225111373</v>
      </c>
      <c r="F59" s="476">
        <f t="shared" si="11"/>
        <v>93.791731780082401</v>
      </c>
      <c r="G59" s="476">
        <f t="shared" si="11"/>
        <v>102.29318474067723</v>
      </c>
      <c r="H59" s="485">
        <f t="shared" si="14"/>
        <v>44440</v>
      </c>
      <c r="I59" s="476">
        <f t="shared" si="12"/>
        <v>107.38476225111373</v>
      </c>
      <c r="J59" s="476">
        <f t="shared" si="10"/>
        <v>93.791731780082401</v>
      </c>
      <c r="K59" s="476">
        <f t="shared" si="10"/>
        <v>102.29318474067723</v>
      </c>
      <c r="L59" s="476" t="e">
        <f t="shared" si="13"/>
        <v>#N/A</v>
      </c>
    </row>
    <row r="60" spans="1:14" ht="15" customHeight="1" x14ac:dyDescent="0.2">
      <c r="A60" s="486" t="s">
        <v>497</v>
      </c>
      <c r="B60" s="484">
        <v>46684</v>
      </c>
      <c r="C60" s="484">
        <v>6587</v>
      </c>
      <c r="D60" s="484">
        <v>4698</v>
      </c>
      <c r="E60" s="476">
        <f t="shared" si="11"/>
        <v>106.10964633148467</v>
      </c>
      <c r="F60" s="476">
        <f t="shared" si="11"/>
        <v>93.578633328597817</v>
      </c>
      <c r="G60" s="476">
        <f t="shared" si="11"/>
        <v>100.68581225889413</v>
      </c>
      <c r="H60" s="485" t="str">
        <f t="shared" si="14"/>
        <v/>
      </c>
      <c r="I60" s="476" t="str">
        <f t="shared" si="12"/>
        <v/>
      </c>
      <c r="J60" s="476" t="str">
        <f t="shared" si="10"/>
        <v/>
      </c>
      <c r="K60" s="476" t="str">
        <f t="shared" si="10"/>
        <v/>
      </c>
      <c r="L60" s="476" t="e">
        <f t="shared" si="13"/>
        <v>#N/A</v>
      </c>
    </row>
    <row r="61" spans="1:14" ht="15" customHeight="1" x14ac:dyDescent="0.2">
      <c r="A61" s="486" t="s">
        <v>498</v>
      </c>
      <c r="B61" s="484">
        <v>47738</v>
      </c>
      <c r="C61" s="484">
        <v>6476</v>
      </c>
      <c r="D61" s="484">
        <v>4641</v>
      </c>
      <c r="E61" s="476">
        <f t="shared" si="11"/>
        <v>108.50531866533322</v>
      </c>
      <c r="F61" s="476">
        <f t="shared" si="11"/>
        <v>92.001704787611885</v>
      </c>
      <c r="G61" s="476">
        <f t="shared" si="11"/>
        <v>99.464209172738961</v>
      </c>
      <c r="H61" s="485" t="str">
        <f t="shared" si="14"/>
        <v/>
      </c>
      <c r="I61" s="476" t="str">
        <f t="shared" si="12"/>
        <v/>
      </c>
      <c r="J61" s="476" t="str">
        <f t="shared" si="10"/>
        <v/>
      </c>
      <c r="K61" s="476" t="str">
        <f t="shared" si="10"/>
        <v/>
      </c>
      <c r="L61" s="476" t="e">
        <f t="shared" si="13"/>
        <v>#N/A</v>
      </c>
    </row>
    <row r="62" spans="1:14" ht="15" customHeight="1" x14ac:dyDescent="0.2">
      <c r="A62" s="486" t="s">
        <v>499</v>
      </c>
      <c r="B62" s="484">
        <v>47845</v>
      </c>
      <c r="C62" s="484">
        <v>6838</v>
      </c>
      <c r="D62" s="484">
        <v>4816</v>
      </c>
      <c r="E62" s="476">
        <f t="shared" si="11"/>
        <v>108.748522592963</v>
      </c>
      <c r="F62" s="476">
        <f t="shared" si="11"/>
        <v>97.144480750106553</v>
      </c>
      <c r="G62" s="476">
        <f t="shared" si="11"/>
        <v>103.21474496356622</v>
      </c>
      <c r="H62" s="485" t="str">
        <f t="shared" si="14"/>
        <v/>
      </c>
      <c r="I62" s="476" t="str">
        <f t="shared" si="12"/>
        <v/>
      </c>
      <c r="J62" s="476" t="str">
        <f t="shared" si="10"/>
        <v/>
      </c>
      <c r="K62" s="476" t="str">
        <f t="shared" si="10"/>
        <v/>
      </c>
      <c r="L62" s="476" t="e">
        <f t="shared" si="13"/>
        <v>#N/A</v>
      </c>
    </row>
    <row r="63" spans="1:14" ht="15" customHeight="1" x14ac:dyDescent="0.2">
      <c r="A63" s="486">
        <v>44805</v>
      </c>
      <c r="B63" s="484">
        <v>48422</v>
      </c>
      <c r="C63" s="484">
        <v>6732</v>
      </c>
      <c r="D63" s="484">
        <v>5012</v>
      </c>
      <c r="E63" s="476">
        <f t="shared" si="11"/>
        <v>110.06000545504138</v>
      </c>
      <c r="F63" s="476">
        <f t="shared" si="11"/>
        <v>95.638585026282144</v>
      </c>
      <c r="G63" s="476">
        <f t="shared" si="11"/>
        <v>107.41534504929275</v>
      </c>
      <c r="H63" s="485">
        <f t="shared" si="14"/>
        <v>44805</v>
      </c>
      <c r="I63" s="476">
        <f t="shared" si="12"/>
        <v>110.06000545504138</v>
      </c>
      <c r="J63" s="476">
        <f t="shared" si="10"/>
        <v>95.638585026282144</v>
      </c>
      <c r="K63" s="476">
        <f t="shared" si="10"/>
        <v>107.41534504929275</v>
      </c>
      <c r="L63" s="476" t="e">
        <f t="shared" si="13"/>
        <v>#N/A</v>
      </c>
    </row>
    <row r="64" spans="1:14" ht="15" customHeight="1" x14ac:dyDescent="0.2">
      <c r="A64" s="486" t="s">
        <v>500</v>
      </c>
      <c r="B64" s="484">
        <v>46759</v>
      </c>
      <c r="C64" s="484">
        <v>6644</v>
      </c>
      <c r="D64" s="484">
        <v>4977</v>
      </c>
      <c r="E64" s="476">
        <f t="shared" si="11"/>
        <v>106.28011637421584</v>
      </c>
      <c r="F64" s="476">
        <f t="shared" si="11"/>
        <v>94.388407444239249</v>
      </c>
      <c r="G64" s="476">
        <f t="shared" si="11"/>
        <v>106.66523789112729</v>
      </c>
      <c r="H64" s="485" t="str">
        <f t="shared" si="14"/>
        <v/>
      </c>
      <c r="I64" s="476" t="str">
        <f t="shared" si="12"/>
        <v/>
      </c>
      <c r="J64" s="476" t="str">
        <f t="shared" si="10"/>
        <v/>
      </c>
      <c r="K64" s="476" t="str">
        <f t="shared" si="10"/>
        <v/>
      </c>
      <c r="L64" s="476" t="e">
        <f t="shared" si="13"/>
        <v>#N/A</v>
      </c>
    </row>
    <row r="65" spans="1:12" ht="15" customHeight="1" x14ac:dyDescent="0.2">
      <c r="A65" s="486" t="s">
        <v>501</v>
      </c>
      <c r="B65" s="484">
        <v>47556</v>
      </c>
      <c r="C65" s="484">
        <v>6737</v>
      </c>
      <c r="D65" s="484">
        <v>4996</v>
      </c>
      <c r="E65" s="476">
        <f t="shared" si="11"/>
        <v>108.09164469497227</v>
      </c>
      <c r="F65" s="476">
        <f t="shared" si="11"/>
        <v>95.709617843443667</v>
      </c>
      <c r="G65" s="476">
        <f t="shared" si="11"/>
        <v>107.07243891984571</v>
      </c>
      <c r="H65" s="485" t="str">
        <f t="shared" si="14"/>
        <v/>
      </c>
      <c r="I65" s="476" t="str">
        <f t="shared" si="12"/>
        <v/>
      </c>
      <c r="J65" s="476" t="str">
        <f t="shared" si="10"/>
        <v/>
      </c>
      <c r="K65" s="476" t="str">
        <f t="shared" si="10"/>
        <v/>
      </c>
      <c r="L65" s="476" t="e">
        <f t="shared" si="13"/>
        <v>#N/A</v>
      </c>
    </row>
    <row r="66" spans="1:12" ht="15" customHeight="1" x14ac:dyDescent="0.2">
      <c r="A66" s="486" t="s">
        <v>502</v>
      </c>
      <c r="B66" s="484">
        <v>47602</v>
      </c>
      <c r="C66" s="484">
        <v>7035</v>
      </c>
      <c r="D66" s="484">
        <v>5265</v>
      </c>
      <c r="E66" s="476">
        <f t="shared" si="11"/>
        <v>108.19619965451403</v>
      </c>
      <c r="F66" s="476">
        <f t="shared" si="11"/>
        <v>99.943173746270773</v>
      </c>
      <c r="G66" s="476">
        <f t="shared" si="11"/>
        <v>112.83754822117444</v>
      </c>
      <c r="H66" s="485" t="str">
        <f t="shared" si="14"/>
        <v/>
      </c>
      <c r="I66" s="476" t="str">
        <f t="shared" si="12"/>
        <v/>
      </c>
      <c r="J66" s="476" t="str">
        <f t="shared" si="10"/>
        <v/>
      </c>
      <c r="K66" s="476" t="str">
        <f t="shared" si="10"/>
        <v/>
      </c>
      <c r="L66" s="476" t="e">
        <f t="shared" si="13"/>
        <v>#N/A</v>
      </c>
    </row>
    <row r="67" spans="1:12" ht="15" customHeight="1" x14ac:dyDescent="0.2">
      <c r="A67" s="486">
        <v>45170</v>
      </c>
      <c r="B67" s="484">
        <v>48112</v>
      </c>
      <c r="C67" s="484">
        <v>6872</v>
      </c>
      <c r="D67" s="484">
        <v>5479</v>
      </c>
      <c r="E67" s="476">
        <f t="shared" si="11"/>
        <v>109.35539594508592</v>
      </c>
      <c r="F67" s="476">
        <f t="shared" si="11"/>
        <v>97.627503906804947</v>
      </c>
      <c r="G67" s="476">
        <f t="shared" si="11"/>
        <v>117.42391770252894</v>
      </c>
      <c r="H67" s="485">
        <f t="shared" si="14"/>
        <v>45170</v>
      </c>
      <c r="I67" s="476">
        <f t="shared" si="12"/>
        <v>109.35539594508592</v>
      </c>
      <c r="J67" s="476">
        <f t="shared" si="10"/>
        <v>97.627503906804947</v>
      </c>
      <c r="K67" s="476">
        <f t="shared" si="10"/>
        <v>117.42391770252894</v>
      </c>
      <c r="L67" s="476" t="e">
        <f t="shared" si="13"/>
        <v>#N/A</v>
      </c>
    </row>
    <row r="68" spans="1:12" ht="15" customHeight="1" x14ac:dyDescent="0.2">
      <c r="A68" s="486" t="s">
        <v>503</v>
      </c>
      <c r="B68" s="484">
        <v>47001</v>
      </c>
      <c r="C68" s="484">
        <v>6814</v>
      </c>
      <c r="D68" s="484">
        <v>5291</v>
      </c>
      <c r="E68" s="476">
        <f t="shared" si="11"/>
        <v>106.8301663787617</v>
      </c>
      <c r="F68" s="476">
        <f t="shared" si="11"/>
        <v>96.803523227731219</v>
      </c>
      <c r="G68" s="476">
        <f t="shared" si="11"/>
        <v>113.39477068152593</v>
      </c>
      <c r="H68" s="485" t="str">
        <f t="shared" si="14"/>
        <v/>
      </c>
      <c r="I68" s="476" t="str">
        <f t="shared" si="12"/>
        <v/>
      </c>
      <c r="J68" s="476" t="str">
        <f t="shared" si="12"/>
        <v/>
      </c>
      <c r="K68" s="476" t="str">
        <f t="shared" si="12"/>
        <v/>
      </c>
      <c r="L68" s="476" t="e">
        <f t="shared" si="13"/>
        <v>#N/A</v>
      </c>
    </row>
    <row r="69" spans="1:12" ht="15" customHeight="1" x14ac:dyDescent="0.2">
      <c r="A69" s="486" t="s">
        <v>504</v>
      </c>
      <c r="B69" s="484">
        <v>47702</v>
      </c>
      <c r="C69" s="484">
        <v>6846</v>
      </c>
      <c r="D69" s="484">
        <v>5312</v>
      </c>
      <c r="E69" s="476">
        <f t="shared" si="11"/>
        <v>108.42349304482227</v>
      </c>
      <c r="F69" s="476">
        <f t="shared" si="11"/>
        <v>97.258133257564992</v>
      </c>
      <c r="G69" s="476">
        <f t="shared" si="11"/>
        <v>113.84483497642522</v>
      </c>
      <c r="H69" s="485" t="str">
        <f t="shared" si="14"/>
        <v/>
      </c>
      <c r="I69" s="476" t="str">
        <f t="shared" si="12"/>
        <v/>
      </c>
      <c r="J69" s="476" t="str">
        <f t="shared" si="12"/>
        <v/>
      </c>
      <c r="K69" s="476" t="str">
        <f t="shared" si="12"/>
        <v/>
      </c>
      <c r="L69" s="476" t="e">
        <f t="shared" si="13"/>
        <v>#N/A</v>
      </c>
    </row>
    <row r="70" spans="1:12" ht="15" customHeight="1" x14ac:dyDescent="0.2">
      <c r="A70" s="486" t="s">
        <v>505</v>
      </c>
      <c r="B70" s="484">
        <v>47932</v>
      </c>
      <c r="C70" s="484">
        <v>7051</v>
      </c>
      <c r="D70" s="484">
        <v>5587</v>
      </c>
      <c r="E70" s="476">
        <f t="shared" si="11"/>
        <v>108.94626784253114</v>
      </c>
      <c r="F70" s="476">
        <f t="shared" si="11"/>
        <v>100.17047876118768</v>
      </c>
      <c r="G70" s="476">
        <f t="shared" si="11"/>
        <v>119.73853407629662</v>
      </c>
      <c r="H70" s="485" t="str">
        <f t="shared" si="14"/>
        <v/>
      </c>
      <c r="I70" s="476" t="str">
        <f t="shared" si="12"/>
        <v/>
      </c>
      <c r="J70" s="476" t="str">
        <f t="shared" si="12"/>
        <v/>
      </c>
      <c r="K70" s="476" t="str">
        <f t="shared" si="12"/>
        <v/>
      </c>
      <c r="L70" s="476" t="e">
        <f t="shared" si="13"/>
        <v>#N/A</v>
      </c>
    </row>
    <row r="71" spans="1:12" ht="15" customHeight="1" x14ac:dyDescent="0.2">
      <c r="A71" s="486">
        <v>45536</v>
      </c>
      <c r="B71" s="484">
        <v>48714</v>
      </c>
      <c r="C71" s="484">
        <v>6797</v>
      </c>
      <c r="D71" s="484">
        <v>5818</v>
      </c>
      <c r="E71" s="476">
        <f t="shared" si="11"/>
        <v>110.72370215474135</v>
      </c>
      <c r="F71" s="476">
        <f t="shared" si="11"/>
        <v>96.562011649382015</v>
      </c>
      <c r="G71" s="476">
        <f t="shared" si="11"/>
        <v>124.68924132018859</v>
      </c>
      <c r="H71" s="485">
        <f t="shared" si="14"/>
        <v>45536</v>
      </c>
      <c r="I71" s="476">
        <f t="shared" si="12"/>
        <v>110.72370215474135</v>
      </c>
      <c r="J71" s="476">
        <f t="shared" si="12"/>
        <v>96.562011649382015</v>
      </c>
      <c r="K71" s="476">
        <f t="shared" si="12"/>
        <v>124.68924132018859</v>
      </c>
      <c r="L71" s="476" t="e">
        <f t="shared" si="13"/>
        <v>#N/A</v>
      </c>
    </row>
    <row r="72" spans="1:12" ht="15" customHeight="1" x14ac:dyDescent="0.2">
      <c r="A72" s="486" t="s">
        <v>506</v>
      </c>
      <c r="B72" s="484">
        <v>47646</v>
      </c>
      <c r="C72" s="484">
        <v>6706</v>
      </c>
      <c r="D72" s="484">
        <v>5638</v>
      </c>
      <c r="E72" s="487">
        <f t="shared" ref="E72:G76" si="15">IF($A$52=37802,IF(COUNTBLANK(B$52:B$71)&gt;0,#N/A,IF(ISBLANK(B72)=FALSE,B72/B$52*100,#N/A)),IF(COUNTBLANK(B$52:B$76)&gt;0,#N/A,B72/B$52*100))</f>
        <v>108.29620874624966</v>
      </c>
      <c r="F72" s="487">
        <f t="shared" si="15"/>
        <v>95.269214377042189</v>
      </c>
      <c r="G72" s="487">
        <f t="shared" si="15"/>
        <v>120.83154736390912</v>
      </c>
      <c r="H72" s="488" t="str">
        <f>IF(A$52=37802,IF(ISERROR(L72)=TRUE,IF(ISBLANK(A72)=FALSE,IF(MONTH(A72)=MONTH(MAX(A$52:A$76)),A72,""),""),""),IF(ISERROR(L72)=TRUE,IF(MONTH(A72)=MONTH(MAX(A$52:A$76)),A72,""),""))</f>
        <v/>
      </c>
      <c r="I72" s="476" t="str">
        <f t="shared" si="12"/>
        <v/>
      </c>
      <c r="J72" s="476" t="str">
        <f t="shared" si="12"/>
        <v/>
      </c>
      <c r="K72" s="476" t="str">
        <f t="shared" si="12"/>
        <v/>
      </c>
      <c r="L72" s="476" t="e">
        <f t="shared" si="13"/>
        <v>#N/A</v>
      </c>
    </row>
    <row r="73" spans="1:12" ht="15" customHeight="1" x14ac:dyDescent="0.2">
      <c r="A73" s="486" t="s">
        <v>507</v>
      </c>
      <c r="B73" s="484">
        <v>48599</v>
      </c>
      <c r="C73" s="484">
        <v>6660</v>
      </c>
      <c r="D73" s="484">
        <v>5675</v>
      </c>
      <c r="E73" s="487">
        <f t="shared" si="15"/>
        <v>110.46231475588691</v>
      </c>
      <c r="F73" s="487">
        <f t="shared" si="15"/>
        <v>94.615712459156128</v>
      </c>
      <c r="G73" s="487">
        <f t="shared" si="15"/>
        <v>121.62451778825547</v>
      </c>
      <c r="H73" s="488" t="str">
        <f>IF(A$52=37802,IF(ISERROR(L73)=TRUE,IF(ISBLANK(A73)=FALSE,IF(MONTH(A73)=MONTH(MAX(A$52:A$76)),A73,""),""),""),IF(ISERROR(L73)=TRUE,IF(MONTH(A73)=MONTH(MAX(A$52:A$76)),A73,""),""))</f>
        <v/>
      </c>
      <c r="I73" s="476" t="str">
        <f t="shared" si="12"/>
        <v/>
      </c>
      <c r="J73" s="476" t="str">
        <f t="shared" si="12"/>
        <v/>
      </c>
      <c r="K73" s="476" t="str">
        <f t="shared" si="12"/>
        <v/>
      </c>
      <c r="L73" s="476" t="e">
        <f t="shared" si="13"/>
        <v>#N/A</v>
      </c>
    </row>
    <row r="74" spans="1:12" ht="15" customHeight="1" x14ac:dyDescent="0.2">
      <c r="A74" s="486" t="s">
        <v>508</v>
      </c>
      <c r="B74" s="484">
        <v>49032</v>
      </c>
      <c r="C74" s="484">
        <v>6970</v>
      </c>
      <c r="D74" s="484">
        <v>5957</v>
      </c>
      <c r="E74" s="487">
        <f t="shared" si="15"/>
        <v>111.44649513592144</v>
      </c>
      <c r="F74" s="487">
        <f t="shared" si="15"/>
        <v>99.019747123170916</v>
      </c>
      <c r="G74" s="487">
        <f t="shared" si="15"/>
        <v>127.66823831975998</v>
      </c>
      <c r="H74" s="488" t="str">
        <f>IF(A$52=37802,IF(ISERROR(L74)=TRUE,IF(ISBLANK(A74)=FALSE,IF(MONTH(A74)=MONTH(MAX(A$52:A$76)),A74,""),""),""),IF(ISERROR(L74)=TRUE,IF(MONTH(A74)=MONTH(MAX(A$52:A$76)),A74,""),""))</f>
        <v/>
      </c>
      <c r="I74" s="476" t="str">
        <f t="shared" si="12"/>
        <v/>
      </c>
      <c r="J74" s="476" t="str">
        <f t="shared" si="12"/>
        <v/>
      </c>
      <c r="K74" s="476" t="str">
        <f t="shared" si="12"/>
        <v/>
      </c>
      <c r="L74" s="476" t="e">
        <f t="shared" si="13"/>
        <v>#N/A</v>
      </c>
    </row>
    <row r="75" spans="1:12" ht="15" customHeight="1" x14ac:dyDescent="0.2">
      <c r="A75" s="486">
        <v>45901</v>
      </c>
      <c r="B75" s="484">
        <v>50042</v>
      </c>
      <c r="C75" s="484">
        <v>6768</v>
      </c>
      <c r="D75" s="484">
        <v>6136</v>
      </c>
      <c r="E75" s="487">
        <f t="shared" si="15"/>
        <v>113.74215837803436</v>
      </c>
      <c r="F75" s="487">
        <f t="shared" si="15"/>
        <v>96.150021309845144</v>
      </c>
      <c r="G75" s="487">
        <f t="shared" si="15"/>
        <v>131.50450064294898</v>
      </c>
      <c r="H75" s="488">
        <f>IF(A$52=37802,IF(ISERROR(L75)=TRUE,IF(ISBLANK(A75)=FALSE,IF(MONTH(A75)=MONTH(MAX(A$52:A$76)),A75,""),""),""),IF(ISERROR(L75)=TRUE,IF(MONTH(A75)=MONTH(MAX(A$52:A$76)),A75,""),""))</f>
        <v>45901</v>
      </c>
      <c r="I75" s="476">
        <f t="shared" si="12"/>
        <v>113.74215837803436</v>
      </c>
      <c r="J75" s="476">
        <f t="shared" si="12"/>
        <v>96.150021309845144</v>
      </c>
      <c r="K75" s="476">
        <f t="shared" si="12"/>
        <v>131.50450064294898</v>
      </c>
      <c r="L75" s="476" t="e">
        <f t="shared" si="13"/>
        <v>#N/A</v>
      </c>
    </row>
    <row r="76" spans="1:12" ht="15" customHeight="1" x14ac:dyDescent="0.2">
      <c r="A76" s="486" t="s">
        <v>509</v>
      </c>
      <c r="B76" s="484">
        <v>49173</v>
      </c>
      <c r="C76" s="489">
        <v>6675</v>
      </c>
      <c r="D76" s="489">
        <v>5948</v>
      </c>
      <c r="E76" s="487">
        <f t="shared" si="15"/>
        <v>111.76697881625601</v>
      </c>
      <c r="F76" s="487">
        <f t="shared" si="15"/>
        <v>94.828810910640712</v>
      </c>
      <c r="G76" s="487">
        <f t="shared" si="15"/>
        <v>127.475353621946</v>
      </c>
      <c r="H76" s="488" t="str">
        <f>IF(A$52=37802,IF(ISERROR(L76)=TRUE,IF(ISBLANK(A76)=FALSE,IF(MONTH(A76)=MONTH(MAX(A$52:A$76)),A76,""),""),""),IF(ISERROR(L76)=TRUE,IF(MONTH(A76)=MONTH(MAX(A$52:A$76)),A76,""),""))</f>
        <v/>
      </c>
      <c r="I76" s="476" t="str">
        <f t="shared" si="12"/>
        <v/>
      </c>
      <c r="J76" s="476" t="str">
        <f t="shared" si="12"/>
        <v/>
      </c>
      <c r="K76" s="476" t="str">
        <f t="shared" si="12"/>
        <v/>
      </c>
      <c r="L76" s="476" t="e">
        <f t="shared" si="13"/>
        <v>#N/A</v>
      </c>
    </row>
    <row r="78" spans="1:12" ht="15" customHeight="1" x14ac:dyDescent="0.2">
      <c r="I78" s="476">
        <f>IF(I76&lt;&gt;"",I76,IF(I75&lt;&gt;"",I75,IF(I74&lt;&gt;"",I74,IF(I73&lt;&gt;"",I73,IF(I72&lt;&gt;"",I72,IF(I71&lt;&gt;"",I71,""))))))</f>
        <v>113.74215837803436</v>
      </c>
      <c r="J78" s="476">
        <f>IF(J76&lt;&gt;"",J76,IF(J75&lt;&gt;"",J75,IF(J74&lt;&gt;"",J74,IF(J73&lt;&gt;"",J73,IF(J72&lt;&gt;"",J72,IF(J71&lt;&gt;"",J71,""))))))</f>
        <v>96.150021309845144</v>
      </c>
      <c r="K78" s="476">
        <f>IF(K76&lt;&gt;"",K76,IF(K75&lt;&gt;"",K75,IF(K74&lt;&gt;"",K74,IF(K73&lt;&gt;"",K73,IF(K72&lt;&gt;"",K72,IF(K71&lt;&gt;"",K71,""))))))</f>
        <v>131.50450064294898</v>
      </c>
    </row>
    <row r="79" spans="1:12" ht="15" customHeight="1" x14ac:dyDescent="0.2">
      <c r="I79" s="473">
        <f>RANK(I78,$I78:$K78)</f>
        <v>2</v>
      </c>
      <c r="J79" s="473">
        <f>RANK(J78,$I78:$K78)</f>
        <v>3</v>
      </c>
      <c r="K79" s="473">
        <f>RANK(K78,$I78:$K78)</f>
        <v>1</v>
      </c>
    </row>
    <row r="80" spans="1:12" ht="15" customHeight="1" x14ac:dyDescent="0.2">
      <c r="I80" s="476" t="str">
        <f>"SvB: "&amp;IF(I78&gt;100,"+","")&amp;TEXT(I78-100,"0,0")&amp;"%"</f>
        <v>SvB: +13,7%</v>
      </c>
      <c r="J80" s="476" t="str">
        <f>"GeB - ausschließlich: "&amp;IF(J78&gt;100,"+","")&amp;TEXT(J78-100,"0,0")&amp;"%"</f>
        <v>GeB - ausschließlich: -3,8%</v>
      </c>
      <c r="K80" s="476" t="str">
        <f>"GeB - im Nebenjob: "&amp;IF(K78&gt;100,"+","")&amp;TEXT(K78-100,"0,0")&amp;"%"</f>
        <v>GeB - im Nebenjob: +31,5%</v>
      </c>
    </row>
    <row r="82" spans="9:9" ht="15" customHeight="1" x14ac:dyDescent="0.2">
      <c r="I82" s="476" t="str">
        <f>IF(ISERROR(HLOOKUP(1,I$79:K$80,2,FALSE)),"",HLOOKUP(1,I$79:K$80,2,FALSE))</f>
        <v>GeB - im Nebenjob: +31,5%</v>
      </c>
    </row>
    <row r="83" spans="9:9" ht="15" customHeight="1" x14ac:dyDescent="0.2">
      <c r="I83" s="476" t="str">
        <f>IF(ISERROR(HLOOKUP(2,I$79:K$80,2,FALSE)),"",HLOOKUP(2,I$79:K$80,2,FALSE))</f>
        <v>SvB: +13,7%</v>
      </c>
    </row>
    <row r="84" spans="9:9" ht="15" customHeight="1" x14ac:dyDescent="0.2">
      <c r="I84" s="476" t="str">
        <f>IF(ISERROR(HLOOKUP(3,I$79:K$80,2,FALSE)),"",HLOOKUP(3,I$79:K$80,2,FALSE))</f>
        <v>GeB - ausschließlich: -3,8%</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45" orientation="landscape" r:id="rId1"/>
  <headerFooter alignWithMargins="0"/>
  <rowBreaks count="1" manualBreakCount="1">
    <brk id="47" max="1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6B2FA-18F0-4B2D-B2BE-1DE925ADC696}">
  <sheetPr codeName="Tabelle27"/>
  <dimension ref="A1:K63"/>
  <sheetViews>
    <sheetView showGridLines="0" zoomScaleNormal="100" zoomScaleSheetLayoutView="100" workbookViewId="0">
      <selection sqref="A1:G1"/>
    </sheetView>
  </sheetViews>
  <sheetFormatPr baseColWidth="10" defaultRowHeight="16.5" customHeight="1" x14ac:dyDescent="0.2"/>
  <cols>
    <col min="1" max="1" width="2.7109375" style="529" customWidth="1"/>
    <col min="2" max="2" width="17.28515625" style="529" customWidth="1"/>
    <col min="3" max="3" width="23.28515625" style="529" customWidth="1"/>
    <col min="4" max="5" width="11.42578125" style="529" customWidth="1"/>
    <col min="6" max="8" width="11.42578125" style="529"/>
    <col min="9" max="9" width="15.7109375" style="529" customWidth="1"/>
    <col min="10" max="256" width="11.42578125" style="529"/>
    <col min="257" max="257" width="2.7109375" style="529" customWidth="1"/>
    <col min="258" max="258" width="17.28515625" style="529" customWidth="1"/>
    <col min="259" max="259" width="23.28515625" style="529" customWidth="1"/>
    <col min="260" max="261" width="11.42578125" style="529" customWidth="1"/>
    <col min="262" max="264" width="11.42578125" style="529"/>
    <col min="265" max="265" width="15.7109375" style="529" customWidth="1"/>
    <col min="266" max="512" width="11.42578125" style="529"/>
    <col min="513" max="513" width="2.7109375" style="529" customWidth="1"/>
    <col min="514" max="514" width="17.28515625" style="529" customWidth="1"/>
    <col min="515" max="515" width="23.28515625" style="529" customWidth="1"/>
    <col min="516" max="517" width="11.42578125" style="529" customWidth="1"/>
    <col min="518" max="520" width="11.42578125" style="529"/>
    <col min="521" max="521" width="15.7109375" style="529" customWidth="1"/>
    <col min="522" max="768" width="11.42578125" style="529"/>
    <col min="769" max="769" width="2.7109375" style="529" customWidth="1"/>
    <col min="770" max="770" width="17.28515625" style="529" customWidth="1"/>
    <col min="771" max="771" width="23.28515625" style="529" customWidth="1"/>
    <col min="772" max="773" width="11.42578125" style="529" customWidth="1"/>
    <col min="774" max="776" width="11.42578125" style="529"/>
    <col min="777" max="777" width="15.7109375" style="529" customWidth="1"/>
    <col min="778" max="1024" width="11.42578125" style="529"/>
    <col min="1025" max="1025" width="2.7109375" style="529" customWidth="1"/>
    <col min="1026" max="1026" width="17.28515625" style="529" customWidth="1"/>
    <col min="1027" max="1027" width="23.28515625" style="529" customWidth="1"/>
    <col min="1028" max="1029" width="11.42578125" style="529" customWidth="1"/>
    <col min="1030" max="1032" width="11.42578125" style="529"/>
    <col min="1033" max="1033" width="15.7109375" style="529" customWidth="1"/>
    <col min="1034" max="1280" width="11.42578125" style="529"/>
    <col min="1281" max="1281" width="2.7109375" style="529" customWidth="1"/>
    <col min="1282" max="1282" width="17.28515625" style="529" customWidth="1"/>
    <col min="1283" max="1283" width="23.28515625" style="529" customWidth="1"/>
    <col min="1284" max="1285" width="11.42578125" style="529" customWidth="1"/>
    <col min="1286" max="1288" width="11.42578125" style="529"/>
    <col min="1289" max="1289" width="15.7109375" style="529" customWidth="1"/>
    <col min="1290" max="1536" width="11.42578125" style="529"/>
    <col min="1537" max="1537" width="2.7109375" style="529" customWidth="1"/>
    <col min="1538" max="1538" width="17.28515625" style="529" customWidth="1"/>
    <col min="1539" max="1539" width="23.28515625" style="529" customWidth="1"/>
    <col min="1540" max="1541" width="11.42578125" style="529" customWidth="1"/>
    <col min="1542" max="1544" width="11.42578125" style="529"/>
    <col min="1545" max="1545" width="15.7109375" style="529" customWidth="1"/>
    <col min="1546" max="1792" width="11.42578125" style="529"/>
    <col min="1793" max="1793" width="2.7109375" style="529" customWidth="1"/>
    <col min="1794" max="1794" width="17.28515625" style="529" customWidth="1"/>
    <col min="1795" max="1795" width="23.28515625" style="529" customWidth="1"/>
    <col min="1796" max="1797" width="11.42578125" style="529" customWidth="1"/>
    <col min="1798" max="1800" width="11.42578125" style="529"/>
    <col min="1801" max="1801" width="15.7109375" style="529" customWidth="1"/>
    <col min="1802" max="2048" width="11.42578125" style="529"/>
    <col min="2049" max="2049" width="2.7109375" style="529" customWidth="1"/>
    <col min="2050" max="2050" width="17.28515625" style="529" customWidth="1"/>
    <col min="2051" max="2051" width="23.28515625" style="529" customWidth="1"/>
    <col min="2052" max="2053" width="11.42578125" style="529" customWidth="1"/>
    <col min="2054" max="2056" width="11.42578125" style="529"/>
    <col min="2057" max="2057" width="15.7109375" style="529" customWidth="1"/>
    <col min="2058" max="2304" width="11.42578125" style="529"/>
    <col min="2305" max="2305" width="2.7109375" style="529" customWidth="1"/>
    <col min="2306" max="2306" width="17.28515625" style="529" customWidth="1"/>
    <col min="2307" max="2307" width="23.28515625" style="529" customWidth="1"/>
    <col min="2308" max="2309" width="11.42578125" style="529" customWidth="1"/>
    <col min="2310" max="2312" width="11.42578125" style="529"/>
    <col min="2313" max="2313" width="15.7109375" style="529" customWidth="1"/>
    <col min="2314" max="2560" width="11.42578125" style="529"/>
    <col min="2561" max="2561" width="2.7109375" style="529" customWidth="1"/>
    <col min="2562" max="2562" width="17.28515625" style="529" customWidth="1"/>
    <col min="2563" max="2563" width="23.28515625" style="529" customWidth="1"/>
    <col min="2564" max="2565" width="11.42578125" style="529" customWidth="1"/>
    <col min="2566" max="2568" width="11.42578125" style="529"/>
    <col min="2569" max="2569" width="15.7109375" style="529" customWidth="1"/>
    <col min="2570" max="2816" width="11.42578125" style="529"/>
    <col min="2817" max="2817" width="2.7109375" style="529" customWidth="1"/>
    <col min="2818" max="2818" width="17.28515625" style="529" customWidth="1"/>
    <col min="2819" max="2819" width="23.28515625" style="529" customWidth="1"/>
    <col min="2820" max="2821" width="11.42578125" style="529" customWidth="1"/>
    <col min="2822" max="2824" width="11.42578125" style="529"/>
    <col min="2825" max="2825" width="15.7109375" style="529" customWidth="1"/>
    <col min="2826" max="3072" width="11.42578125" style="529"/>
    <col min="3073" max="3073" width="2.7109375" style="529" customWidth="1"/>
    <col min="3074" max="3074" width="17.28515625" style="529" customWidth="1"/>
    <col min="3075" max="3075" width="23.28515625" style="529" customWidth="1"/>
    <col min="3076" max="3077" width="11.42578125" style="529" customWidth="1"/>
    <col min="3078" max="3080" width="11.42578125" style="529"/>
    <col min="3081" max="3081" width="15.7109375" style="529" customWidth="1"/>
    <col min="3082" max="3328" width="11.42578125" style="529"/>
    <col min="3329" max="3329" width="2.7109375" style="529" customWidth="1"/>
    <col min="3330" max="3330" width="17.28515625" style="529" customWidth="1"/>
    <col min="3331" max="3331" width="23.28515625" style="529" customWidth="1"/>
    <col min="3332" max="3333" width="11.42578125" style="529" customWidth="1"/>
    <col min="3334" max="3336" width="11.42578125" style="529"/>
    <col min="3337" max="3337" width="15.7109375" style="529" customWidth="1"/>
    <col min="3338" max="3584" width="11.42578125" style="529"/>
    <col min="3585" max="3585" width="2.7109375" style="529" customWidth="1"/>
    <col min="3586" max="3586" width="17.28515625" style="529" customWidth="1"/>
    <col min="3587" max="3587" width="23.28515625" style="529" customWidth="1"/>
    <col min="3588" max="3589" width="11.42578125" style="529" customWidth="1"/>
    <col min="3590" max="3592" width="11.42578125" style="529"/>
    <col min="3593" max="3593" width="15.7109375" style="529" customWidth="1"/>
    <col min="3594" max="3840" width="11.42578125" style="529"/>
    <col min="3841" max="3841" width="2.7109375" style="529" customWidth="1"/>
    <col min="3842" max="3842" width="17.28515625" style="529" customWidth="1"/>
    <col min="3843" max="3843" width="23.28515625" style="529" customWidth="1"/>
    <col min="3844" max="3845" width="11.42578125" style="529" customWidth="1"/>
    <col min="3846" max="3848" width="11.42578125" style="529"/>
    <col min="3849" max="3849" width="15.7109375" style="529" customWidth="1"/>
    <col min="3850" max="4096" width="11.42578125" style="529"/>
    <col min="4097" max="4097" width="2.7109375" style="529" customWidth="1"/>
    <col min="4098" max="4098" width="17.28515625" style="529" customWidth="1"/>
    <col min="4099" max="4099" width="23.28515625" style="529" customWidth="1"/>
    <col min="4100" max="4101" width="11.42578125" style="529" customWidth="1"/>
    <col min="4102" max="4104" width="11.42578125" style="529"/>
    <col min="4105" max="4105" width="15.7109375" style="529" customWidth="1"/>
    <col min="4106" max="4352" width="11.42578125" style="529"/>
    <col min="4353" max="4353" width="2.7109375" style="529" customWidth="1"/>
    <col min="4354" max="4354" width="17.28515625" style="529" customWidth="1"/>
    <col min="4355" max="4355" width="23.28515625" style="529" customWidth="1"/>
    <col min="4356" max="4357" width="11.42578125" style="529" customWidth="1"/>
    <col min="4358" max="4360" width="11.42578125" style="529"/>
    <col min="4361" max="4361" width="15.7109375" style="529" customWidth="1"/>
    <col min="4362" max="4608" width="11.42578125" style="529"/>
    <col min="4609" max="4609" width="2.7109375" style="529" customWidth="1"/>
    <col min="4610" max="4610" width="17.28515625" style="529" customWidth="1"/>
    <col min="4611" max="4611" width="23.28515625" style="529" customWidth="1"/>
    <col min="4612" max="4613" width="11.42578125" style="529" customWidth="1"/>
    <col min="4614" max="4616" width="11.42578125" style="529"/>
    <col min="4617" max="4617" width="15.7109375" style="529" customWidth="1"/>
    <col min="4618" max="4864" width="11.42578125" style="529"/>
    <col min="4865" max="4865" width="2.7109375" style="529" customWidth="1"/>
    <col min="4866" max="4866" width="17.28515625" style="529" customWidth="1"/>
    <col min="4867" max="4867" width="23.28515625" style="529" customWidth="1"/>
    <col min="4868" max="4869" width="11.42578125" style="529" customWidth="1"/>
    <col min="4870" max="4872" width="11.42578125" style="529"/>
    <col min="4873" max="4873" width="15.7109375" style="529" customWidth="1"/>
    <col min="4874" max="5120" width="11.42578125" style="529"/>
    <col min="5121" max="5121" width="2.7109375" style="529" customWidth="1"/>
    <col min="5122" max="5122" width="17.28515625" style="529" customWidth="1"/>
    <col min="5123" max="5123" width="23.28515625" style="529" customWidth="1"/>
    <col min="5124" max="5125" width="11.42578125" style="529" customWidth="1"/>
    <col min="5126" max="5128" width="11.42578125" style="529"/>
    <col min="5129" max="5129" width="15.7109375" style="529" customWidth="1"/>
    <col min="5130" max="5376" width="11.42578125" style="529"/>
    <col min="5377" max="5377" width="2.7109375" style="529" customWidth="1"/>
    <col min="5378" max="5378" width="17.28515625" style="529" customWidth="1"/>
    <col min="5379" max="5379" width="23.28515625" style="529" customWidth="1"/>
    <col min="5380" max="5381" width="11.42578125" style="529" customWidth="1"/>
    <col min="5382" max="5384" width="11.42578125" style="529"/>
    <col min="5385" max="5385" width="15.7109375" style="529" customWidth="1"/>
    <col min="5386" max="5632" width="11.42578125" style="529"/>
    <col min="5633" max="5633" width="2.7109375" style="529" customWidth="1"/>
    <col min="5634" max="5634" width="17.28515625" style="529" customWidth="1"/>
    <col min="5635" max="5635" width="23.28515625" style="529" customWidth="1"/>
    <col min="5636" max="5637" width="11.42578125" style="529" customWidth="1"/>
    <col min="5638" max="5640" width="11.42578125" style="529"/>
    <col min="5641" max="5641" width="15.7109375" style="529" customWidth="1"/>
    <col min="5642" max="5888" width="11.42578125" style="529"/>
    <col min="5889" max="5889" width="2.7109375" style="529" customWidth="1"/>
    <col min="5890" max="5890" width="17.28515625" style="529" customWidth="1"/>
    <col min="5891" max="5891" width="23.28515625" style="529" customWidth="1"/>
    <col min="5892" max="5893" width="11.42578125" style="529" customWidth="1"/>
    <col min="5894" max="5896" width="11.42578125" style="529"/>
    <col min="5897" max="5897" width="15.7109375" style="529" customWidth="1"/>
    <col min="5898" max="6144" width="11.42578125" style="529"/>
    <col min="6145" max="6145" width="2.7109375" style="529" customWidth="1"/>
    <col min="6146" max="6146" width="17.28515625" style="529" customWidth="1"/>
    <col min="6147" max="6147" width="23.28515625" style="529" customWidth="1"/>
    <col min="6148" max="6149" width="11.42578125" style="529" customWidth="1"/>
    <col min="6150" max="6152" width="11.42578125" style="529"/>
    <col min="6153" max="6153" width="15.7109375" style="529" customWidth="1"/>
    <col min="6154" max="6400" width="11.42578125" style="529"/>
    <col min="6401" max="6401" width="2.7109375" style="529" customWidth="1"/>
    <col min="6402" max="6402" width="17.28515625" style="529" customWidth="1"/>
    <col min="6403" max="6403" width="23.28515625" style="529" customWidth="1"/>
    <col min="6404" max="6405" width="11.42578125" style="529" customWidth="1"/>
    <col min="6406" max="6408" width="11.42578125" style="529"/>
    <col min="6409" max="6409" width="15.7109375" style="529" customWidth="1"/>
    <col min="6410" max="6656" width="11.42578125" style="529"/>
    <col min="6657" max="6657" width="2.7109375" style="529" customWidth="1"/>
    <col min="6658" max="6658" width="17.28515625" style="529" customWidth="1"/>
    <col min="6659" max="6659" width="23.28515625" style="529" customWidth="1"/>
    <col min="6660" max="6661" width="11.42578125" style="529" customWidth="1"/>
    <col min="6662" max="6664" width="11.42578125" style="529"/>
    <col min="6665" max="6665" width="15.7109375" style="529" customWidth="1"/>
    <col min="6666" max="6912" width="11.42578125" style="529"/>
    <col min="6913" max="6913" width="2.7109375" style="529" customWidth="1"/>
    <col min="6914" max="6914" width="17.28515625" style="529" customWidth="1"/>
    <col min="6915" max="6915" width="23.28515625" style="529" customWidth="1"/>
    <col min="6916" max="6917" width="11.42578125" style="529" customWidth="1"/>
    <col min="6918" max="6920" width="11.42578125" style="529"/>
    <col min="6921" max="6921" width="15.7109375" style="529" customWidth="1"/>
    <col min="6922" max="7168" width="11.42578125" style="529"/>
    <col min="7169" max="7169" width="2.7109375" style="529" customWidth="1"/>
    <col min="7170" max="7170" width="17.28515625" style="529" customWidth="1"/>
    <col min="7171" max="7171" width="23.28515625" style="529" customWidth="1"/>
    <col min="7172" max="7173" width="11.42578125" style="529" customWidth="1"/>
    <col min="7174" max="7176" width="11.42578125" style="529"/>
    <col min="7177" max="7177" width="15.7109375" style="529" customWidth="1"/>
    <col min="7178" max="7424" width="11.42578125" style="529"/>
    <col min="7425" max="7425" width="2.7109375" style="529" customWidth="1"/>
    <col min="7426" max="7426" width="17.28515625" style="529" customWidth="1"/>
    <col min="7427" max="7427" width="23.28515625" style="529" customWidth="1"/>
    <col min="7428" max="7429" width="11.42578125" style="529" customWidth="1"/>
    <col min="7430" max="7432" width="11.42578125" style="529"/>
    <col min="7433" max="7433" width="15.7109375" style="529" customWidth="1"/>
    <col min="7434" max="7680" width="11.42578125" style="529"/>
    <col min="7681" max="7681" width="2.7109375" style="529" customWidth="1"/>
    <col min="7682" max="7682" width="17.28515625" style="529" customWidth="1"/>
    <col min="7683" max="7683" width="23.28515625" style="529" customWidth="1"/>
    <col min="7684" max="7685" width="11.42578125" style="529" customWidth="1"/>
    <col min="7686" max="7688" width="11.42578125" style="529"/>
    <col min="7689" max="7689" width="15.7109375" style="529" customWidth="1"/>
    <col min="7690" max="7936" width="11.42578125" style="529"/>
    <col min="7937" max="7937" width="2.7109375" style="529" customWidth="1"/>
    <col min="7938" max="7938" width="17.28515625" style="529" customWidth="1"/>
    <col min="7939" max="7939" width="23.28515625" style="529" customWidth="1"/>
    <col min="7940" max="7941" width="11.42578125" style="529" customWidth="1"/>
    <col min="7942" max="7944" width="11.42578125" style="529"/>
    <col min="7945" max="7945" width="15.7109375" style="529" customWidth="1"/>
    <col min="7946" max="8192" width="11.42578125" style="529"/>
    <col min="8193" max="8193" width="2.7109375" style="529" customWidth="1"/>
    <col min="8194" max="8194" width="17.28515625" style="529" customWidth="1"/>
    <col min="8195" max="8195" width="23.28515625" style="529" customWidth="1"/>
    <col min="8196" max="8197" width="11.42578125" style="529" customWidth="1"/>
    <col min="8198" max="8200" width="11.42578125" style="529"/>
    <col min="8201" max="8201" width="15.7109375" style="529" customWidth="1"/>
    <col min="8202" max="8448" width="11.42578125" style="529"/>
    <col min="8449" max="8449" width="2.7109375" style="529" customWidth="1"/>
    <col min="8450" max="8450" width="17.28515625" style="529" customWidth="1"/>
    <col min="8451" max="8451" width="23.28515625" style="529" customWidth="1"/>
    <col min="8452" max="8453" width="11.42578125" style="529" customWidth="1"/>
    <col min="8454" max="8456" width="11.42578125" style="529"/>
    <col min="8457" max="8457" width="15.7109375" style="529" customWidth="1"/>
    <col min="8458" max="8704" width="11.42578125" style="529"/>
    <col min="8705" max="8705" width="2.7109375" style="529" customWidth="1"/>
    <col min="8706" max="8706" width="17.28515625" style="529" customWidth="1"/>
    <col min="8707" max="8707" width="23.28515625" style="529" customWidth="1"/>
    <col min="8708" max="8709" width="11.42578125" style="529" customWidth="1"/>
    <col min="8710" max="8712" width="11.42578125" style="529"/>
    <col min="8713" max="8713" width="15.7109375" style="529" customWidth="1"/>
    <col min="8714" max="8960" width="11.42578125" style="529"/>
    <col min="8961" max="8961" width="2.7109375" style="529" customWidth="1"/>
    <col min="8962" max="8962" width="17.28515625" style="529" customWidth="1"/>
    <col min="8963" max="8963" width="23.28515625" style="529" customWidth="1"/>
    <col min="8964" max="8965" width="11.42578125" style="529" customWidth="1"/>
    <col min="8966" max="8968" width="11.42578125" style="529"/>
    <col min="8969" max="8969" width="15.7109375" style="529" customWidth="1"/>
    <col min="8970" max="9216" width="11.42578125" style="529"/>
    <col min="9217" max="9217" width="2.7109375" style="529" customWidth="1"/>
    <col min="9218" max="9218" width="17.28515625" style="529" customWidth="1"/>
    <col min="9219" max="9219" width="23.28515625" style="529" customWidth="1"/>
    <col min="9220" max="9221" width="11.42578125" style="529" customWidth="1"/>
    <col min="9222" max="9224" width="11.42578125" style="529"/>
    <col min="9225" max="9225" width="15.7109375" style="529" customWidth="1"/>
    <col min="9226" max="9472" width="11.42578125" style="529"/>
    <col min="9473" max="9473" width="2.7109375" style="529" customWidth="1"/>
    <col min="9474" max="9474" width="17.28515625" style="529" customWidth="1"/>
    <col min="9475" max="9475" width="23.28515625" style="529" customWidth="1"/>
    <col min="9476" max="9477" width="11.42578125" style="529" customWidth="1"/>
    <col min="9478" max="9480" width="11.42578125" style="529"/>
    <col min="9481" max="9481" width="15.7109375" style="529" customWidth="1"/>
    <col min="9482" max="9728" width="11.42578125" style="529"/>
    <col min="9729" max="9729" width="2.7109375" style="529" customWidth="1"/>
    <col min="9730" max="9730" width="17.28515625" style="529" customWidth="1"/>
    <col min="9731" max="9731" width="23.28515625" style="529" customWidth="1"/>
    <col min="9732" max="9733" width="11.42578125" style="529" customWidth="1"/>
    <col min="9734" max="9736" width="11.42578125" style="529"/>
    <col min="9737" max="9737" width="15.7109375" style="529" customWidth="1"/>
    <col min="9738" max="9984" width="11.42578125" style="529"/>
    <col min="9985" max="9985" width="2.7109375" style="529" customWidth="1"/>
    <col min="9986" max="9986" width="17.28515625" style="529" customWidth="1"/>
    <col min="9987" max="9987" width="23.28515625" style="529" customWidth="1"/>
    <col min="9988" max="9989" width="11.42578125" style="529" customWidth="1"/>
    <col min="9990" max="9992" width="11.42578125" style="529"/>
    <col min="9993" max="9993" width="15.7109375" style="529" customWidth="1"/>
    <col min="9994" max="10240" width="11.42578125" style="529"/>
    <col min="10241" max="10241" width="2.7109375" style="529" customWidth="1"/>
    <col min="10242" max="10242" width="17.28515625" style="529" customWidth="1"/>
    <col min="10243" max="10243" width="23.28515625" style="529" customWidth="1"/>
    <col min="10244" max="10245" width="11.42578125" style="529" customWidth="1"/>
    <col min="10246" max="10248" width="11.42578125" style="529"/>
    <col min="10249" max="10249" width="15.7109375" style="529" customWidth="1"/>
    <col min="10250" max="10496" width="11.42578125" style="529"/>
    <col min="10497" max="10497" width="2.7109375" style="529" customWidth="1"/>
    <col min="10498" max="10498" width="17.28515625" style="529" customWidth="1"/>
    <col min="10499" max="10499" width="23.28515625" style="529" customWidth="1"/>
    <col min="10500" max="10501" width="11.42578125" style="529" customWidth="1"/>
    <col min="10502" max="10504" width="11.42578125" style="529"/>
    <col min="10505" max="10505" width="15.7109375" style="529" customWidth="1"/>
    <col min="10506" max="10752" width="11.42578125" style="529"/>
    <col min="10753" max="10753" width="2.7109375" style="529" customWidth="1"/>
    <col min="10754" max="10754" width="17.28515625" style="529" customWidth="1"/>
    <col min="10755" max="10755" width="23.28515625" style="529" customWidth="1"/>
    <col min="10756" max="10757" width="11.42578125" style="529" customWidth="1"/>
    <col min="10758" max="10760" width="11.42578125" style="529"/>
    <col min="10761" max="10761" width="15.7109375" style="529" customWidth="1"/>
    <col min="10762" max="11008" width="11.42578125" style="529"/>
    <col min="11009" max="11009" width="2.7109375" style="529" customWidth="1"/>
    <col min="11010" max="11010" width="17.28515625" style="529" customWidth="1"/>
    <col min="11011" max="11011" width="23.28515625" style="529" customWidth="1"/>
    <col min="11012" max="11013" width="11.42578125" style="529" customWidth="1"/>
    <col min="11014" max="11016" width="11.42578125" style="529"/>
    <col min="11017" max="11017" width="15.7109375" style="529" customWidth="1"/>
    <col min="11018" max="11264" width="11.42578125" style="529"/>
    <col min="11265" max="11265" width="2.7109375" style="529" customWidth="1"/>
    <col min="11266" max="11266" width="17.28515625" style="529" customWidth="1"/>
    <col min="11267" max="11267" width="23.28515625" style="529" customWidth="1"/>
    <col min="11268" max="11269" width="11.42578125" style="529" customWidth="1"/>
    <col min="11270" max="11272" width="11.42578125" style="529"/>
    <col min="11273" max="11273" width="15.7109375" style="529" customWidth="1"/>
    <col min="11274" max="11520" width="11.42578125" style="529"/>
    <col min="11521" max="11521" width="2.7109375" style="529" customWidth="1"/>
    <col min="11522" max="11522" width="17.28515625" style="529" customWidth="1"/>
    <col min="11523" max="11523" width="23.28515625" style="529" customWidth="1"/>
    <col min="11524" max="11525" width="11.42578125" style="529" customWidth="1"/>
    <col min="11526" max="11528" width="11.42578125" style="529"/>
    <col min="11529" max="11529" width="15.7109375" style="529" customWidth="1"/>
    <col min="11530" max="11776" width="11.42578125" style="529"/>
    <col min="11777" max="11777" width="2.7109375" style="529" customWidth="1"/>
    <col min="11778" max="11778" width="17.28515625" style="529" customWidth="1"/>
    <col min="11779" max="11779" width="23.28515625" style="529" customWidth="1"/>
    <col min="11780" max="11781" width="11.42578125" style="529" customWidth="1"/>
    <col min="11782" max="11784" width="11.42578125" style="529"/>
    <col min="11785" max="11785" width="15.7109375" style="529" customWidth="1"/>
    <col min="11786" max="12032" width="11.42578125" style="529"/>
    <col min="12033" max="12033" width="2.7109375" style="529" customWidth="1"/>
    <col min="12034" max="12034" width="17.28515625" style="529" customWidth="1"/>
    <col min="12035" max="12035" width="23.28515625" style="529" customWidth="1"/>
    <col min="12036" max="12037" width="11.42578125" style="529" customWidth="1"/>
    <col min="12038" max="12040" width="11.42578125" style="529"/>
    <col min="12041" max="12041" width="15.7109375" style="529" customWidth="1"/>
    <col min="12042" max="12288" width="11.42578125" style="529"/>
    <col min="12289" max="12289" width="2.7109375" style="529" customWidth="1"/>
    <col min="12290" max="12290" width="17.28515625" style="529" customWidth="1"/>
    <col min="12291" max="12291" width="23.28515625" style="529" customWidth="1"/>
    <col min="12292" max="12293" width="11.42578125" style="529" customWidth="1"/>
    <col min="12294" max="12296" width="11.42578125" style="529"/>
    <col min="12297" max="12297" width="15.7109375" style="529" customWidth="1"/>
    <col min="12298" max="12544" width="11.42578125" style="529"/>
    <col min="12545" max="12545" width="2.7109375" style="529" customWidth="1"/>
    <col min="12546" max="12546" width="17.28515625" style="529" customWidth="1"/>
    <col min="12547" max="12547" width="23.28515625" style="529" customWidth="1"/>
    <col min="12548" max="12549" width="11.42578125" style="529" customWidth="1"/>
    <col min="12550" max="12552" width="11.42578125" style="529"/>
    <col min="12553" max="12553" width="15.7109375" style="529" customWidth="1"/>
    <col min="12554" max="12800" width="11.42578125" style="529"/>
    <col min="12801" max="12801" width="2.7109375" style="529" customWidth="1"/>
    <col min="12802" max="12802" width="17.28515625" style="529" customWidth="1"/>
    <col min="12803" max="12803" width="23.28515625" style="529" customWidth="1"/>
    <col min="12804" max="12805" width="11.42578125" style="529" customWidth="1"/>
    <col min="12806" max="12808" width="11.42578125" style="529"/>
    <col min="12809" max="12809" width="15.7109375" style="529" customWidth="1"/>
    <col min="12810" max="13056" width="11.42578125" style="529"/>
    <col min="13057" max="13057" width="2.7109375" style="529" customWidth="1"/>
    <col min="13058" max="13058" width="17.28515625" style="529" customWidth="1"/>
    <col min="13059" max="13059" width="23.28515625" style="529" customWidth="1"/>
    <col min="13060" max="13061" width="11.42578125" style="529" customWidth="1"/>
    <col min="13062" max="13064" width="11.42578125" style="529"/>
    <col min="13065" max="13065" width="15.7109375" style="529" customWidth="1"/>
    <col min="13066" max="13312" width="11.42578125" style="529"/>
    <col min="13313" max="13313" width="2.7109375" style="529" customWidth="1"/>
    <col min="13314" max="13314" width="17.28515625" style="529" customWidth="1"/>
    <col min="13315" max="13315" width="23.28515625" style="529" customWidth="1"/>
    <col min="13316" max="13317" width="11.42578125" style="529" customWidth="1"/>
    <col min="13318" max="13320" width="11.42578125" style="529"/>
    <col min="13321" max="13321" width="15.7109375" style="529" customWidth="1"/>
    <col min="13322" max="13568" width="11.42578125" style="529"/>
    <col min="13569" max="13569" width="2.7109375" style="529" customWidth="1"/>
    <col min="13570" max="13570" width="17.28515625" style="529" customWidth="1"/>
    <col min="13571" max="13571" width="23.28515625" style="529" customWidth="1"/>
    <col min="13572" max="13573" width="11.42578125" style="529" customWidth="1"/>
    <col min="13574" max="13576" width="11.42578125" style="529"/>
    <col min="13577" max="13577" width="15.7109375" style="529" customWidth="1"/>
    <col min="13578" max="13824" width="11.42578125" style="529"/>
    <col min="13825" max="13825" width="2.7109375" style="529" customWidth="1"/>
    <col min="13826" max="13826" width="17.28515625" style="529" customWidth="1"/>
    <col min="13827" max="13827" width="23.28515625" style="529" customWidth="1"/>
    <col min="13828" max="13829" width="11.42578125" style="529" customWidth="1"/>
    <col min="13830" max="13832" width="11.42578125" style="529"/>
    <col min="13833" max="13833" width="15.7109375" style="529" customWidth="1"/>
    <col min="13834" max="14080" width="11.42578125" style="529"/>
    <col min="14081" max="14081" width="2.7109375" style="529" customWidth="1"/>
    <col min="14082" max="14082" width="17.28515625" style="529" customWidth="1"/>
    <col min="14083" max="14083" width="23.28515625" style="529" customWidth="1"/>
    <col min="14084" max="14085" width="11.42578125" style="529" customWidth="1"/>
    <col min="14086" max="14088" width="11.42578125" style="529"/>
    <col min="14089" max="14089" width="15.7109375" style="529" customWidth="1"/>
    <col min="14090" max="14336" width="11.42578125" style="529"/>
    <col min="14337" max="14337" width="2.7109375" style="529" customWidth="1"/>
    <col min="14338" max="14338" width="17.28515625" style="529" customWidth="1"/>
    <col min="14339" max="14339" width="23.28515625" style="529" customWidth="1"/>
    <col min="14340" max="14341" width="11.42578125" style="529" customWidth="1"/>
    <col min="14342" max="14344" width="11.42578125" style="529"/>
    <col min="14345" max="14345" width="15.7109375" style="529" customWidth="1"/>
    <col min="14346" max="14592" width="11.42578125" style="529"/>
    <col min="14593" max="14593" width="2.7109375" style="529" customWidth="1"/>
    <col min="14594" max="14594" width="17.28515625" style="529" customWidth="1"/>
    <col min="14595" max="14595" width="23.28515625" style="529" customWidth="1"/>
    <col min="14596" max="14597" width="11.42578125" style="529" customWidth="1"/>
    <col min="14598" max="14600" width="11.42578125" style="529"/>
    <col min="14601" max="14601" width="15.7109375" style="529" customWidth="1"/>
    <col min="14602" max="14848" width="11.42578125" style="529"/>
    <col min="14849" max="14849" width="2.7109375" style="529" customWidth="1"/>
    <col min="14850" max="14850" width="17.28515625" style="529" customWidth="1"/>
    <col min="14851" max="14851" width="23.28515625" style="529" customWidth="1"/>
    <col min="14852" max="14853" width="11.42578125" style="529" customWidth="1"/>
    <col min="14854" max="14856" width="11.42578125" style="529"/>
    <col min="14857" max="14857" width="15.7109375" style="529" customWidth="1"/>
    <col min="14858" max="15104" width="11.42578125" style="529"/>
    <col min="15105" max="15105" width="2.7109375" style="529" customWidth="1"/>
    <col min="15106" max="15106" width="17.28515625" style="529" customWidth="1"/>
    <col min="15107" max="15107" width="23.28515625" style="529" customWidth="1"/>
    <col min="15108" max="15109" width="11.42578125" style="529" customWidth="1"/>
    <col min="15110" max="15112" width="11.42578125" style="529"/>
    <col min="15113" max="15113" width="15.7109375" style="529" customWidth="1"/>
    <col min="15114" max="15360" width="11.42578125" style="529"/>
    <col min="15361" max="15361" width="2.7109375" style="529" customWidth="1"/>
    <col min="15362" max="15362" width="17.28515625" style="529" customWidth="1"/>
    <col min="15363" max="15363" width="23.28515625" style="529" customWidth="1"/>
    <col min="15364" max="15365" width="11.42578125" style="529" customWidth="1"/>
    <col min="15366" max="15368" width="11.42578125" style="529"/>
    <col min="15369" max="15369" width="15.7109375" style="529" customWidth="1"/>
    <col min="15370" max="15616" width="11.42578125" style="529"/>
    <col min="15617" max="15617" width="2.7109375" style="529" customWidth="1"/>
    <col min="15618" max="15618" width="17.28515625" style="529" customWidth="1"/>
    <col min="15619" max="15619" width="23.28515625" style="529" customWidth="1"/>
    <col min="15620" max="15621" width="11.42578125" style="529" customWidth="1"/>
    <col min="15622" max="15624" width="11.42578125" style="529"/>
    <col min="15625" max="15625" width="15.7109375" style="529" customWidth="1"/>
    <col min="15626" max="15872" width="11.42578125" style="529"/>
    <col min="15873" max="15873" width="2.7109375" style="529" customWidth="1"/>
    <col min="15874" max="15874" width="17.28515625" style="529" customWidth="1"/>
    <col min="15875" max="15875" width="23.28515625" style="529" customWidth="1"/>
    <col min="15876" max="15877" width="11.42578125" style="529" customWidth="1"/>
    <col min="15878" max="15880" width="11.42578125" style="529"/>
    <col min="15881" max="15881" width="15.7109375" style="529" customWidth="1"/>
    <col min="15882" max="16128" width="11.42578125" style="529"/>
    <col min="16129" max="16129" width="2.7109375" style="529" customWidth="1"/>
    <col min="16130" max="16130" width="17.28515625" style="529" customWidth="1"/>
    <col min="16131" max="16131" width="23.28515625" style="529" customWidth="1"/>
    <col min="16132" max="16133" width="11.42578125" style="529" customWidth="1"/>
    <col min="16134" max="16136" width="11.42578125" style="529"/>
    <col min="16137" max="16137" width="15.7109375" style="529" customWidth="1"/>
    <col min="16138" max="16384" width="11.42578125" style="529"/>
  </cols>
  <sheetData>
    <row r="1" spans="1:11" s="491" customFormat="1" ht="32.25" customHeight="1" x14ac:dyDescent="0.2">
      <c r="A1" s="490"/>
      <c r="B1" s="490"/>
      <c r="C1" s="490"/>
      <c r="D1" s="490"/>
      <c r="E1" s="490"/>
      <c r="F1" s="490"/>
      <c r="G1" s="490"/>
      <c r="I1" s="492"/>
    </row>
    <row r="2" spans="1:11" s="494" customFormat="1" ht="13.15" customHeight="1" x14ac:dyDescent="0.2">
      <c r="A2" s="493"/>
      <c r="G2" s="495" t="s">
        <v>510</v>
      </c>
      <c r="H2" s="496"/>
      <c r="I2" s="496"/>
      <c r="K2" s="492"/>
    </row>
    <row r="3" spans="1:11" s="491" customFormat="1" ht="19.5" customHeight="1" x14ac:dyDescent="0.25">
      <c r="A3" s="497" t="s">
        <v>511</v>
      </c>
      <c r="D3" s="498"/>
    </row>
    <row r="4" spans="1:11" s="494" customFormat="1" ht="19.5" customHeight="1" x14ac:dyDescent="0.2">
      <c r="A4" s="493"/>
      <c r="G4" s="499"/>
      <c r="H4" s="496"/>
      <c r="I4" s="496"/>
    </row>
    <row r="5" spans="1:11" s="494" customFormat="1" ht="13.15" customHeight="1" x14ac:dyDescent="0.2">
      <c r="A5" s="493"/>
      <c r="G5" s="499"/>
      <c r="H5" s="496"/>
      <c r="I5" s="496"/>
    </row>
    <row r="6" spans="1:11" s="494" customFormat="1" ht="13.15" customHeight="1" x14ac:dyDescent="0.2">
      <c r="A6" s="500" t="s">
        <v>512</v>
      </c>
      <c r="B6" s="501"/>
      <c r="C6" s="501"/>
      <c r="D6" s="501"/>
      <c r="E6" s="501"/>
      <c r="F6" s="500"/>
      <c r="G6" s="500"/>
      <c r="H6" s="496"/>
      <c r="I6" s="496"/>
    </row>
    <row r="7" spans="1:11" s="494" customFormat="1" ht="13.15" customHeight="1" x14ac:dyDescent="0.2">
      <c r="A7" s="493"/>
      <c r="G7" s="499"/>
      <c r="H7" s="496"/>
      <c r="I7" s="496"/>
    </row>
    <row r="8" spans="1:11" s="499" customFormat="1" ht="13.15" customHeight="1" x14ac:dyDescent="0.2">
      <c r="B8" s="502" t="s">
        <v>513</v>
      </c>
      <c r="C8" s="503"/>
      <c r="D8" s="503"/>
      <c r="E8" s="504"/>
      <c r="F8" s="505"/>
      <c r="G8" s="505"/>
      <c r="H8" s="496"/>
      <c r="I8" s="496"/>
    </row>
    <row r="9" spans="1:11" s="499" customFormat="1" ht="13.15" customHeight="1" x14ac:dyDescent="0.2">
      <c r="A9" s="506"/>
      <c r="B9" s="507" t="s">
        <v>514</v>
      </c>
      <c r="C9" s="507"/>
      <c r="D9" s="508"/>
      <c r="E9" s="509"/>
      <c r="F9" s="509"/>
      <c r="H9" s="496"/>
      <c r="I9" s="496"/>
    </row>
    <row r="10" spans="1:11" s="499" customFormat="1" ht="13.15" customHeight="1" x14ac:dyDescent="0.2">
      <c r="A10" s="506"/>
      <c r="B10" s="510" t="s">
        <v>515</v>
      </c>
      <c r="C10" s="510"/>
      <c r="D10" s="511"/>
      <c r="E10" s="512"/>
      <c r="G10" s="513"/>
      <c r="H10" s="496"/>
      <c r="I10" s="496"/>
    </row>
    <row r="11" spans="1:11" s="499" customFormat="1" ht="13.15" customHeight="1" x14ac:dyDescent="0.2">
      <c r="A11" s="506"/>
      <c r="B11" s="514" t="s">
        <v>516</v>
      </c>
      <c r="C11" s="507"/>
      <c r="D11" s="511"/>
      <c r="E11" s="512"/>
      <c r="G11" s="513"/>
      <c r="H11" s="515"/>
      <c r="I11" s="515"/>
    </row>
    <row r="12" spans="1:11" s="499" customFormat="1" ht="13.15" customHeight="1" x14ac:dyDescent="0.2">
      <c r="A12" s="506"/>
      <c r="B12" s="516" t="s">
        <v>517</v>
      </c>
      <c r="C12" s="516"/>
      <c r="D12" s="511"/>
      <c r="E12" s="512"/>
      <c r="G12" s="513"/>
      <c r="H12" s="515"/>
      <c r="I12" s="515"/>
    </row>
    <row r="13" spans="1:11" s="499" customFormat="1" ht="13.15" customHeight="1" x14ac:dyDescent="0.2">
      <c r="A13" s="506"/>
      <c r="B13" s="516" t="s">
        <v>518</v>
      </c>
      <c r="C13" s="516"/>
      <c r="D13" s="511"/>
      <c r="E13" s="512"/>
      <c r="G13" s="513"/>
    </row>
    <row r="14" spans="1:11" s="499" customFormat="1" ht="13.15" customHeight="1" x14ac:dyDescent="0.2">
      <c r="A14" s="506"/>
      <c r="B14" s="516" t="s">
        <v>519</v>
      </c>
      <c r="C14" s="516"/>
      <c r="D14" s="511"/>
      <c r="E14" s="512"/>
      <c r="G14" s="513"/>
    </row>
    <row r="15" spans="1:11" s="499" customFormat="1" ht="13.15" customHeight="1" x14ac:dyDescent="0.2">
      <c r="A15" s="506"/>
      <c r="B15" s="516" t="s">
        <v>520</v>
      </c>
      <c r="C15" s="516"/>
      <c r="D15" s="511"/>
      <c r="E15" s="512"/>
      <c r="G15" s="513"/>
    </row>
    <row r="16" spans="1:11" s="499" customFormat="1" ht="13.15" customHeight="1" x14ac:dyDescent="0.2">
      <c r="A16" s="506"/>
      <c r="B16" s="517" t="s">
        <v>521</v>
      </c>
      <c r="C16" s="517"/>
      <c r="D16" s="511"/>
      <c r="E16" s="512"/>
      <c r="G16" s="513"/>
    </row>
    <row r="17" spans="1:7" s="499" customFormat="1" ht="13.15" customHeight="1" x14ac:dyDescent="0.2">
      <c r="A17" s="506"/>
      <c r="B17" s="517"/>
      <c r="C17" s="517"/>
      <c r="D17" s="511"/>
      <c r="E17" s="512"/>
      <c r="G17" s="513"/>
    </row>
    <row r="18" spans="1:7" s="499" customFormat="1" ht="13.15" customHeight="1" x14ac:dyDescent="0.2">
      <c r="B18" s="502" t="s">
        <v>522</v>
      </c>
      <c r="C18" s="518"/>
      <c r="D18" s="511"/>
      <c r="E18" s="512"/>
      <c r="G18" s="513"/>
    </row>
    <row r="19" spans="1:7" s="499" customFormat="1" ht="13.15" customHeight="1" x14ac:dyDescent="0.2">
      <c r="A19" s="506"/>
      <c r="B19" s="514" t="s">
        <v>523</v>
      </c>
      <c r="C19" s="507"/>
      <c r="D19" s="511"/>
      <c r="E19" s="512"/>
      <c r="G19" s="513"/>
    </row>
    <row r="20" spans="1:7" s="499" customFormat="1" ht="13.15" customHeight="1" x14ac:dyDescent="0.2">
      <c r="A20" s="506"/>
      <c r="B20" s="517" t="s">
        <v>524</v>
      </c>
      <c r="C20" s="517"/>
      <c r="D20" s="511"/>
      <c r="E20" s="512"/>
      <c r="G20" s="513"/>
    </row>
    <row r="21" spans="1:7" s="499" customFormat="1" ht="13.15" customHeight="1" x14ac:dyDescent="0.2">
      <c r="A21" s="506"/>
      <c r="B21" s="516" t="s">
        <v>525</v>
      </c>
      <c r="C21" s="516"/>
      <c r="D21" s="511"/>
      <c r="E21" s="512"/>
      <c r="G21" s="513"/>
    </row>
    <row r="22" spans="1:7" s="499" customFormat="1" ht="13.15" customHeight="1" x14ac:dyDescent="0.2">
      <c r="A22" s="506"/>
      <c r="B22" s="516" t="s">
        <v>526</v>
      </c>
      <c r="C22" s="516"/>
      <c r="D22" s="511"/>
      <c r="E22" s="512"/>
      <c r="G22" s="513"/>
    </row>
    <row r="23" spans="1:7" s="499" customFormat="1" ht="13.15" customHeight="1" x14ac:dyDescent="0.2">
      <c r="A23" s="506"/>
      <c r="B23" s="516" t="s">
        <v>527</v>
      </c>
      <c r="C23" s="516"/>
      <c r="D23" s="511"/>
      <c r="E23" s="512"/>
      <c r="G23" s="513"/>
    </row>
    <row r="24" spans="1:7" s="499" customFormat="1" ht="13.15" customHeight="1" x14ac:dyDescent="0.2">
      <c r="A24" s="506"/>
      <c r="B24" s="516" t="s">
        <v>528</v>
      </c>
      <c r="C24" s="516"/>
      <c r="D24" s="511"/>
      <c r="E24" s="512"/>
      <c r="G24" s="513"/>
    </row>
    <row r="25" spans="1:7" s="499" customFormat="1" ht="13.15" customHeight="1" x14ac:dyDescent="0.2">
      <c r="A25" s="506"/>
      <c r="B25" s="516" t="s">
        <v>529</v>
      </c>
      <c r="C25" s="516"/>
      <c r="D25" s="511"/>
      <c r="E25" s="512"/>
      <c r="G25" s="494"/>
    </row>
    <row r="26" spans="1:7" s="499" customFormat="1" ht="13.15" customHeight="1" x14ac:dyDescent="0.2">
      <c r="A26" s="506"/>
      <c r="B26" s="514" t="s">
        <v>530</v>
      </c>
      <c r="C26" s="507"/>
      <c r="D26" s="511"/>
      <c r="E26" s="512"/>
      <c r="G26" s="494"/>
    </row>
    <row r="27" spans="1:7" s="494" customFormat="1" ht="13.15" customHeight="1" x14ac:dyDescent="0.2">
      <c r="A27" s="519" t="s">
        <v>531</v>
      </c>
      <c r="B27" s="514" t="s">
        <v>531</v>
      </c>
      <c r="C27" s="507"/>
      <c r="D27" s="511"/>
      <c r="E27" s="512"/>
      <c r="F27" s="499"/>
    </row>
    <row r="28" spans="1:7" s="494" customFormat="1" ht="13.15" customHeight="1" x14ac:dyDescent="0.2">
      <c r="A28" s="506"/>
      <c r="B28" s="514" t="s">
        <v>532</v>
      </c>
      <c r="C28" s="507"/>
      <c r="D28" s="511"/>
      <c r="E28" s="512"/>
      <c r="F28" s="499"/>
    </row>
    <row r="29" spans="1:7" s="494" customFormat="1" ht="13.15" customHeight="1" x14ac:dyDescent="0.2">
      <c r="A29" s="506"/>
      <c r="B29" s="516" t="s">
        <v>533</v>
      </c>
      <c r="C29" s="520"/>
      <c r="D29" s="511"/>
      <c r="E29" s="512"/>
    </row>
    <row r="30" spans="1:7" s="494" customFormat="1" ht="13.15" customHeight="1" x14ac:dyDescent="0.2">
      <c r="A30" s="506"/>
      <c r="B30" s="516" t="s">
        <v>534</v>
      </c>
      <c r="C30" s="516"/>
      <c r="D30" s="511"/>
      <c r="E30" s="512"/>
    </row>
    <row r="31" spans="1:7" s="494" customFormat="1" ht="13.15" customHeight="1" x14ac:dyDescent="0.2">
      <c r="A31" s="506"/>
      <c r="B31" s="516" t="s">
        <v>535</v>
      </c>
      <c r="C31" s="516"/>
      <c r="D31" s="511"/>
      <c r="E31" s="512"/>
    </row>
    <row r="32" spans="1:7" s="494" customFormat="1" ht="13.15" customHeight="1" x14ac:dyDescent="0.2">
      <c r="A32" s="506"/>
      <c r="B32" s="521" t="s">
        <v>536</v>
      </c>
      <c r="C32" s="521"/>
      <c r="D32" s="511"/>
      <c r="E32" s="512"/>
    </row>
    <row r="33" spans="1:7" s="494" customFormat="1" ht="13.15" customHeight="1" x14ac:dyDescent="0.2">
      <c r="A33" s="506"/>
      <c r="B33" s="516" t="s">
        <v>537</v>
      </c>
      <c r="C33" s="516"/>
      <c r="D33" s="511"/>
      <c r="E33" s="512"/>
    </row>
    <row r="34" spans="1:7" s="494" customFormat="1" ht="13.15" customHeight="1" x14ac:dyDescent="0.2">
      <c r="A34" s="506"/>
      <c r="B34" s="516" t="s">
        <v>538</v>
      </c>
      <c r="C34" s="516"/>
      <c r="D34" s="511"/>
      <c r="E34" s="512"/>
    </row>
    <row r="35" spans="1:7" s="494" customFormat="1" ht="13.15" customHeight="1" x14ac:dyDescent="0.2">
      <c r="A35" s="506"/>
      <c r="B35" s="516" t="s">
        <v>539</v>
      </c>
      <c r="C35" s="516"/>
      <c r="D35" s="511"/>
      <c r="E35" s="512"/>
    </row>
    <row r="36" spans="1:7" s="494" customFormat="1" ht="13.15" customHeight="1" x14ac:dyDescent="0.2">
      <c r="A36" s="506"/>
      <c r="B36" s="521"/>
      <c r="C36" s="522"/>
      <c r="D36" s="511"/>
      <c r="E36" s="512"/>
    </row>
    <row r="37" spans="1:7" s="499" customFormat="1" ht="13.15" customHeight="1" x14ac:dyDescent="0.2">
      <c r="A37" s="523" t="s">
        <v>540</v>
      </c>
      <c r="B37" s="524"/>
      <c r="C37" s="524"/>
      <c r="D37" s="524"/>
      <c r="E37" s="524"/>
      <c r="F37" s="525"/>
      <c r="G37" s="525"/>
    </row>
    <row r="38" spans="1:7" ht="13.15" customHeight="1" x14ac:dyDescent="0.2">
      <c r="A38" s="526"/>
      <c r="B38" s="527"/>
      <c r="C38" s="527"/>
      <c r="D38" s="528"/>
      <c r="E38" s="528"/>
      <c r="F38" s="528"/>
      <c r="G38" s="528"/>
    </row>
    <row r="39" spans="1:7" ht="13.15" customHeight="1" x14ac:dyDescent="0.2">
      <c r="A39" s="530" t="s">
        <v>541</v>
      </c>
      <c r="B39" s="530"/>
      <c r="C39" s="530"/>
      <c r="D39" s="530"/>
      <c r="E39" s="530"/>
      <c r="F39" s="530"/>
      <c r="G39" s="530"/>
    </row>
    <row r="40" spans="1:7" ht="13.15" customHeight="1" x14ac:dyDescent="0.2">
      <c r="A40" s="506"/>
      <c r="B40" s="531"/>
      <c r="C40" s="531"/>
      <c r="D40" s="511"/>
      <c r="E40" s="512"/>
      <c r="F40" s="494"/>
      <c r="G40" s="494"/>
    </row>
    <row r="41" spans="1:7" ht="13.15" customHeight="1" x14ac:dyDescent="0.2">
      <c r="A41" s="532" t="s">
        <v>542</v>
      </c>
      <c r="B41" s="532"/>
      <c r="C41" s="532"/>
      <c r="D41" s="532"/>
      <c r="E41" s="532"/>
      <c r="F41" s="533"/>
      <c r="G41" s="533"/>
    </row>
    <row r="42" spans="1:7" ht="13.15" customHeight="1" x14ac:dyDescent="0.2">
      <c r="A42" s="533"/>
      <c r="B42" s="533"/>
      <c r="C42" s="533"/>
      <c r="D42" s="533"/>
      <c r="E42" s="533"/>
      <c r="F42" s="533"/>
      <c r="G42" s="533"/>
    </row>
    <row r="43" spans="1:7" ht="13.15" customHeight="1" x14ac:dyDescent="0.2">
      <c r="A43" s="534"/>
      <c r="B43" s="534"/>
      <c r="C43" s="534"/>
      <c r="D43" s="534"/>
      <c r="E43" s="534"/>
    </row>
    <row r="44" spans="1:7" ht="13.15" customHeight="1" x14ac:dyDescent="0.2">
      <c r="A44" s="535" t="s">
        <v>543</v>
      </c>
      <c r="B44" s="535"/>
      <c r="C44" s="535"/>
      <c r="D44" s="535"/>
      <c r="E44" s="535"/>
      <c r="F44" s="535"/>
      <c r="G44" s="535"/>
    </row>
    <row r="45" spans="1:7" ht="13.15" customHeight="1" x14ac:dyDescent="0.2">
      <c r="A45" s="530" t="s">
        <v>544</v>
      </c>
      <c r="B45" s="530"/>
      <c r="C45" s="536" t="s">
        <v>545</v>
      </c>
      <c r="D45" s="536"/>
      <c r="E45" s="536"/>
      <c r="F45" s="536"/>
      <c r="G45" s="536"/>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FC1036DC-3CEA-417C-8A15-3520A8460546}"/>
    <hyperlink ref="A41:G42" r:id="rId2" display="Das Glossar enthält Erläuterungen zu allen statistisch relevanten Begriffen, die in den verschiedenen Produkten der Statistik der BA Verwendung finden." xr:uid="{521CEF68-A699-48AE-A4E4-D1F3E66EFC77}"/>
    <hyperlink ref="A45:B45" r:id="rId3" display="Abkürzungsverzeichnis" xr:uid="{15909DFA-4641-4F88-B469-B9874445371F}"/>
    <hyperlink ref="C45" r:id="rId4" xr:uid="{B686F10A-F05B-4F3E-87C7-FE4536448937}"/>
    <hyperlink ref="A39:G39" r:id="rId5" display="Die Qualitätsberichte der Statistik erläutern die Entstehung und Aussagekraft der jeweiligen Fachstatistik." xr:uid="{8B6AB04F-E326-447B-A24D-31C897480728}"/>
    <hyperlink ref="B9:D9" r:id="rId6" display="Arbeitsuche, Arbeitslosigkeit und Unterbeschäftigung" xr:uid="{7EC6C59A-DA00-468D-93B6-2D042A9D273D}"/>
    <hyperlink ref="B10:C10" r:id="rId7" display="Ausbildungsmarkt" xr:uid="{EEEE6E5B-C9AE-4E5B-8BD1-554C9005AFBD}"/>
    <hyperlink ref="B11:C11" r:id="rId8" display="Beschäftigung" xr:uid="{82398F7D-C76A-4CBF-99F2-3F8520C9C254}"/>
    <hyperlink ref="B12:C12" r:id="rId9" display="Einnahmen/Ausgaben" xr:uid="{87588EFE-0F70-4DB5-BF1B-D7AF7BC929D7}"/>
    <hyperlink ref="B13:C13" r:id="rId10" display="Förderung und berufliche Rehabilitation" xr:uid="{AAFE5BE7-8D58-4F38-B165-5D09EA86DC5F}"/>
    <hyperlink ref="B14:C14" r:id="rId11" display="Gemeldete Arbeitsstellen" xr:uid="{6236068D-AA06-4A61-930F-CADDF836BFBE}"/>
    <hyperlink ref="B15:C15" r:id="rId12" display="Grundsicherung für Arbeitsuchende (SGB II)" xr:uid="{D5AF2996-E0D7-4FEE-8516-D79DA2A49ADD}"/>
    <hyperlink ref="B16:C16" r:id="rId13" display="Leistungen SGB III" xr:uid="{9A26699A-95DF-4C1A-9EF5-EC91DB770B63}"/>
    <hyperlink ref="B19:C19" r:id="rId14" display="Berufe" xr:uid="{170D458A-DD9C-40C9-A5AF-06FB169E9CDD}"/>
    <hyperlink ref="B20:C20" r:id="rId15" display="Bildung" xr:uid="{02CCAD8C-0441-4A54-97FA-B4F81F307ACF}"/>
    <hyperlink ref="B21:C21" r:id="rId16" display="Demografie" xr:uid="{EDAD25FC-27B3-4D8E-A885-08BC540B662F}"/>
    <hyperlink ref="B22:C22" r:id="rId17" display="Eingliederungsbilanzen" xr:uid="{1D8617F4-C352-4E37-9115-21FD57C92D6F}"/>
    <hyperlink ref="B23:C23" r:id="rId18" display="Entgelt" xr:uid="{BA6450B8-4D0B-4F08-9737-E87539F07FC8}"/>
    <hyperlink ref="B24:C24" r:id="rId19" display="Fachkräftebedarf" xr:uid="{8DB2BAF4-D7AC-4D0B-8A5D-28D334D96AC1}"/>
    <hyperlink ref="B25:C25" r:id="rId20" display="Familien und Kinder" xr:uid="{2DBD6ED5-36C8-441A-8358-BC8A23B503A8}"/>
    <hyperlink ref="B26:C26" r:id="rId21" display="Frauen und Männer" xr:uid="{A9151712-9B81-416A-8ABD-D715B5A13CCF}"/>
    <hyperlink ref="B28:C28" r:id="rId22" display="Langzeitarbeitslosigkeit" xr:uid="{24E4B4C8-16D4-4064-B1AC-D8E60A248FF3}"/>
    <hyperlink ref="B29:C29" r:id="rId23" display="Menschen mit Behinderungen" xr:uid="{E0A791D8-D7E8-4CA3-B237-5D27F2BEDD1A}"/>
    <hyperlink ref="B30:C30" r:id="rId24" display="Migration" xr:uid="{2E9F0D73-A771-4DDF-B6E4-C39B0ED5F4F0}"/>
    <hyperlink ref="B31:C31" r:id="rId25" display="Regionale Mobilität" xr:uid="{F1CF0D8E-AF1E-45C8-91B9-FD7E58C03030}"/>
    <hyperlink ref="B34:C34" r:id="rId26" display="Wirtschaftszweige" xr:uid="{2347163B-97CD-4C2E-88BF-60DD403DFBC4}"/>
    <hyperlink ref="B35:C35" r:id="rId27" display="Zeitarbeit" xr:uid="{7BDA1A70-F65F-4080-A114-8DDDBD21F296}"/>
    <hyperlink ref="A27" r:id="rId28" tooltip="Jüngere" display="https://statistik.arbeitsagentur.de/DE/Navigation/Statistiken/Themen-im-Fokus/Juengere/Juengere-Nav.html?mtm_campaign=Bericht" xr:uid="{35753701-B1C6-44BE-8076-E1F8FA275B1D}"/>
    <hyperlink ref="B27:C27" r:id="rId29" display="Jüngere" xr:uid="{EA8F2F79-F4DC-4A70-A1A7-A00BA16E1C37}"/>
    <hyperlink ref="B33:C33" r:id="rId30" display="Ukraine-Krieg" xr:uid="{C9B0319F-6EF9-41A5-84DE-801D217043DE}"/>
    <hyperlink ref="A37:E37" r:id="rId31" display="Die Methodischen Hinweise der Statistik bieten ergänzende Informationen." xr:uid="{54420986-3362-4FEC-A7A1-57E6483C4E73}"/>
    <hyperlink ref="B32" r:id="rId32" xr:uid="{2C98EF91-C241-4BB2-B287-2E15AD8B0353}"/>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996ED-89F1-4E45-B82A-9B4E4EA93E4A}">
  <sheetPr codeName="Tabelle13">
    <pageSetUpPr autoPageBreaks="0"/>
  </sheetPr>
  <dimension ref="A1:G62"/>
  <sheetViews>
    <sheetView showGridLines="0" zoomScaleNormal="100" workbookViewId="0"/>
  </sheetViews>
  <sheetFormatPr baseColWidth="10" defaultColWidth="11.140625" defaultRowHeight="16.5" customHeight="1" x14ac:dyDescent="0.2"/>
  <cols>
    <col min="1" max="1" width="4.42578125" style="14" customWidth="1"/>
    <col min="2" max="4" width="15.140625" style="14" customWidth="1"/>
    <col min="5" max="5" width="6.42578125" style="14" customWidth="1"/>
    <col min="6" max="6" width="20.7109375" style="14" customWidth="1"/>
    <col min="7" max="7" width="13.28515625" style="15" customWidth="1"/>
    <col min="8" max="16384" width="11.140625" style="14"/>
  </cols>
  <sheetData>
    <row r="1" spans="1:7" s="13" customFormat="1" ht="33.75" customHeight="1" x14ac:dyDescent="0.2">
      <c r="A1" s="10"/>
      <c r="B1" s="11"/>
      <c r="C1" s="11"/>
      <c r="D1" s="11"/>
      <c r="E1" s="11"/>
      <c r="F1" s="11"/>
      <c r="G1" s="12" t="s">
        <v>38</v>
      </c>
    </row>
    <row r="2" spans="1:7" ht="12.75" customHeight="1" x14ac:dyDescent="0.2"/>
    <row r="3" spans="1:7" ht="12.75" x14ac:dyDescent="0.2"/>
    <row r="4" spans="1:7" ht="15.75" x14ac:dyDescent="0.25">
      <c r="A4" s="16" t="s">
        <v>39</v>
      </c>
      <c r="C4" s="16"/>
      <c r="D4" s="16"/>
      <c r="E4" s="16"/>
      <c r="F4" s="16"/>
    </row>
    <row r="5" spans="1:7" ht="12.75" x14ac:dyDescent="0.2"/>
    <row r="6" spans="1:7" ht="12.75" x14ac:dyDescent="0.2"/>
    <row r="7" spans="1:7" ht="15" x14ac:dyDescent="0.25">
      <c r="A7" s="17" t="s">
        <v>5</v>
      </c>
      <c r="C7" s="18"/>
      <c r="D7" s="18"/>
      <c r="E7" s="18"/>
      <c r="F7" s="18"/>
    </row>
    <row r="8" spans="1:7" ht="15" customHeight="1" x14ac:dyDescent="0.2">
      <c r="A8" s="15" t="s">
        <v>7</v>
      </c>
      <c r="C8" s="19"/>
      <c r="D8" s="19"/>
      <c r="E8" s="19"/>
      <c r="F8" s="19"/>
    </row>
    <row r="9" spans="1:7" ht="15" customHeight="1" x14ac:dyDescent="0.2">
      <c r="A9" s="19" t="s">
        <v>40</v>
      </c>
      <c r="C9" s="19"/>
      <c r="D9" s="19"/>
      <c r="E9" s="19"/>
      <c r="F9" s="19"/>
    </row>
    <row r="10" spans="1:7" ht="15" customHeight="1" x14ac:dyDescent="0.2"/>
    <row r="11" spans="1:7" ht="15" customHeight="1" x14ac:dyDescent="0.2">
      <c r="A11" s="17"/>
    </row>
    <row r="12" spans="1:7" s="15" customFormat="1" ht="15" customHeight="1" x14ac:dyDescent="0.2">
      <c r="A12" s="17" t="s">
        <v>41</v>
      </c>
      <c r="B12" s="17"/>
      <c r="C12" s="17"/>
      <c r="D12" s="17"/>
      <c r="E12" s="17"/>
    </row>
    <row r="13" spans="1:7" s="15" customFormat="1" ht="15" customHeight="1" x14ac:dyDescent="0.2">
      <c r="A13" s="15" t="s">
        <v>42</v>
      </c>
      <c r="F13" s="20"/>
    </row>
    <row r="14" spans="1:7" s="15" customFormat="1" ht="15" customHeight="1" x14ac:dyDescent="0.2">
      <c r="B14" s="15" t="s">
        <v>43</v>
      </c>
      <c r="F14" s="20"/>
      <c r="G14" s="21" t="s">
        <v>44</v>
      </c>
    </row>
    <row r="15" spans="1:7" s="15" customFormat="1" ht="15" customHeight="1" x14ac:dyDescent="0.2">
      <c r="A15" s="15" t="s">
        <v>45</v>
      </c>
      <c r="F15" s="20"/>
    </row>
    <row r="16" spans="1:7" s="15" customFormat="1" ht="15" customHeight="1" x14ac:dyDescent="0.2">
      <c r="B16" s="15" t="s">
        <v>46</v>
      </c>
      <c r="F16" s="20"/>
    </row>
    <row r="17" spans="1:7" s="15" customFormat="1" ht="15" customHeight="1" x14ac:dyDescent="0.2">
      <c r="B17" s="15" t="s">
        <v>47</v>
      </c>
      <c r="F17" s="20"/>
      <c r="G17" s="21" t="s">
        <v>48</v>
      </c>
    </row>
    <row r="18" spans="1:7" s="15" customFormat="1" ht="15" customHeight="1" x14ac:dyDescent="0.2">
      <c r="F18" s="20"/>
    </row>
    <row r="19" spans="1:7" s="15" customFormat="1" ht="15" customHeight="1" x14ac:dyDescent="0.2">
      <c r="A19" s="17" t="s">
        <v>49</v>
      </c>
      <c r="F19" s="20"/>
    </row>
    <row r="20" spans="1:7" s="15" customFormat="1" ht="15" customHeight="1" x14ac:dyDescent="0.2">
      <c r="B20" s="15" t="s">
        <v>50</v>
      </c>
      <c r="F20" s="20"/>
      <c r="G20" s="21" t="s">
        <v>51</v>
      </c>
    </row>
    <row r="21" spans="1:7" s="15" customFormat="1" ht="15" customHeight="1" x14ac:dyDescent="0.2">
      <c r="B21" s="15" t="s">
        <v>43</v>
      </c>
      <c r="F21" s="20"/>
      <c r="G21" s="21" t="s">
        <v>52</v>
      </c>
    </row>
    <row r="22" spans="1:7" s="15" customFormat="1" ht="15" customHeight="1" x14ac:dyDescent="0.2">
      <c r="B22" s="15" t="s">
        <v>53</v>
      </c>
      <c r="F22" s="20"/>
      <c r="G22" s="21" t="s">
        <v>54</v>
      </c>
    </row>
    <row r="23" spans="1:7" s="15" customFormat="1" ht="15" customHeight="1" x14ac:dyDescent="0.2">
      <c r="B23" s="15" t="s">
        <v>55</v>
      </c>
      <c r="F23" s="20"/>
      <c r="G23" s="21" t="s">
        <v>56</v>
      </c>
    </row>
    <row r="24" spans="1:7" s="15" customFormat="1" ht="15" customHeight="1" x14ac:dyDescent="0.2">
      <c r="F24" s="20"/>
    </row>
    <row r="25" spans="1:7" s="15" customFormat="1" ht="15" customHeight="1" x14ac:dyDescent="0.2">
      <c r="A25" s="17" t="s">
        <v>57</v>
      </c>
      <c r="F25" s="20"/>
    </row>
    <row r="26" spans="1:7" s="15" customFormat="1" ht="15" customHeight="1" x14ac:dyDescent="0.2">
      <c r="B26" s="15" t="s">
        <v>50</v>
      </c>
      <c r="F26" s="20"/>
      <c r="G26" s="21" t="s">
        <v>58</v>
      </c>
    </row>
    <row r="27" spans="1:7" s="15" customFormat="1" ht="15" customHeight="1" x14ac:dyDescent="0.2">
      <c r="B27" s="15" t="s">
        <v>43</v>
      </c>
      <c r="F27" s="20"/>
      <c r="G27" s="21" t="s">
        <v>59</v>
      </c>
    </row>
    <row r="28" spans="1:7" s="15" customFormat="1" ht="15" customHeight="1" x14ac:dyDescent="0.2">
      <c r="B28" s="15" t="s">
        <v>53</v>
      </c>
      <c r="F28" s="20"/>
      <c r="G28" s="21" t="s">
        <v>60</v>
      </c>
    </row>
    <row r="29" spans="1:7" s="15" customFormat="1" ht="15" customHeight="1" x14ac:dyDescent="0.2">
      <c r="A29" s="15" t="s">
        <v>61</v>
      </c>
      <c r="B29" s="15" t="s">
        <v>55</v>
      </c>
      <c r="F29" s="20"/>
      <c r="G29" s="21" t="s">
        <v>62</v>
      </c>
    </row>
    <row r="30" spans="1:7" s="15" customFormat="1" ht="15" customHeight="1" x14ac:dyDescent="0.2">
      <c r="F30" s="20"/>
    </row>
    <row r="31" spans="1:7" s="15" customFormat="1" ht="15" customHeight="1" x14ac:dyDescent="0.2">
      <c r="A31" s="17" t="s">
        <v>63</v>
      </c>
      <c r="F31" s="20"/>
    </row>
    <row r="32" spans="1:7" s="15" customFormat="1" ht="15" customHeight="1" x14ac:dyDescent="0.2">
      <c r="B32" s="15" t="s">
        <v>64</v>
      </c>
      <c r="F32" s="20"/>
      <c r="G32" s="21" t="s">
        <v>65</v>
      </c>
    </row>
    <row r="33" spans="1:7" s="15" customFormat="1" ht="15" customHeight="1" x14ac:dyDescent="0.2">
      <c r="B33" s="15" t="s">
        <v>53</v>
      </c>
      <c r="F33" s="20"/>
      <c r="G33" s="21" t="s">
        <v>66</v>
      </c>
    </row>
    <row r="34" spans="1:7" s="15" customFormat="1" ht="15" customHeight="1" x14ac:dyDescent="0.2">
      <c r="B34" s="15" t="s">
        <v>55</v>
      </c>
      <c r="F34" s="20"/>
      <c r="G34" s="21" t="s">
        <v>67</v>
      </c>
    </row>
    <row r="35" spans="1:7" s="15" customFormat="1" ht="15" customHeight="1" x14ac:dyDescent="0.2">
      <c r="F35" s="20"/>
    </row>
    <row r="36" spans="1:7" s="15" customFormat="1" ht="15" customHeight="1" x14ac:dyDescent="0.2">
      <c r="A36" s="17" t="s">
        <v>68</v>
      </c>
      <c r="F36" s="20"/>
    </row>
    <row r="37" spans="1:7" s="15" customFormat="1" ht="15" customHeight="1" x14ac:dyDescent="0.2">
      <c r="B37" s="15" t="s">
        <v>53</v>
      </c>
      <c r="F37" s="20"/>
      <c r="G37" s="21" t="s">
        <v>69</v>
      </c>
    </row>
    <row r="38" spans="1:7" s="15" customFormat="1" ht="15" customHeight="1" x14ac:dyDescent="0.2">
      <c r="B38" s="15" t="s">
        <v>55</v>
      </c>
      <c r="F38" s="20"/>
      <c r="G38" s="21" t="s">
        <v>70</v>
      </c>
    </row>
    <row r="39" spans="1:7" s="15" customFormat="1" ht="15" customHeight="1" x14ac:dyDescent="0.2">
      <c r="F39" s="20"/>
    </row>
    <row r="40" spans="1:7" s="15" customFormat="1" ht="15" customHeight="1" x14ac:dyDescent="0.2">
      <c r="A40" s="17" t="s">
        <v>71</v>
      </c>
      <c r="F40" s="20"/>
    </row>
    <row r="41" spans="1:7" s="15" customFormat="1" ht="32.25" customHeight="1" x14ac:dyDescent="0.2">
      <c r="B41" s="22" t="s">
        <v>72</v>
      </c>
      <c r="C41" s="22"/>
      <c r="D41" s="22"/>
      <c r="E41" s="22"/>
      <c r="F41" s="22"/>
      <c r="G41" s="21" t="s">
        <v>73</v>
      </c>
    </row>
    <row r="42" spans="1:7" s="15" customFormat="1" ht="15" customHeight="1" x14ac:dyDescent="0.2">
      <c r="F42" s="20"/>
    </row>
    <row r="43" spans="1:7" s="15" customFormat="1" ht="15" customHeight="1" x14ac:dyDescent="0.2">
      <c r="A43" s="17" t="s">
        <v>74</v>
      </c>
      <c r="F43" s="20"/>
      <c r="G43" s="21"/>
    </row>
    <row r="44" spans="1:7" s="15" customFormat="1" ht="12.75" x14ac:dyDescent="0.2">
      <c r="A44" s="19"/>
      <c r="B44" s="19"/>
      <c r="C44" s="19"/>
      <c r="D44" s="19"/>
      <c r="E44" s="19"/>
      <c r="F44" s="19"/>
    </row>
    <row r="45" spans="1:7" s="15" customFormat="1" ht="12.75" x14ac:dyDescent="0.2">
      <c r="B45" s="19" t="s">
        <v>75</v>
      </c>
      <c r="C45" s="19"/>
      <c r="D45" s="19"/>
      <c r="E45" s="19"/>
      <c r="F45" s="23"/>
      <c r="G45" s="20" t="s">
        <v>76</v>
      </c>
    </row>
    <row r="46" spans="1:7" s="15" customFormat="1" ht="12.75" x14ac:dyDescent="0.2">
      <c r="B46" s="19" t="s">
        <v>77</v>
      </c>
      <c r="C46" s="19"/>
      <c r="D46" s="19"/>
      <c r="E46" s="19"/>
      <c r="F46" s="23"/>
      <c r="G46" s="20" t="s">
        <v>78</v>
      </c>
    </row>
    <row r="47" spans="1:7" s="15" customFormat="1" ht="12.75" x14ac:dyDescent="0.2">
      <c r="B47" s="19" t="s">
        <v>79</v>
      </c>
      <c r="C47" s="19"/>
      <c r="D47" s="19"/>
      <c r="E47" s="19"/>
      <c r="F47" s="23"/>
      <c r="G47" s="20" t="s">
        <v>80</v>
      </c>
    </row>
    <row r="48" spans="1:7" s="15" customFormat="1" ht="12.75" x14ac:dyDescent="0.2">
      <c r="B48" s="19" t="s">
        <v>81</v>
      </c>
      <c r="C48" s="19"/>
      <c r="D48" s="19"/>
      <c r="E48" s="19"/>
      <c r="F48" s="23"/>
      <c r="G48" s="20" t="s">
        <v>82</v>
      </c>
    </row>
    <row r="49" spans="1:7" s="15" customFormat="1" ht="12.75" x14ac:dyDescent="0.2">
      <c r="B49" s="19"/>
      <c r="C49" s="19"/>
      <c r="D49" s="19"/>
      <c r="E49" s="19"/>
      <c r="F49" s="19"/>
      <c r="G49" s="21"/>
    </row>
    <row r="50" spans="1:7" s="15" customFormat="1" ht="12.75" x14ac:dyDescent="0.2">
      <c r="B50" s="19"/>
      <c r="D50" s="24"/>
      <c r="E50" s="24"/>
      <c r="F50" s="24"/>
    </row>
    <row r="51" spans="1:7" s="15" customFormat="1" ht="12.75" x14ac:dyDescent="0.2">
      <c r="B51" s="19"/>
      <c r="C51" s="25"/>
      <c r="D51" s="25"/>
      <c r="E51" s="25"/>
      <c r="F51" s="25"/>
    </row>
    <row r="52" spans="1:7" s="15" customFormat="1" ht="12.75" x14ac:dyDescent="0.2">
      <c r="B52" s="19"/>
      <c r="C52" s="19"/>
      <c r="D52" s="19"/>
      <c r="E52" s="19"/>
      <c r="F52" s="19"/>
    </row>
    <row r="53" spans="1:7" s="15" customFormat="1" ht="12.75" x14ac:dyDescent="0.2">
      <c r="B53" s="19"/>
      <c r="C53" s="19"/>
      <c r="D53" s="19"/>
      <c r="E53" s="19"/>
      <c r="F53" s="19"/>
    </row>
    <row r="54" spans="1:7" s="15" customFormat="1" ht="12.75" x14ac:dyDescent="0.2">
      <c r="B54" s="7"/>
      <c r="D54" s="26"/>
      <c r="E54" s="26"/>
      <c r="F54" s="26"/>
    </row>
    <row r="55" spans="1:7" ht="12.75" x14ac:dyDescent="0.2">
      <c r="A55" s="15"/>
      <c r="B55" s="27"/>
      <c r="C55" s="28"/>
      <c r="D55" s="28"/>
      <c r="E55" s="28"/>
      <c r="F55" s="28"/>
    </row>
    <row r="56" spans="1:7" ht="12.75" x14ac:dyDescent="0.2">
      <c r="A56" s="15"/>
      <c r="B56" s="29"/>
    </row>
    <row r="57" spans="1:7" ht="12.75" x14ac:dyDescent="0.2">
      <c r="A57" s="15"/>
    </row>
    <row r="58" spans="1:7" ht="12.75" x14ac:dyDescent="0.2">
      <c r="A58" s="15"/>
    </row>
    <row r="59" spans="1:7" ht="12.75" x14ac:dyDescent="0.2">
      <c r="A59" s="15"/>
      <c r="E59" s="30"/>
    </row>
    <row r="60" spans="1:7" ht="12.75" x14ac:dyDescent="0.2">
      <c r="B60" s="29"/>
    </row>
    <row r="61" spans="1:7" ht="12.75" x14ac:dyDescent="0.2">
      <c r="B61" s="31"/>
    </row>
    <row r="62" spans="1:7" ht="12.75" x14ac:dyDescent="0.2"/>
  </sheetData>
  <mergeCells count="1">
    <mergeCell ref="B41:F41"/>
  </mergeCells>
  <hyperlinks>
    <hyperlink ref="G14" location="'Tabelle 1'!A1" display="'Tabelle 1'!A1" xr:uid="{241754CE-FAB2-4094-A2EB-5BCD6A269D69}"/>
    <hyperlink ref="G17" location="'Diagramm'!A1" display="'Diagramm'!A1" xr:uid="{435A7506-0A51-490B-AE87-6D914D2FD8BE}"/>
    <hyperlink ref="G20" location="'Tabelle 2.1'!A1" display="'Tabelle 2.1'!A1" xr:uid="{09073F20-226E-45D4-B93A-D95284431950}"/>
    <hyperlink ref="G21" location="'Tabelle 2.2'!A1" display="'Tabelle 2.2'!A1" xr:uid="{448218FC-2D26-4EDB-BBEA-94A175726357}"/>
    <hyperlink ref="G22" location="'Tabelle 2.3'!A1" display="'Tabelle 2.3'!A1" xr:uid="{A18AE484-4B13-4DB9-AE08-227783D9FD48}"/>
    <hyperlink ref="G23" location="'Tabelle 2.4'!A1" display="'Tabelle 2.4'!A1" xr:uid="{EC3D5EE3-16A6-4930-8557-318AADC2586A}"/>
    <hyperlink ref="G26" location="'Tabelle 3.1'!A1" display="'Tabelle 3.1'!A1" xr:uid="{32EABF30-0595-4C65-B240-4C91BF5DFFAA}"/>
    <hyperlink ref="G27" location="'Tabelle 3.2'!A1" display="'Tabelle 3.2'!A1" xr:uid="{7A659090-8052-43B5-B515-5E6E47C1EEDE}"/>
    <hyperlink ref="G28" location="'Tabelle 3.3'!A1" display="'Tabelle 3.3'!A1" xr:uid="{781C19F8-6B4B-433C-B2BB-E5849172152D}"/>
    <hyperlink ref="G29" location="'Tabelle 3.4'!A1" display="'Tabelle 3.4'!A1" xr:uid="{4713B768-6F3C-4965-B10E-8DCE351A22E0}"/>
    <hyperlink ref="G32" location="'Tabelle 4.1'!A1" display="'Tabelle 4.1'!A1" xr:uid="{0475DFA5-E4F8-4CFD-AE86-FA037C9A65B8}"/>
    <hyperlink ref="G33" location="'Tabelle 4.2'!A1" display="'Tabelle 4.2'!A1" xr:uid="{33A534E5-3EC3-4E27-AB82-444799582CB2}"/>
    <hyperlink ref="G34" location="'Tabelle 4.3'!A1" display="'Tabelle 4.3'!A1" xr:uid="{7D3D7F6C-30DA-48AC-9912-4388C8867496}"/>
    <hyperlink ref="G37" location="'Tabelle 5.1'!A1" display="'Tabelle 5.1'!A1" xr:uid="{190BBC51-5200-4485-AA79-2D96C0BA420F}"/>
    <hyperlink ref="G38" location="'Tabelle 5.2'!A1" display="'Tabelle 5.2'!A1" xr:uid="{B3699F51-366E-4B50-9CCE-19F2A9BEE260}"/>
    <hyperlink ref="G41" location="'Tabelle 6'!A1" display="'Tabelle 6'!A1" xr:uid="{D99C682D-0D8D-4629-A987-9D9EF6F3EF99}"/>
    <hyperlink ref="G45" location="'Hinweis - Berufsaggregate'!A1" display="Hinw Berufsagg" xr:uid="{5155BD5C-E777-4C7D-BA63-FED0735E52E2}"/>
    <hyperlink ref="G46" location="Hinweis_Befristung!A1" display="Hinw Befristung" xr:uid="{9A7370A5-FB53-4DB3-B428-4465AE759FBD}"/>
    <hyperlink ref="G47" location="Hinweis_beg_been_BV!A1" display="Hinw beg_been_BV" xr:uid="{5A9E97D1-9D34-4EF7-9873-98F20425FAB2}"/>
    <hyperlink ref="G48" location="Hinweise_SvB_GB!A1" display="Hinw SvB GB" xr:uid="{A023B9CC-C6C8-4B85-8392-954FEFABFE98}"/>
  </hyperlinks>
  <printOptions horizontalCentered="1"/>
  <pageMargins left="0.25" right="0.25" top="0.75" bottom="0.75" header="0.3" footer="0.3"/>
  <pageSetup paperSize="9" scale="97"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49CC9-CB40-4A14-B1CF-6F5B70666675}">
  <sheetPr codeName="Tabelle1">
    <pageSetUpPr fitToPage="1"/>
  </sheetPr>
  <dimension ref="A1:O126"/>
  <sheetViews>
    <sheetView showGridLines="0" zoomScaleNormal="100" workbookViewId="0"/>
  </sheetViews>
  <sheetFormatPr baseColWidth="10" defaultColWidth="8.85546875" defaultRowHeight="15.95" customHeight="1" x14ac:dyDescent="0.2"/>
  <cols>
    <col min="1" max="1" width="3.7109375" style="53" customWidth="1"/>
    <col min="2" max="2" width="18.85546875" style="53" bestFit="1"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83</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42"/>
      <c r="F5" s="42"/>
      <c r="G5" s="42"/>
      <c r="H5" s="42"/>
      <c r="I5" s="42"/>
      <c r="J5" s="42"/>
    </row>
    <row r="6" spans="1:15" s="39" customFormat="1" ht="11.25" customHeight="1" x14ac:dyDescent="0.2">
      <c r="A6" s="43"/>
      <c r="B6" s="44"/>
      <c r="C6" s="44"/>
      <c r="D6" s="44"/>
      <c r="E6" s="44"/>
      <c r="F6" s="44"/>
      <c r="G6" s="44"/>
      <c r="H6" s="44"/>
      <c r="I6" s="44"/>
      <c r="J6" s="44"/>
    </row>
    <row r="7" spans="1:15" customFormat="1" ht="12" customHeight="1" x14ac:dyDescent="0.2">
      <c r="A7" s="45" t="s">
        <v>85</v>
      </c>
      <c r="B7" s="46"/>
      <c r="C7" s="47" t="s">
        <v>86</v>
      </c>
      <c r="D7" s="48" t="s">
        <v>87</v>
      </c>
      <c r="E7" s="49"/>
      <c r="F7" s="49"/>
      <c r="G7" s="49"/>
      <c r="H7" s="50"/>
      <c r="I7" s="51" t="s">
        <v>88</v>
      </c>
      <c r="J7" s="52"/>
      <c r="K7" s="53"/>
      <c r="L7" s="53"/>
      <c r="M7" s="53"/>
      <c r="N7" s="53"/>
      <c r="O7" s="53"/>
    </row>
    <row r="8" spans="1:15" ht="34.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8" customHeight="1" x14ac:dyDescent="0.2">
      <c r="A11" s="68" t="s">
        <v>49</v>
      </c>
      <c r="B11" s="69"/>
      <c r="C11" s="70"/>
      <c r="D11" s="71"/>
      <c r="E11" s="72"/>
      <c r="F11" s="72"/>
      <c r="G11" s="72"/>
      <c r="H11" s="73"/>
      <c r="I11" s="74"/>
      <c r="J11" s="75"/>
    </row>
    <row r="12" spans="1:15" ht="13.5" customHeight="1" x14ac:dyDescent="0.2">
      <c r="A12" s="76" t="s">
        <v>96</v>
      </c>
      <c r="B12" s="77"/>
      <c r="C12" s="78">
        <v>100</v>
      </c>
      <c r="D12" s="79">
        <v>49173</v>
      </c>
      <c r="E12" s="79">
        <v>50042</v>
      </c>
      <c r="F12" s="79">
        <v>49032</v>
      </c>
      <c r="G12" s="79">
        <v>48599</v>
      </c>
      <c r="H12" s="79">
        <v>47646</v>
      </c>
      <c r="I12" s="80">
        <v>1527</v>
      </c>
      <c r="J12" s="81">
        <v>3.2048860345044705</v>
      </c>
      <c r="N12" s="82"/>
    </row>
    <row r="13" spans="1:15" ht="13.5" customHeight="1" x14ac:dyDescent="0.2">
      <c r="A13" s="83" t="s">
        <v>97</v>
      </c>
      <c r="B13" s="84" t="s">
        <v>98</v>
      </c>
      <c r="C13" s="78">
        <v>54.428243141561424</v>
      </c>
      <c r="D13" s="79">
        <v>26764</v>
      </c>
      <c r="E13" s="79">
        <v>27388</v>
      </c>
      <c r="F13" s="79">
        <v>26682</v>
      </c>
      <c r="G13" s="79">
        <v>26446</v>
      </c>
      <c r="H13" s="79">
        <v>25715</v>
      </c>
      <c r="I13" s="80">
        <v>1049</v>
      </c>
      <c r="J13" s="81">
        <v>4.0793311296908419</v>
      </c>
    </row>
    <row r="14" spans="1:15" ht="13.5" customHeight="1" x14ac:dyDescent="0.2">
      <c r="A14" s="85"/>
      <c r="B14" s="84" t="s">
        <v>99</v>
      </c>
      <c r="C14" s="78">
        <v>45.571756858438576</v>
      </c>
      <c r="D14" s="79">
        <v>22409</v>
      </c>
      <c r="E14" s="79">
        <v>22654</v>
      </c>
      <c r="F14" s="79">
        <v>22350</v>
      </c>
      <c r="G14" s="79">
        <v>22153</v>
      </c>
      <c r="H14" s="79">
        <v>21931</v>
      </c>
      <c r="I14" s="80">
        <v>478</v>
      </c>
      <c r="J14" s="81">
        <v>2.1795631754137976</v>
      </c>
    </row>
    <row r="15" spans="1:15" ht="13.5" customHeight="1" x14ac:dyDescent="0.2">
      <c r="A15" s="83" t="s">
        <v>97</v>
      </c>
      <c r="B15" s="86" t="s">
        <v>100</v>
      </c>
      <c r="C15" s="78">
        <v>10.831147174262298</v>
      </c>
      <c r="D15" s="79">
        <v>5326</v>
      </c>
      <c r="E15" s="79">
        <v>5574</v>
      </c>
      <c r="F15" s="79">
        <v>5148</v>
      </c>
      <c r="G15" s="79">
        <v>5389</v>
      </c>
      <c r="H15" s="79">
        <v>5445</v>
      </c>
      <c r="I15" s="80">
        <v>-119</v>
      </c>
      <c r="J15" s="81">
        <v>-2.1854912764003673</v>
      </c>
    </row>
    <row r="16" spans="1:15" ht="13.5" customHeight="1" x14ac:dyDescent="0.2">
      <c r="A16" s="83"/>
      <c r="B16" s="86" t="s">
        <v>101</v>
      </c>
      <c r="C16" s="78">
        <v>63.042726699611578</v>
      </c>
      <c r="D16" s="79">
        <v>31000</v>
      </c>
      <c r="E16" s="79">
        <v>31540</v>
      </c>
      <c r="F16" s="79">
        <v>31173</v>
      </c>
      <c r="G16" s="79">
        <v>30803</v>
      </c>
      <c r="H16" s="79">
        <v>30079</v>
      </c>
      <c r="I16" s="80">
        <v>921</v>
      </c>
      <c r="J16" s="81">
        <v>3.0619368994979888</v>
      </c>
    </row>
    <row r="17" spans="1:10" ht="13.5" customHeight="1" x14ac:dyDescent="0.2">
      <c r="A17" s="83"/>
      <c r="B17" s="86" t="s">
        <v>102</v>
      </c>
      <c r="C17" s="78">
        <v>23.734569784231184</v>
      </c>
      <c r="D17" s="79">
        <v>11671</v>
      </c>
      <c r="E17" s="79">
        <v>11751</v>
      </c>
      <c r="F17" s="79">
        <v>11562</v>
      </c>
      <c r="G17" s="79">
        <v>11338</v>
      </c>
      <c r="H17" s="79">
        <v>11115</v>
      </c>
      <c r="I17" s="80">
        <v>556</v>
      </c>
      <c r="J17" s="81">
        <v>5.0022492127755287</v>
      </c>
    </row>
    <row r="18" spans="1:10" ht="13.5" customHeight="1" x14ac:dyDescent="0.2">
      <c r="A18" s="85"/>
      <c r="B18" s="86" t="s">
        <v>103</v>
      </c>
      <c r="C18" s="78">
        <v>2.3915563418949422</v>
      </c>
      <c r="D18" s="79">
        <v>1176</v>
      </c>
      <c r="E18" s="79">
        <v>1177</v>
      </c>
      <c r="F18" s="79">
        <v>1149</v>
      </c>
      <c r="G18" s="79">
        <v>1069</v>
      </c>
      <c r="H18" s="79">
        <v>1007</v>
      </c>
      <c r="I18" s="80">
        <v>169</v>
      </c>
      <c r="J18" s="81">
        <v>16.782522343594835</v>
      </c>
    </row>
    <row r="19" spans="1:10" ht="13.5" customHeight="1" x14ac:dyDescent="0.2">
      <c r="A19" s="85"/>
      <c r="B19" s="86" t="s">
        <v>104</v>
      </c>
      <c r="C19" s="78">
        <v>0.9456409004941736</v>
      </c>
      <c r="D19" s="79">
        <v>465</v>
      </c>
      <c r="E19" s="79">
        <v>469</v>
      </c>
      <c r="F19" s="79">
        <v>471</v>
      </c>
      <c r="G19" s="79">
        <v>440</v>
      </c>
      <c r="H19" s="79">
        <v>351</v>
      </c>
      <c r="I19" s="80">
        <v>114</v>
      </c>
      <c r="J19" s="81">
        <v>32.478632478632477</v>
      </c>
    </row>
    <row r="20" spans="1:10" ht="13.5" customHeight="1" x14ac:dyDescent="0.2">
      <c r="A20" s="83" t="s">
        <v>105</v>
      </c>
      <c r="B20" s="87" t="s">
        <v>106</v>
      </c>
      <c r="C20" s="78">
        <v>68.993146645516845</v>
      </c>
      <c r="D20" s="79">
        <v>33926</v>
      </c>
      <c r="E20" s="79">
        <v>34739</v>
      </c>
      <c r="F20" s="79">
        <v>34023</v>
      </c>
      <c r="G20" s="79">
        <v>33879</v>
      </c>
      <c r="H20" s="79">
        <v>33029</v>
      </c>
      <c r="I20" s="80">
        <v>897</v>
      </c>
      <c r="J20" s="81">
        <v>2.7157952102697629</v>
      </c>
    </row>
    <row r="21" spans="1:10" ht="13.5" customHeight="1" x14ac:dyDescent="0.2">
      <c r="A21" s="85"/>
      <c r="B21" s="87" t="s">
        <v>107</v>
      </c>
      <c r="C21" s="78">
        <v>31.006853354483152</v>
      </c>
      <c r="D21" s="79">
        <v>15247</v>
      </c>
      <c r="E21" s="79">
        <v>15303</v>
      </c>
      <c r="F21" s="79">
        <v>15009</v>
      </c>
      <c r="G21" s="79">
        <v>14720</v>
      </c>
      <c r="H21" s="79">
        <v>14617</v>
      </c>
      <c r="I21" s="80">
        <v>630</v>
      </c>
      <c r="J21" s="81">
        <v>4.3100499418485327</v>
      </c>
    </row>
    <row r="22" spans="1:10" ht="13.5" customHeight="1" x14ac:dyDescent="0.2">
      <c r="A22" s="83" t="s">
        <v>105</v>
      </c>
      <c r="B22" s="87" t="s">
        <v>108</v>
      </c>
      <c r="C22" s="78">
        <v>88.223211925243533</v>
      </c>
      <c r="D22" s="79">
        <v>43382</v>
      </c>
      <c r="E22" s="79">
        <v>43724</v>
      </c>
      <c r="F22" s="79">
        <v>42762</v>
      </c>
      <c r="G22" s="79">
        <v>42525</v>
      </c>
      <c r="H22" s="79">
        <v>42289</v>
      </c>
      <c r="I22" s="80">
        <v>1093</v>
      </c>
      <c r="J22" s="81">
        <v>2.5845964671664028</v>
      </c>
    </row>
    <row r="23" spans="1:10" ht="13.5" customHeight="1" x14ac:dyDescent="0.2">
      <c r="A23" s="88"/>
      <c r="B23" s="89" t="s">
        <v>109</v>
      </c>
      <c r="C23" s="90">
        <v>11.776788074756473</v>
      </c>
      <c r="D23" s="79">
        <v>5791</v>
      </c>
      <c r="E23" s="79">
        <v>6318</v>
      </c>
      <c r="F23" s="79">
        <v>6270</v>
      </c>
      <c r="G23" s="79">
        <v>6074</v>
      </c>
      <c r="H23" s="79">
        <v>5357</v>
      </c>
      <c r="I23" s="80">
        <v>434</v>
      </c>
      <c r="J23" s="81">
        <v>8.1015493746499914</v>
      </c>
    </row>
    <row r="24" spans="1:10" ht="18" customHeight="1" x14ac:dyDescent="0.2">
      <c r="A24" s="91" t="s">
        <v>110</v>
      </c>
      <c r="B24" s="69"/>
      <c r="C24" s="92"/>
      <c r="D24" s="93"/>
      <c r="E24" s="94"/>
      <c r="F24" s="94"/>
      <c r="G24" s="94"/>
      <c r="H24" s="95"/>
      <c r="I24" s="96"/>
      <c r="J24" s="97"/>
    </row>
    <row r="25" spans="1:10" ht="15.75" customHeight="1" x14ac:dyDescent="0.2">
      <c r="A25" s="76" t="s">
        <v>111</v>
      </c>
      <c r="B25" s="77"/>
      <c r="C25" s="98"/>
      <c r="D25" s="99"/>
      <c r="E25" s="100"/>
      <c r="F25" s="100"/>
      <c r="G25" s="100"/>
      <c r="H25" s="101"/>
      <c r="I25" s="102"/>
      <c r="J25" s="103"/>
    </row>
    <row r="26" spans="1:10" ht="13.5" customHeight="1" x14ac:dyDescent="0.2">
      <c r="A26" s="76" t="s">
        <v>96</v>
      </c>
      <c r="B26" s="77"/>
      <c r="C26" s="78">
        <v>100</v>
      </c>
      <c r="D26" s="104">
        <v>12623</v>
      </c>
      <c r="E26" s="79">
        <v>12904</v>
      </c>
      <c r="F26" s="79">
        <v>12927</v>
      </c>
      <c r="G26" s="79">
        <v>12335</v>
      </c>
      <c r="H26" s="105">
        <v>12344</v>
      </c>
      <c r="I26" s="80">
        <v>279</v>
      </c>
      <c r="J26" s="81">
        <v>2.2602073882047957</v>
      </c>
    </row>
    <row r="27" spans="1:10" ht="13.5" customHeight="1" x14ac:dyDescent="0.2">
      <c r="A27" s="83" t="s">
        <v>97</v>
      </c>
      <c r="B27" s="84" t="s">
        <v>98</v>
      </c>
      <c r="C27" s="78">
        <v>44.569436742454251</v>
      </c>
      <c r="D27" s="80">
        <v>5626</v>
      </c>
      <c r="E27" s="79">
        <v>5738</v>
      </c>
      <c r="F27" s="79">
        <v>5701</v>
      </c>
      <c r="G27" s="79">
        <v>5354</v>
      </c>
      <c r="H27" s="105">
        <v>5375</v>
      </c>
      <c r="I27" s="80">
        <v>251</v>
      </c>
      <c r="J27" s="81">
        <v>4.6697674418604649</v>
      </c>
    </row>
    <row r="28" spans="1:10" ht="13.5" customHeight="1" x14ac:dyDescent="0.2">
      <c r="A28" s="85"/>
      <c r="B28" s="84" t="s">
        <v>99</v>
      </c>
      <c r="C28" s="78">
        <v>55.430563257545749</v>
      </c>
      <c r="D28" s="80">
        <v>6997</v>
      </c>
      <c r="E28" s="79">
        <v>7166</v>
      </c>
      <c r="F28" s="79">
        <v>7226</v>
      </c>
      <c r="G28" s="79">
        <v>6981</v>
      </c>
      <c r="H28" s="105">
        <v>6969</v>
      </c>
      <c r="I28" s="80">
        <v>28</v>
      </c>
      <c r="J28" s="81">
        <v>0.40177930836561915</v>
      </c>
    </row>
    <row r="29" spans="1:10" ht="13.5" customHeight="1" x14ac:dyDescent="0.2">
      <c r="A29" s="83" t="s">
        <v>97</v>
      </c>
      <c r="B29" s="86" t="s">
        <v>100</v>
      </c>
      <c r="C29" s="78">
        <v>18.125643666323377</v>
      </c>
      <c r="D29" s="80">
        <v>2288</v>
      </c>
      <c r="E29" s="79">
        <v>2414</v>
      </c>
      <c r="F29" s="79">
        <v>2461</v>
      </c>
      <c r="G29" s="79">
        <v>2213</v>
      </c>
      <c r="H29" s="105">
        <v>2218</v>
      </c>
      <c r="I29" s="80">
        <v>70</v>
      </c>
      <c r="J29" s="81">
        <v>3.1559963931469794</v>
      </c>
    </row>
    <row r="30" spans="1:10" ht="13.5" customHeight="1" x14ac:dyDescent="0.2">
      <c r="A30" s="83"/>
      <c r="B30" s="86" t="s">
        <v>101</v>
      </c>
      <c r="C30" s="78">
        <v>45.686445377485541</v>
      </c>
      <c r="D30" s="80">
        <v>5767</v>
      </c>
      <c r="E30" s="79">
        <v>5871</v>
      </c>
      <c r="F30" s="79">
        <v>5822</v>
      </c>
      <c r="G30" s="79">
        <v>5591</v>
      </c>
      <c r="H30" s="105">
        <v>5626</v>
      </c>
      <c r="I30" s="80">
        <v>141</v>
      </c>
      <c r="J30" s="81">
        <v>2.5062211162460009</v>
      </c>
    </row>
    <row r="31" spans="1:10" ht="13.5" customHeight="1" x14ac:dyDescent="0.2">
      <c r="A31" s="83"/>
      <c r="B31" s="86" t="s">
        <v>102</v>
      </c>
      <c r="C31" s="78">
        <v>16.897726372494652</v>
      </c>
      <c r="D31" s="80">
        <v>2133</v>
      </c>
      <c r="E31" s="79">
        <v>2186</v>
      </c>
      <c r="F31" s="79">
        <v>2224</v>
      </c>
      <c r="G31" s="79">
        <v>2165</v>
      </c>
      <c r="H31" s="105">
        <v>2167</v>
      </c>
      <c r="I31" s="80">
        <v>-34</v>
      </c>
      <c r="J31" s="81">
        <v>-1.5689893862482696</v>
      </c>
    </row>
    <row r="32" spans="1:10" ht="13.5" customHeight="1" x14ac:dyDescent="0.2">
      <c r="A32" s="85"/>
      <c r="B32" s="86" t="s">
        <v>103</v>
      </c>
      <c r="C32" s="78">
        <v>19.290184583696426</v>
      </c>
      <c r="D32" s="80">
        <v>2435</v>
      </c>
      <c r="E32" s="79">
        <v>2433</v>
      </c>
      <c r="F32" s="79">
        <v>2420</v>
      </c>
      <c r="G32" s="79">
        <v>2366</v>
      </c>
      <c r="H32" s="105">
        <v>2333</v>
      </c>
      <c r="I32" s="80">
        <v>102</v>
      </c>
      <c r="J32" s="81">
        <v>4.3720531504500642</v>
      </c>
    </row>
    <row r="33" spans="1:10" ht="13.5" customHeight="1" x14ac:dyDescent="0.2">
      <c r="A33" s="85"/>
      <c r="B33" s="86" t="s">
        <v>104</v>
      </c>
      <c r="C33" s="78">
        <v>2.4954448229422481</v>
      </c>
      <c r="D33" s="80">
        <v>315</v>
      </c>
      <c r="E33" s="79">
        <v>315</v>
      </c>
      <c r="F33" s="79">
        <v>330</v>
      </c>
      <c r="G33" s="79">
        <v>355</v>
      </c>
      <c r="H33" s="105">
        <v>289</v>
      </c>
      <c r="I33" s="80">
        <v>26</v>
      </c>
      <c r="J33" s="81">
        <v>8.9965397923875425</v>
      </c>
    </row>
    <row r="34" spans="1:10" ht="13.5" customHeight="1" x14ac:dyDescent="0.2">
      <c r="A34" s="83" t="s">
        <v>105</v>
      </c>
      <c r="B34" s="87" t="s">
        <v>108</v>
      </c>
      <c r="C34" s="78">
        <v>90.517309672819451</v>
      </c>
      <c r="D34" s="80">
        <v>11426</v>
      </c>
      <c r="E34" s="79">
        <v>11704</v>
      </c>
      <c r="F34" s="79">
        <v>11757</v>
      </c>
      <c r="G34" s="79">
        <v>11281</v>
      </c>
      <c r="H34" s="105">
        <v>11285</v>
      </c>
      <c r="I34" s="80">
        <v>141</v>
      </c>
      <c r="J34" s="81">
        <v>1.2494461674789543</v>
      </c>
    </row>
    <row r="35" spans="1:10" ht="13.5" customHeight="1" x14ac:dyDescent="0.2">
      <c r="A35" s="83"/>
      <c r="B35" s="84" t="s">
        <v>109</v>
      </c>
      <c r="C35" s="78">
        <v>9.4826903271805438</v>
      </c>
      <c r="D35" s="80">
        <v>1197</v>
      </c>
      <c r="E35" s="79">
        <v>1200</v>
      </c>
      <c r="F35" s="79">
        <v>1170</v>
      </c>
      <c r="G35" s="79">
        <v>1054</v>
      </c>
      <c r="H35" s="105">
        <v>1059</v>
      </c>
      <c r="I35" s="80">
        <v>138</v>
      </c>
      <c r="J35" s="81">
        <v>13.031161473087819</v>
      </c>
    </row>
    <row r="36" spans="1:10" ht="18" customHeight="1" x14ac:dyDescent="0.2">
      <c r="A36" s="76" t="s">
        <v>112</v>
      </c>
      <c r="B36" s="77"/>
      <c r="C36" s="106"/>
      <c r="D36" s="99"/>
      <c r="E36" s="100"/>
      <c r="F36" s="100"/>
      <c r="G36" s="100"/>
      <c r="H36" s="101"/>
      <c r="I36" s="102"/>
      <c r="J36" s="103"/>
    </row>
    <row r="37" spans="1:10" ht="13.5" customHeight="1" x14ac:dyDescent="0.2">
      <c r="A37" s="76" t="s">
        <v>96</v>
      </c>
      <c r="B37" s="77"/>
      <c r="C37" s="78">
        <v>100</v>
      </c>
      <c r="D37" s="104">
        <v>6675</v>
      </c>
      <c r="E37" s="79">
        <v>6768</v>
      </c>
      <c r="F37" s="79">
        <v>6970</v>
      </c>
      <c r="G37" s="79">
        <v>6660</v>
      </c>
      <c r="H37" s="105">
        <v>6706</v>
      </c>
      <c r="I37" s="80">
        <v>-31</v>
      </c>
      <c r="J37" s="81">
        <v>-0.46227259170891738</v>
      </c>
    </row>
    <row r="38" spans="1:10" ht="13.5" customHeight="1" x14ac:dyDescent="0.2">
      <c r="A38" s="83" t="s">
        <v>97</v>
      </c>
      <c r="B38" s="84" t="s">
        <v>98</v>
      </c>
      <c r="C38" s="78">
        <v>42.516853932584269</v>
      </c>
      <c r="D38" s="80">
        <v>2838</v>
      </c>
      <c r="E38" s="79">
        <v>2834</v>
      </c>
      <c r="F38" s="79">
        <v>2907</v>
      </c>
      <c r="G38" s="79">
        <v>2750</v>
      </c>
      <c r="H38" s="105">
        <v>2776</v>
      </c>
      <c r="I38" s="80">
        <v>62</v>
      </c>
      <c r="J38" s="81">
        <v>2.23342939481268</v>
      </c>
    </row>
    <row r="39" spans="1:10" ht="13.5" customHeight="1" x14ac:dyDescent="0.2">
      <c r="A39" s="85"/>
      <c r="B39" s="84" t="s">
        <v>99</v>
      </c>
      <c r="C39" s="78">
        <v>57.483146067415731</v>
      </c>
      <c r="D39" s="80">
        <v>3837</v>
      </c>
      <c r="E39" s="79">
        <v>3934</v>
      </c>
      <c r="F39" s="79">
        <v>4063</v>
      </c>
      <c r="G39" s="79">
        <v>3910</v>
      </c>
      <c r="H39" s="105">
        <v>3930</v>
      </c>
      <c r="I39" s="80">
        <v>-93</v>
      </c>
      <c r="J39" s="81">
        <v>-2.3664122137404582</v>
      </c>
    </row>
    <row r="40" spans="1:10" ht="13.5" customHeight="1" x14ac:dyDescent="0.2">
      <c r="A40" s="83" t="s">
        <v>97</v>
      </c>
      <c r="B40" s="86" t="s">
        <v>100</v>
      </c>
      <c r="C40" s="78">
        <v>21.782771535580526</v>
      </c>
      <c r="D40" s="80">
        <v>1454</v>
      </c>
      <c r="E40" s="79">
        <v>1543</v>
      </c>
      <c r="F40" s="79">
        <v>1671</v>
      </c>
      <c r="G40" s="79">
        <v>1442</v>
      </c>
      <c r="H40" s="105">
        <v>1441</v>
      </c>
      <c r="I40" s="80">
        <v>13</v>
      </c>
      <c r="J40" s="81">
        <v>0.90215128383067311</v>
      </c>
    </row>
    <row r="41" spans="1:10" ht="13.5" customHeight="1" x14ac:dyDescent="0.2">
      <c r="A41" s="83"/>
      <c r="B41" s="86" t="s">
        <v>101</v>
      </c>
      <c r="C41" s="78">
        <v>26.831460674157302</v>
      </c>
      <c r="D41" s="80">
        <v>1791</v>
      </c>
      <c r="E41" s="79">
        <v>1776</v>
      </c>
      <c r="F41" s="79">
        <v>1818</v>
      </c>
      <c r="G41" s="79">
        <v>1819</v>
      </c>
      <c r="H41" s="105">
        <v>1880</v>
      </c>
      <c r="I41" s="80">
        <v>-89</v>
      </c>
      <c r="J41" s="81">
        <v>-4.7340425531914896</v>
      </c>
    </row>
    <row r="42" spans="1:10" ht="13.5" customHeight="1" x14ac:dyDescent="0.2">
      <c r="A42" s="83"/>
      <c r="B42" s="86" t="s">
        <v>102</v>
      </c>
      <c r="C42" s="78">
        <v>16.644194756554306</v>
      </c>
      <c r="D42" s="80">
        <v>1111</v>
      </c>
      <c r="E42" s="79">
        <v>1132</v>
      </c>
      <c r="F42" s="79">
        <v>1182</v>
      </c>
      <c r="G42" s="79">
        <v>1154</v>
      </c>
      <c r="H42" s="105">
        <v>1168</v>
      </c>
      <c r="I42" s="80">
        <v>-57</v>
      </c>
      <c r="J42" s="81">
        <v>-4.8801369863013697</v>
      </c>
    </row>
    <row r="43" spans="1:10" ht="13.5" customHeight="1" x14ac:dyDescent="0.2">
      <c r="A43" s="85"/>
      <c r="B43" s="86" t="s">
        <v>103</v>
      </c>
      <c r="C43" s="78">
        <v>34.741573033707866</v>
      </c>
      <c r="D43" s="80">
        <v>2319</v>
      </c>
      <c r="E43" s="79">
        <v>2317</v>
      </c>
      <c r="F43" s="79">
        <v>2299</v>
      </c>
      <c r="G43" s="79">
        <v>2245</v>
      </c>
      <c r="H43" s="105">
        <v>2217</v>
      </c>
      <c r="I43" s="80">
        <v>102</v>
      </c>
      <c r="J43" s="81">
        <v>4.6008119079837622</v>
      </c>
    </row>
    <row r="44" spans="1:10" ht="13.5" customHeight="1" x14ac:dyDescent="0.2">
      <c r="A44" s="85"/>
      <c r="B44" s="86" t="s">
        <v>104</v>
      </c>
      <c r="C44" s="78">
        <v>4.1647940074906371</v>
      </c>
      <c r="D44" s="80">
        <v>278</v>
      </c>
      <c r="E44" s="79">
        <v>276</v>
      </c>
      <c r="F44" s="79">
        <v>289</v>
      </c>
      <c r="G44" s="79">
        <v>310</v>
      </c>
      <c r="H44" s="105">
        <v>252</v>
      </c>
      <c r="I44" s="80">
        <v>26</v>
      </c>
      <c r="J44" s="81">
        <v>10.317460317460318</v>
      </c>
    </row>
    <row r="45" spans="1:10" ht="13.5" customHeight="1" x14ac:dyDescent="0.2">
      <c r="A45" s="83" t="s">
        <v>105</v>
      </c>
      <c r="B45" s="87" t="s">
        <v>108</v>
      </c>
      <c r="C45" s="78">
        <v>90.756554307116104</v>
      </c>
      <c r="D45" s="80">
        <v>6058</v>
      </c>
      <c r="E45" s="79">
        <v>6163</v>
      </c>
      <c r="F45" s="79">
        <v>6352</v>
      </c>
      <c r="G45" s="79">
        <v>6103</v>
      </c>
      <c r="H45" s="105">
        <v>6139</v>
      </c>
      <c r="I45" s="80">
        <v>-81</v>
      </c>
      <c r="J45" s="81">
        <v>-1.3194331324319921</v>
      </c>
    </row>
    <row r="46" spans="1:10" ht="13.5" customHeight="1" x14ac:dyDescent="0.2">
      <c r="A46" s="83"/>
      <c r="B46" s="84" t="s">
        <v>109</v>
      </c>
      <c r="C46" s="78">
        <v>9.2434456928838955</v>
      </c>
      <c r="D46" s="80">
        <v>617</v>
      </c>
      <c r="E46" s="79">
        <v>605</v>
      </c>
      <c r="F46" s="79">
        <v>618</v>
      </c>
      <c r="G46" s="79">
        <v>557</v>
      </c>
      <c r="H46" s="105">
        <v>567</v>
      </c>
      <c r="I46" s="80">
        <v>50</v>
      </c>
      <c r="J46" s="81">
        <v>8.8183421516754859</v>
      </c>
    </row>
    <row r="47" spans="1:10" ht="18" customHeight="1" x14ac:dyDescent="0.2">
      <c r="A47" s="76" t="s">
        <v>113</v>
      </c>
      <c r="B47" s="77"/>
      <c r="C47" s="106"/>
      <c r="D47" s="99"/>
      <c r="E47" s="100"/>
      <c r="F47" s="100"/>
      <c r="G47" s="100"/>
      <c r="H47" s="101"/>
      <c r="I47" s="102"/>
      <c r="J47" s="103"/>
    </row>
    <row r="48" spans="1:10" ht="13.5" customHeight="1" x14ac:dyDescent="0.2">
      <c r="A48" s="76" t="s">
        <v>96</v>
      </c>
      <c r="B48" s="77"/>
      <c r="C48" s="78">
        <v>100</v>
      </c>
      <c r="D48" s="104">
        <v>5948</v>
      </c>
      <c r="E48" s="79">
        <v>6136</v>
      </c>
      <c r="F48" s="79">
        <v>5957</v>
      </c>
      <c r="G48" s="79">
        <v>5675</v>
      </c>
      <c r="H48" s="105">
        <v>5638</v>
      </c>
      <c r="I48" s="80">
        <v>310</v>
      </c>
      <c r="J48" s="81">
        <v>5.498403689251508</v>
      </c>
    </row>
    <row r="49" spans="1:12" ht="13.5" customHeight="1" x14ac:dyDescent="0.2">
      <c r="A49" s="83" t="s">
        <v>97</v>
      </c>
      <c r="B49" s="84" t="s">
        <v>98</v>
      </c>
      <c r="C49" s="78">
        <v>46.872898453261598</v>
      </c>
      <c r="D49" s="80">
        <v>2788</v>
      </c>
      <c r="E49" s="79">
        <v>2904</v>
      </c>
      <c r="F49" s="79">
        <v>2794</v>
      </c>
      <c r="G49" s="79">
        <v>2604</v>
      </c>
      <c r="H49" s="105">
        <v>2599</v>
      </c>
      <c r="I49" s="80">
        <v>189</v>
      </c>
      <c r="J49" s="81">
        <v>7.2720277029626779</v>
      </c>
    </row>
    <row r="50" spans="1:12" ht="13.5" customHeight="1" x14ac:dyDescent="0.2">
      <c r="A50" s="85"/>
      <c r="B50" s="84" t="s">
        <v>99</v>
      </c>
      <c r="C50" s="78">
        <v>53.127101546738402</v>
      </c>
      <c r="D50" s="80">
        <v>3160</v>
      </c>
      <c r="E50" s="79">
        <v>3232</v>
      </c>
      <c r="F50" s="79">
        <v>3163</v>
      </c>
      <c r="G50" s="79">
        <v>3071</v>
      </c>
      <c r="H50" s="105">
        <v>3039</v>
      </c>
      <c r="I50" s="80">
        <v>121</v>
      </c>
      <c r="J50" s="81">
        <v>3.9815728858177031</v>
      </c>
    </row>
    <row r="51" spans="1:12" ht="13.5" customHeight="1" x14ac:dyDescent="0.2">
      <c r="A51" s="83" t="s">
        <v>97</v>
      </c>
      <c r="B51" s="86" t="s">
        <v>100</v>
      </c>
      <c r="C51" s="78">
        <v>14.021519838601211</v>
      </c>
      <c r="D51" s="80">
        <v>834</v>
      </c>
      <c r="E51" s="79">
        <v>871</v>
      </c>
      <c r="F51" s="79">
        <v>790</v>
      </c>
      <c r="G51" s="79">
        <v>771</v>
      </c>
      <c r="H51" s="105">
        <v>777</v>
      </c>
      <c r="I51" s="80">
        <v>57</v>
      </c>
      <c r="J51" s="81">
        <v>7.3359073359073363</v>
      </c>
    </row>
    <row r="52" spans="1:12" ht="13.5" customHeight="1" x14ac:dyDescent="0.2">
      <c r="A52" s="83"/>
      <c r="B52" s="86" t="s">
        <v>101</v>
      </c>
      <c r="C52" s="78">
        <v>66.845998655010092</v>
      </c>
      <c r="D52" s="80">
        <v>3976</v>
      </c>
      <c r="E52" s="79">
        <v>4095</v>
      </c>
      <c r="F52" s="79">
        <v>4004</v>
      </c>
      <c r="G52" s="79">
        <v>3772</v>
      </c>
      <c r="H52" s="105">
        <v>3746</v>
      </c>
      <c r="I52" s="80">
        <v>230</v>
      </c>
      <c r="J52" s="81">
        <v>6.1398825413774691</v>
      </c>
    </row>
    <row r="53" spans="1:12" ht="13.5" customHeight="1" x14ac:dyDescent="0.2">
      <c r="A53" s="83"/>
      <c r="B53" s="86" t="s">
        <v>102</v>
      </c>
      <c r="C53" s="78">
        <v>17.182246133154003</v>
      </c>
      <c r="D53" s="80">
        <v>1022</v>
      </c>
      <c r="E53" s="79">
        <v>1054</v>
      </c>
      <c r="F53" s="79">
        <v>1042</v>
      </c>
      <c r="G53" s="79">
        <v>1011</v>
      </c>
      <c r="H53" s="105">
        <v>999</v>
      </c>
      <c r="I53" s="80">
        <v>23</v>
      </c>
      <c r="J53" s="81">
        <v>2.3023023023023024</v>
      </c>
    </row>
    <row r="54" spans="1:12" ht="13.5" customHeight="1" x14ac:dyDescent="0.2">
      <c r="A54" s="85"/>
      <c r="B54" s="86" t="s">
        <v>103</v>
      </c>
      <c r="C54" s="78">
        <v>1.9502353732347006</v>
      </c>
      <c r="D54" s="80">
        <v>116</v>
      </c>
      <c r="E54" s="79">
        <v>116</v>
      </c>
      <c r="F54" s="79">
        <v>121</v>
      </c>
      <c r="G54" s="79">
        <v>121</v>
      </c>
      <c r="H54" s="105">
        <v>116</v>
      </c>
      <c r="I54" s="80">
        <v>0</v>
      </c>
      <c r="J54" s="81">
        <v>0</v>
      </c>
    </row>
    <row r="55" spans="1:12" ht="13.5" customHeight="1" x14ac:dyDescent="0.2">
      <c r="A55" s="85"/>
      <c r="B55" s="86" t="s">
        <v>104</v>
      </c>
      <c r="C55" s="78">
        <v>0.62205783456624075</v>
      </c>
      <c r="D55" s="80">
        <v>37</v>
      </c>
      <c r="E55" s="79">
        <v>39</v>
      </c>
      <c r="F55" s="79">
        <v>41</v>
      </c>
      <c r="G55" s="79">
        <v>45</v>
      </c>
      <c r="H55" s="105">
        <v>37</v>
      </c>
      <c r="I55" s="80">
        <v>0</v>
      </c>
      <c r="J55" s="81">
        <v>0</v>
      </c>
    </row>
    <row r="56" spans="1:12" ht="13.5" customHeight="1" x14ac:dyDescent="0.2">
      <c r="A56" s="83" t="s">
        <v>105</v>
      </c>
      <c r="B56" s="87" t="s">
        <v>108</v>
      </c>
      <c r="C56" s="78">
        <v>90.248823133826491</v>
      </c>
      <c r="D56" s="80">
        <v>5368</v>
      </c>
      <c r="E56" s="79">
        <v>5541</v>
      </c>
      <c r="F56" s="79">
        <v>5405</v>
      </c>
      <c r="G56" s="79">
        <v>5178</v>
      </c>
      <c r="H56" s="105">
        <v>5146</v>
      </c>
      <c r="I56" s="80">
        <v>222</v>
      </c>
      <c r="J56" s="81">
        <v>4.314030314807618</v>
      </c>
    </row>
    <row r="57" spans="1:12" ht="13.5" customHeight="1" x14ac:dyDescent="0.2">
      <c r="A57" s="107"/>
      <c r="B57" s="89" t="s">
        <v>109</v>
      </c>
      <c r="C57" s="90">
        <v>9.7511768661735037</v>
      </c>
      <c r="D57" s="108">
        <v>580</v>
      </c>
      <c r="E57" s="109">
        <v>595</v>
      </c>
      <c r="F57" s="109">
        <v>552</v>
      </c>
      <c r="G57" s="109">
        <v>497</v>
      </c>
      <c r="H57" s="110">
        <v>492</v>
      </c>
      <c r="I57" s="108">
        <v>88</v>
      </c>
      <c r="J57" s="111">
        <v>17.886178861788618</v>
      </c>
    </row>
    <row r="58" spans="1:12" s="112" customFormat="1" ht="11.25" customHeight="1" x14ac:dyDescent="0.15">
      <c r="B58" s="113"/>
      <c r="C58" s="113"/>
      <c r="D58" s="113"/>
      <c r="E58" s="113"/>
      <c r="F58" s="113"/>
      <c r="G58" s="113"/>
      <c r="H58" s="113"/>
      <c r="I58" s="113"/>
      <c r="J58" s="114" t="s">
        <v>35</v>
      </c>
      <c r="K58" s="113"/>
      <c r="L58" s="113"/>
    </row>
    <row r="59" spans="1:12" s="112" customFormat="1" ht="12.75" customHeight="1" x14ac:dyDescent="0.15">
      <c r="A59" s="113" t="s">
        <v>114</v>
      </c>
      <c r="D59" s="115"/>
      <c r="K59" s="113"/>
      <c r="L59" s="113"/>
    </row>
    <row r="60" spans="1:12" s="112" customFormat="1" ht="21" customHeight="1" x14ac:dyDescent="0.15">
      <c r="A60" s="116" t="s">
        <v>115</v>
      </c>
      <c r="B60" s="117"/>
      <c r="C60" s="117"/>
      <c r="D60" s="117"/>
      <c r="E60" s="117"/>
      <c r="F60" s="117"/>
      <c r="G60" s="117"/>
      <c r="H60" s="117"/>
      <c r="I60" s="117"/>
      <c r="J60" s="117"/>
      <c r="K60" s="113"/>
      <c r="L60" s="113"/>
    </row>
    <row r="61" spans="1:12" s="86" customFormat="1" ht="12.75" customHeight="1" x14ac:dyDescent="0.2">
      <c r="A61" s="116"/>
      <c r="B61" s="117"/>
      <c r="C61" s="117"/>
      <c r="D61" s="117"/>
      <c r="E61" s="117"/>
      <c r="F61" s="117"/>
      <c r="G61" s="117"/>
      <c r="H61" s="117"/>
      <c r="I61" s="117"/>
      <c r="J61" s="117"/>
      <c r="K61" s="113"/>
      <c r="L61" s="113"/>
    </row>
    <row r="62" spans="1:12" s="86" customFormat="1" ht="12.75" customHeight="1" x14ac:dyDescent="0.2"/>
    <row r="63" spans="1:12" ht="15.95" customHeight="1" x14ac:dyDescent="0.2">
      <c r="B63" s="118"/>
      <c r="C63" s="119"/>
      <c r="D63" s="119"/>
      <c r="E63" s="119"/>
      <c r="F63" s="119"/>
      <c r="G63" s="119"/>
      <c r="H63" s="119"/>
      <c r="I63" s="119"/>
      <c r="J63" s="119"/>
      <c r="K63" s="119"/>
    </row>
    <row r="64" spans="1:12" ht="15.95" customHeight="1" x14ac:dyDescent="0.2">
      <c r="C64" s="53"/>
      <c r="D64" s="53"/>
      <c r="E64" s="53"/>
      <c r="F64" s="53"/>
      <c r="G64" s="53"/>
      <c r="H64" s="53"/>
      <c r="I64" s="53"/>
      <c r="J64" s="53"/>
    </row>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sheetData>
  <mergeCells count="16">
    <mergeCell ref="F8:F9"/>
    <mergeCell ref="G8:G9"/>
    <mergeCell ref="H8:H9"/>
    <mergeCell ref="A60:J60"/>
    <mergeCell ref="A61:J61"/>
    <mergeCell ref="B63:K63"/>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 footer="0"/>
  <pageSetup paperSize="9" scale="9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A6AD0-F690-489C-BAAA-7E41C93A5422}">
  <sheetPr codeName="Tabelle5"/>
  <dimension ref="A1:K110"/>
  <sheetViews>
    <sheetView showGridLines="0" zoomScaleNormal="100" workbookViewId="0"/>
  </sheetViews>
  <sheetFormatPr baseColWidth="10" defaultColWidth="8.85546875" defaultRowHeight="15.95" customHeight="1" x14ac:dyDescent="0.2"/>
  <cols>
    <col min="1" max="1" width="10" style="53" customWidth="1"/>
    <col min="2" max="2" width="35.7109375" style="53" customWidth="1"/>
    <col min="3" max="3" width="6.28515625" style="87" customWidth="1"/>
    <col min="4" max="4" width="11.7109375" style="120" customWidth="1"/>
    <col min="5" max="9" width="15" style="120" customWidth="1"/>
    <col min="10" max="10" width="10.7109375" style="185" bestFit="1" customWidth="1"/>
    <col min="11" max="11" width="10" style="148" bestFit="1" customWidth="1"/>
    <col min="12" max="16384" width="8.85546875" style="53"/>
  </cols>
  <sheetData>
    <row r="1" spans="1:11" customFormat="1" ht="36.75" customHeight="1" x14ac:dyDescent="0.2">
      <c r="A1" s="32"/>
      <c r="B1" s="33"/>
      <c r="C1" s="33"/>
      <c r="D1" s="33"/>
      <c r="E1" s="33"/>
      <c r="F1" s="33"/>
      <c r="G1" s="33"/>
      <c r="H1" s="33"/>
      <c r="I1" s="12" t="s">
        <v>38</v>
      </c>
      <c r="J1" s="122"/>
      <c r="K1" s="123"/>
    </row>
    <row r="2" spans="1:11" customFormat="1" ht="6.2" customHeight="1" x14ac:dyDescent="0.2">
      <c r="A2" s="35"/>
      <c r="B2" s="36"/>
      <c r="C2" s="36"/>
      <c r="D2" s="36"/>
      <c r="E2" s="36"/>
      <c r="F2" s="36"/>
      <c r="G2" s="36"/>
      <c r="H2" s="36"/>
      <c r="I2" s="36"/>
      <c r="J2" s="122"/>
      <c r="K2" s="123"/>
    </row>
    <row r="3" spans="1:11" s="39" customFormat="1" ht="15" x14ac:dyDescent="0.2">
      <c r="A3" s="38" t="s">
        <v>116</v>
      </c>
      <c r="B3" s="38"/>
      <c r="C3" s="38"/>
      <c r="D3" s="38"/>
      <c r="E3" s="38"/>
      <c r="F3" s="38"/>
      <c r="G3" s="38"/>
      <c r="H3" s="38"/>
      <c r="I3" s="38"/>
      <c r="J3" s="124"/>
      <c r="K3" s="125"/>
    </row>
    <row r="4" spans="1:11" s="39" customFormat="1" ht="15" x14ac:dyDescent="0.2">
      <c r="A4" s="38" t="s">
        <v>117</v>
      </c>
      <c r="B4" s="38"/>
      <c r="C4" s="38"/>
      <c r="D4" s="38"/>
      <c r="E4" s="38"/>
      <c r="F4" s="38"/>
      <c r="G4" s="38"/>
      <c r="H4" s="38"/>
      <c r="I4" s="38"/>
      <c r="J4" s="124"/>
      <c r="K4" s="125"/>
    </row>
    <row r="5" spans="1:11" s="39" customFormat="1" ht="12" customHeight="1" x14ac:dyDescent="0.2">
      <c r="A5" s="41" t="s">
        <v>118</v>
      </c>
      <c r="B5" s="41"/>
      <c r="C5" s="41"/>
      <c r="D5" s="41"/>
      <c r="E5" s="126"/>
      <c r="F5" s="126"/>
      <c r="G5" s="126"/>
      <c r="H5" s="126"/>
      <c r="I5" s="17"/>
      <c r="J5" s="124"/>
      <c r="K5" s="125"/>
    </row>
    <row r="6" spans="1:11" s="39" customFormat="1" ht="11.25" customHeight="1" x14ac:dyDescent="0.2">
      <c r="A6" s="127" t="s">
        <v>40</v>
      </c>
      <c r="B6" s="127"/>
      <c r="C6" s="128"/>
      <c r="D6" s="129" t="s">
        <v>119</v>
      </c>
      <c r="E6" s="129"/>
      <c r="F6" s="129"/>
      <c r="G6" s="129"/>
      <c r="H6" s="129"/>
      <c r="I6" s="129"/>
      <c r="J6" s="124"/>
      <c r="K6" s="125"/>
    </row>
    <row r="7" spans="1:11" s="39" customFormat="1" ht="24.95" customHeight="1" x14ac:dyDescent="0.2">
      <c r="A7" s="130"/>
      <c r="B7" s="131"/>
      <c r="C7" s="132"/>
      <c r="D7" s="133" t="s">
        <v>49</v>
      </c>
      <c r="E7" s="133"/>
      <c r="F7" s="133"/>
      <c r="G7" s="133" t="s">
        <v>120</v>
      </c>
      <c r="H7" s="133"/>
      <c r="I7" s="133"/>
      <c r="J7" s="124"/>
      <c r="K7" s="125"/>
    </row>
    <row r="8" spans="1:11" s="39" customFormat="1" ht="15" customHeight="1" x14ac:dyDescent="0.2">
      <c r="A8" s="134"/>
      <c r="B8" s="135"/>
      <c r="C8" s="135"/>
      <c r="D8" s="135"/>
      <c r="E8" s="135"/>
      <c r="F8" s="135"/>
      <c r="G8" s="135"/>
      <c r="H8" s="135"/>
      <c r="I8" s="136"/>
    </row>
    <row r="9" spans="1:11" s="140" customFormat="1" ht="24.95" customHeight="1" x14ac:dyDescent="0.2">
      <c r="A9" s="137" t="s">
        <v>7</v>
      </c>
      <c r="B9" s="138"/>
      <c r="C9" s="138"/>
      <c r="D9" s="138"/>
      <c r="E9" s="138"/>
      <c r="F9" s="138"/>
      <c r="G9" s="138"/>
      <c r="H9" s="138"/>
      <c r="I9" s="139"/>
    </row>
    <row r="10" spans="1:11" s="140" customFormat="1" ht="24.95" customHeight="1" x14ac:dyDescent="0.2">
      <c r="A10" s="137" t="s">
        <v>121</v>
      </c>
      <c r="B10" s="138"/>
      <c r="C10" s="138"/>
      <c r="D10" s="138"/>
      <c r="E10" s="138"/>
      <c r="F10" s="138"/>
      <c r="G10" s="138"/>
      <c r="H10" s="138"/>
      <c r="I10" s="139"/>
    </row>
    <row r="11" spans="1:11" s="140" customFormat="1" ht="24.95" customHeight="1" x14ac:dyDescent="0.2">
      <c r="A11" s="137" t="s">
        <v>122</v>
      </c>
      <c r="B11" s="138"/>
      <c r="C11" s="138"/>
      <c r="D11" s="138"/>
      <c r="E11" s="138"/>
      <c r="F11" s="138"/>
      <c r="G11" s="138"/>
      <c r="H11" s="138"/>
      <c r="I11" s="139"/>
    </row>
    <row r="12" spans="1:11" s="140" customFormat="1" ht="24.95" customHeight="1" x14ac:dyDescent="0.2">
      <c r="A12" s="137" t="s">
        <v>123</v>
      </c>
      <c r="B12" s="138"/>
      <c r="C12" s="138"/>
      <c r="D12" s="138"/>
      <c r="E12" s="138"/>
      <c r="F12" s="138"/>
      <c r="G12" s="138"/>
      <c r="H12" s="138"/>
      <c r="I12" s="139"/>
    </row>
    <row r="13" spans="1:11" ht="0.75" customHeight="1" x14ac:dyDescent="0.2">
      <c r="A13" s="88"/>
      <c r="B13" s="89"/>
      <c r="C13" s="141"/>
      <c r="D13" s="142"/>
      <c r="E13" s="142"/>
      <c r="F13" s="142"/>
      <c r="G13" s="142"/>
      <c r="H13" s="142"/>
      <c r="I13" s="143"/>
      <c r="J13" s="144"/>
      <c r="K13" s="53"/>
    </row>
    <row r="14" spans="1:11" ht="9.9499999999999993" customHeight="1" x14ac:dyDescent="0.2">
      <c r="A14" s="85"/>
      <c r="B14" s="84"/>
      <c r="C14" s="121"/>
      <c r="D14" s="145"/>
      <c r="E14" s="145"/>
      <c r="F14" s="145"/>
      <c r="G14" s="145"/>
      <c r="H14" s="145"/>
      <c r="I14" s="146"/>
      <c r="J14" s="147"/>
    </row>
    <row r="15" spans="1:11" s="39" customFormat="1" ht="15" x14ac:dyDescent="0.2">
      <c r="A15" s="149" t="s">
        <v>7</v>
      </c>
      <c r="B15" s="150"/>
      <c r="C15" s="150"/>
      <c r="D15" s="150"/>
      <c r="E15" s="150"/>
      <c r="F15" s="150"/>
      <c r="G15" s="150"/>
      <c r="H15" s="150"/>
      <c r="I15" s="151"/>
      <c r="J15" s="122"/>
      <c r="K15" s="125"/>
    </row>
    <row r="16" spans="1:11" s="157" customFormat="1" ht="24.95" customHeight="1" x14ac:dyDescent="0.2">
      <c r="A16" s="152" t="s">
        <v>96</v>
      </c>
      <c r="B16" s="153"/>
      <c r="C16" s="154"/>
      <c r="D16" s="155"/>
      <c r="E16" s="155"/>
      <c r="F16" s="155"/>
      <c r="G16" s="155"/>
      <c r="H16" s="155"/>
      <c r="I16" s="156"/>
    </row>
    <row r="17" spans="1:9" s="163" customFormat="1" ht="24.95" customHeight="1" x14ac:dyDescent="0.2">
      <c r="A17" s="158" t="s">
        <v>124</v>
      </c>
      <c r="B17" s="159" t="s">
        <v>125</v>
      </c>
      <c r="C17" s="160"/>
      <c r="D17" s="161"/>
      <c r="E17" s="161"/>
      <c r="F17" s="161"/>
      <c r="G17" s="161"/>
      <c r="H17" s="161"/>
      <c r="I17" s="162"/>
    </row>
    <row r="18" spans="1:9" s="163" customFormat="1" ht="24.95" customHeight="1" x14ac:dyDescent="0.2">
      <c r="A18" s="158" t="s">
        <v>126</v>
      </c>
      <c r="B18" s="164" t="s">
        <v>127</v>
      </c>
      <c r="C18" s="160"/>
      <c r="D18" s="161"/>
      <c r="E18" s="161"/>
      <c r="F18" s="161"/>
      <c r="G18" s="161"/>
      <c r="H18" s="161"/>
      <c r="I18" s="162"/>
    </row>
    <row r="19" spans="1:9" s="165" customFormat="1" ht="24.95" customHeight="1" x14ac:dyDescent="0.2">
      <c r="A19" s="158" t="s">
        <v>128</v>
      </c>
      <c r="B19" s="164" t="s">
        <v>129</v>
      </c>
      <c r="C19" s="160"/>
      <c r="D19" s="161"/>
      <c r="E19" s="161"/>
      <c r="F19" s="161"/>
      <c r="G19" s="161"/>
      <c r="H19" s="161"/>
      <c r="I19" s="162"/>
    </row>
    <row r="20" spans="1:9" s="163" customFormat="1" ht="24.95" customHeight="1" x14ac:dyDescent="0.2">
      <c r="A20" s="158" t="s">
        <v>130</v>
      </c>
      <c r="B20" s="166" t="s">
        <v>131</v>
      </c>
      <c r="C20" s="166"/>
      <c r="D20" s="161"/>
      <c r="E20" s="161"/>
      <c r="F20" s="161"/>
      <c r="G20" s="161"/>
      <c r="H20" s="161"/>
      <c r="I20" s="162"/>
    </row>
    <row r="21" spans="1:9" s="165" customFormat="1" ht="24.95" customHeight="1" x14ac:dyDescent="0.2">
      <c r="A21" s="158" t="s">
        <v>132</v>
      </c>
      <c r="B21" s="164" t="s">
        <v>133</v>
      </c>
      <c r="C21" s="160"/>
      <c r="D21" s="161"/>
      <c r="E21" s="161"/>
      <c r="F21" s="161"/>
      <c r="G21" s="161"/>
      <c r="H21" s="161"/>
      <c r="I21" s="162"/>
    </row>
    <row r="22" spans="1:9" s="163" customFormat="1" ht="24.95" customHeight="1" x14ac:dyDescent="0.2">
      <c r="A22" s="158" t="s">
        <v>134</v>
      </c>
      <c r="B22" s="166" t="s">
        <v>135</v>
      </c>
      <c r="C22" s="166"/>
      <c r="D22" s="161"/>
      <c r="E22" s="161"/>
      <c r="F22" s="161"/>
      <c r="G22" s="161"/>
      <c r="H22" s="161"/>
      <c r="I22" s="162"/>
    </row>
    <row r="23" spans="1:9" s="165" customFormat="1" ht="24.95" customHeight="1" x14ac:dyDescent="0.2">
      <c r="A23" s="167" t="s">
        <v>136</v>
      </c>
      <c r="B23" s="168" t="s">
        <v>137</v>
      </c>
      <c r="C23" s="160"/>
      <c r="D23" s="161"/>
      <c r="E23" s="161"/>
      <c r="F23" s="161"/>
      <c r="G23" s="161"/>
      <c r="H23" s="161"/>
      <c r="I23" s="162"/>
    </row>
    <row r="24" spans="1:9" s="163" customFormat="1" ht="24.95" customHeight="1" x14ac:dyDescent="0.2">
      <c r="A24" s="158" t="s">
        <v>138</v>
      </c>
      <c r="B24" s="164" t="s">
        <v>139</v>
      </c>
      <c r="C24" s="160"/>
      <c r="D24" s="161"/>
      <c r="E24" s="161"/>
      <c r="F24" s="161"/>
      <c r="G24" s="161"/>
      <c r="H24" s="161"/>
      <c r="I24" s="162"/>
    </row>
    <row r="25" spans="1:9" s="165" customFormat="1" ht="24.95" customHeight="1" x14ac:dyDescent="0.2">
      <c r="A25" s="158" t="s">
        <v>140</v>
      </c>
      <c r="B25" s="164" t="s">
        <v>141</v>
      </c>
      <c r="C25" s="160"/>
      <c r="D25" s="161"/>
      <c r="E25" s="161"/>
      <c r="F25" s="161"/>
      <c r="G25" s="161"/>
      <c r="H25" s="161"/>
      <c r="I25" s="162"/>
    </row>
    <row r="26" spans="1:9" s="163" customFormat="1" ht="24.95" customHeight="1" x14ac:dyDescent="0.2">
      <c r="A26" s="167" t="s">
        <v>142</v>
      </c>
      <c r="B26" s="168" t="s">
        <v>143</v>
      </c>
      <c r="C26" s="160"/>
      <c r="D26" s="161"/>
      <c r="E26" s="161"/>
      <c r="F26" s="161"/>
      <c r="G26" s="161"/>
      <c r="H26" s="161"/>
      <c r="I26" s="162"/>
    </row>
    <row r="27" spans="1:9" s="163" customFormat="1" ht="24.95" customHeight="1" x14ac:dyDescent="0.2">
      <c r="A27" s="167" t="s">
        <v>144</v>
      </c>
      <c r="B27" s="164" t="s">
        <v>145</v>
      </c>
      <c r="C27" s="160"/>
      <c r="D27" s="161"/>
      <c r="E27" s="161"/>
      <c r="F27" s="161"/>
      <c r="G27" s="161"/>
      <c r="H27" s="161"/>
      <c r="I27" s="162"/>
    </row>
    <row r="28" spans="1:9" s="163" customFormat="1" ht="24.95" customHeight="1" x14ac:dyDescent="0.2">
      <c r="A28" s="158" t="s">
        <v>146</v>
      </c>
      <c r="B28" s="166" t="s">
        <v>147</v>
      </c>
      <c r="C28" s="166"/>
      <c r="D28" s="161"/>
      <c r="E28" s="161"/>
      <c r="F28" s="161"/>
      <c r="G28" s="161"/>
      <c r="H28" s="161"/>
      <c r="I28" s="162"/>
    </row>
    <row r="29" spans="1:9" s="163" customFormat="1" ht="24.95" customHeight="1" x14ac:dyDescent="0.2">
      <c r="A29" s="158" t="s">
        <v>148</v>
      </c>
      <c r="B29" s="166" t="s">
        <v>149</v>
      </c>
      <c r="C29" s="166"/>
      <c r="D29" s="161"/>
      <c r="E29" s="161"/>
      <c r="F29" s="161"/>
      <c r="G29" s="161"/>
      <c r="H29" s="161"/>
      <c r="I29" s="162"/>
    </row>
    <row r="30" spans="1:9" s="163" customFormat="1" ht="24.95" customHeight="1" x14ac:dyDescent="0.2">
      <c r="A30" s="167" t="s">
        <v>150</v>
      </c>
      <c r="B30" s="169" t="s">
        <v>151</v>
      </c>
      <c r="C30" s="169"/>
      <c r="D30" s="161"/>
      <c r="E30" s="161"/>
      <c r="F30" s="161"/>
      <c r="G30" s="161"/>
      <c r="H30" s="161"/>
      <c r="I30" s="162"/>
    </row>
    <row r="31" spans="1:9" s="163" customFormat="1" ht="24.95" customHeight="1" x14ac:dyDescent="0.2">
      <c r="A31" s="158" t="s">
        <v>152</v>
      </c>
      <c r="B31" s="169" t="s">
        <v>153</v>
      </c>
      <c r="C31" s="169"/>
      <c r="D31" s="161"/>
      <c r="E31" s="161"/>
      <c r="F31" s="161"/>
      <c r="G31" s="161"/>
      <c r="H31" s="161"/>
      <c r="I31" s="162"/>
    </row>
    <row r="32" spans="1:9" s="163" customFormat="1" ht="24.95" customHeight="1" x14ac:dyDescent="0.2">
      <c r="A32" s="167">
        <v>782.78300000000002</v>
      </c>
      <c r="B32" s="170" t="s">
        <v>154</v>
      </c>
      <c r="C32" s="160"/>
      <c r="D32" s="161"/>
      <c r="E32" s="161"/>
      <c r="F32" s="161"/>
      <c r="G32" s="161"/>
      <c r="H32" s="161"/>
      <c r="I32" s="162"/>
    </row>
    <row r="33" spans="1:11" s="163" customFormat="1" ht="24.95" customHeight="1" x14ac:dyDescent="0.2">
      <c r="A33" s="158" t="s">
        <v>155</v>
      </c>
      <c r="B33" s="166" t="s">
        <v>156</v>
      </c>
      <c r="C33" s="166"/>
      <c r="D33" s="161"/>
      <c r="E33" s="161"/>
      <c r="F33" s="161"/>
      <c r="G33" s="161"/>
      <c r="H33" s="161"/>
      <c r="I33" s="162"/>
    </row>
    <row r="34" spans="1:11" s="163" customFormat="1" ht="24.95" customHeight="1" x14ac:dyDescent="0.2">
      <c r="A34" s="158" t="s">
        <v>157</v>
      </c>
      <c r="B34" s="164" t="s">
        <v>158</v>
      </c>
      <c r="C34" s="160"/>
      <c r="D34" s="161"/>
      <c r="E34" s="161"/>
      <c r="F34" s="161"/>
      <c r="G34" s="161"/>
      <c r="H34" s="161"/>
      <c r="I34" s="162"/>
    </row>
    <row r="35" spans="1:11" s="163" customFormat="1" ht="24.95" customHeight="1" x14ac:dyDescent="0.2">
      <c r="A35" s="158">
        <v>86</v>
      </c>
      <c r="B35" s="164" t="s">
        <v>159</v>
      </c>
      <c r="C35" s="160"/>
      <c r="D35" s="161"/>
      <c r="E35" s="161"/>
      <c r="F35" s="161"/>
      <c r="G35" s="161"/>
      <c r="H35" s="161"/>
      <c r="I35" s="162"/>
    </row>
    <row r="36" spans="1:11" s="163" customFormat="1" ht="24.95" customHeight="1" x14ac:dyDescent="0.2">
      <c r="A36" s="158">
        <v>87.88</v>
      </c>
      <c r="B36" s="171" t="s">
        <v>160</v>
      </c>
      <c r="C36" s="160"/>
      <c r="D36" s="161"/>
      <c r="E36" s="161"/>
      <c r="F36" s="161"/>
      <c r="G36" s="161"/>
      <c r="H36" s="161"/>
      <c r="I36" s="162"/>
    </row>
    <row r="37" spans="1:11" s="163" customFormat="1" ht="24.95" customHeight="1" x14ac:dyDescent="0.2">
      <c r="A37" s="158" t="s">
        <v>161</v>
      </c>
      <c r="B37" s="166" t="s">
        <v>162</v>
      </c>
      <c r="C37" s="166"/>
      <c r="D37" s="161"/>
      <c r="E37" s="161"/>
      <c r="F37" s="161"/>
      <c r="G37" s="161"/>
      <c r="H37" s="161"/>
      <c r="I37" s="162"/>
    </row>
    <row r="38" spans="1:11" s="163" customFormat="1" ht="24.95" customHeight="1" x14ac:dyDescent="0.2">
      <c r="A38" s="158"/>
      <c r="B38" s="171" t="s">
        <v>163</v>
      </c>
      <c r="C38" s="160"/>
      <c r="D38" s="161"/>
      <c r="E38" s="161"/>
      <c r="F38" s="161"/>
      <c r="G38" s="161"/>
      <c r="H38" s="161"/>
      <c r="I38" s="162"/>
    </row>
    <row r="39" spans="1:11" s="163" customFormat="1" ht="24.95" customHeight="1" x14ac:dyDescent="0.2">
      <c r="A39" s="172" t="s">
        <v>164</v>
      </c>
      <c r="B39" s="173"/>
      <c r="C39" s="160"/>
      <c r="D39" s="161"/>
      <c r="E39" s="161"/>
      <c r="F39" s="161"/>
      <c r="G39" s="161"/>
      <c r="H39" s="161"/>
      <c r="I39" s="162"/>
    </row>
    <row r="40" spans="1:11" s="163" customFormat="1" ht="24.95" customHeight="1" x14ac:dyDescent="0.2">
      <c r="A40" s="174" t="s">
        <v>124</v>
      </c>
      <c r="B40" s="175" t="s">
        <v>125</v>
      </c>
      <c r="C40" s="160"/>
      <c r="D40" s="161"/>
      <c r="E40" s="161"/>
      <c r="F40" s="161"/>
      <c r="G40" s="161"/>
      <c r="H40" s="161"/>
      <c r="I40" s="162"/>
    </row>
    <row r="41" spans="1:11" s="163" customFormat="1" ht="24.95" customHeight="1" x14ac:dyDescent="0.2">
      <c r="A41" s="174" t="s">
        <v>165</v>
      </c>
      <c r="B41" s="175" t="s">
        <v>166</v>
      </c>
      <c r="C41" s="160"/>
      <c r="D41" s="161"/>
      <c r="E41" s="161"/>
      <c r="F41" s="161"/>
      <c r="G41" s="161"/>
      <c r="H41" s="161"/>
      <c r="I41" s="162"/>
    </row>
    <row r="42" spans="1:11" s="163" customFormat="1" ht="24.95" customHeight="1" x14ac:dyDescent="0.2">
      <c r="A42" s="174" t="s">
        <v>167</v>
      </c>
      <c r="B42" s="175" t="s">
        <v>168</v>
      </c>
      <c r="C42" s="160"/>
      <c r="D42" s="161"/>
      <c r="E42" s="161"/>
      <c r="F42" s="161"/>
      <c r="G42" s="161"/>
      <c r="H42" s="161"/>
      <c r="I42" s="162"/>
    </row>
    <row r="43" spans="1:11" ht="2.25" customHeight="1" x14ac:dyDescent="0.2">
      <c r="A43" s="176"/>
      <c r="B43" s="131"/>
      <c r="C43" s="177"/>
      <c r="D43" s="178"/>
      <c r="E43" s="178"/>
      <c r="F43" s="178"/>
      <c r="G43" s="178"/>
      <c r="H43" s="178"/>
      <c r="I43" s="179"/>
      <c r="J43" s="53"/>
      <c r="K43" s="53"/>
    </row>
    <row r="44" spans="1:11" s="180" customFormat="1" ht="11.25" customHeight="1" x14ac:dyDescent="0.15">
      <c r="I44" s="181" t="s">
        <v>35</v>
      </c>
      <c r="J44" s="182"/>
      <c r="K44" s="183"/>
    </row>
    <row r="45" spans="1:11" s="180" customFormat="1" ht="20.100000000000001" customHeight="1" x14ac:dyDescent="0.15">
      <c r="A45" s="184" t="s">
        <v>169</v>
      </c>
      <c r="B45" s="184"/>
      <c r="C45" s="184"/>
      <c r="D45" s="184"/>
      <c r="E45" s="184"/>
      <c r="F45" s="184"/>
      <c r="G45" s="184"/>
      <c r="H45" s="184"/>
      <c r="I45" s="184"/>
    </row>
    <row r="46" spans="1:11" s="180" customFormat="1" ht="9" x14ac:dyDescent="0.15"/>
    <row r="47" spans="1:11" ht="11.25" x14ac:dyDescent="0.2">
      <c r="A47" s="67"/>
      <c r="C47" s="53"/>
      <c r="D47" s="53"/>
      <c r="E47" s="53"/>
      <c r="F47" s="53"/>
      <c r="G47" s="53"/>
      <c r="H47" s="53"/>
      <c r="I47" s="53"/>
      <c r="J47" s="53"/>
      <c r="K47" s="53"/>
    </row>
    <row r="48" spans="1:11" ht="15.95" customHeight="1" x14ac:dyDescent="0.2">
      <c r="C48" s="53"/>
      <c r="D48" s="53"/>
      <c r="E48" s="53"/>
      <c r="F48" s="53"/>
      <c r="G48" s="53"/>
      <c r="H48" s="53"/>
      <c r="I48" s="53"/>
    </row>
    <row r="49" spans="10:11" s="53" customFormat="1" ht="15.95" customHeight="1" x14ac:dyDescent="0.2">
      <c r="J49" s="185"/>
      <c r="K49" s="148"/>
    </row>
    <row r="50" spans="10:11" s="53" customFormat="1" ht="15.95" customHeight="1" x14ac:dyDescent="0.2">
      <c r="J50" s="185"/>
      <c r="K50" s="148"/>
    </row>
    <row r="51" spans="10:11" s="53" customFormat="1" ht="15.95" customHeight="1" x14ac:dyDescent="0.2">
      <c r="J51" s="185"/>
      <c r="K51" s="148"/>
    </row>
    <row r="52" spans="10:11" s="53" customFormat="1" ht="15.95" customHeight="1" x14ac:dyDescent="0.2">
      <c r="J52" s="185"/>
      <c r="K52" s="148"/>
    </row>
    <row r="53" spans="10:11" s="53" customFormat="1" ht="15.95" customHeight="1" x14ac:dyDescent="0.2">
      <c r="J53" s="185"/>
      <c r="K53" s="148"/>
    </row>
    <row r="54" spans="10:11" s="53" customFormat="1" ht="15.95" customHeight="1" x14ac:dyDescent="0.2">
      <c r="J54" s="185"/>
      <c r="K54" s="148"/>
    </row>
    <row r="55" spans="10:11" s="53" customFormat="1" ht="15.95" customHeight="1" x14ac:dyDescent="0.2">
      <c r="J55" s="185"/>
      <c r="K55" s="148"/>
    </row>
    <row r="56" spans="10:11" s="53" customFormat="1" ht="15.95" customHeight="1" x14ac:dyDescent="0.2">
      <c r="J56" s="185"/>
      <c r="K56" s="148"/>
    </row>
    <row r="57" spans="10:11" s="53" customFormat="1" ht="15.95" customHeight="1" x14ac:dyDescent="0.2">
      <c r="J57" s="185"/>
      <c r="K57" s="148"/>
    </row>
    <row r="58" spans="10:11" s="53" customFormat="1" ht="15.95" customHeight="1" x14ac:dyDescent="0.2">
      <c r="J58" s="185"/>
      <c r="K58" s="148"/>
    </row>
    <row r="59" spans="10:11" s="53" customFormat="1" ht="15.95" customHeight="1" x14ac:dyDescent="0.2">
      <c r="J59" s="185"/>
      <c r="K59" s="148"/>
    </row>
    <row r="60" spans="10:11" s="53" customFormat="1" ht="15.95" customHeight="1" x14ac:dyDescent="0.2">
      <c r="J60" s="185"/>
      <c r="K60" s="148"/>
    </row>
    <row r="61" spans="10:11" s="53" customFormat="1" ht="15.95" customHeight="1" x14ac:dyDescent="0.2">
      <c r="J61" s="185"/>
      <c r="K61" s="148"/>
    </row>
    <row r="62" spans="10:11" s="53" customFormat="1" ht="15.95" customHeight="1" x14ac:dyDescent="0.2">
      <c r="J62" s="185"/>
      <c r="K62" s="148"/>
    </row>
    <row r="63" spans="10:11" s="53" customFormat="1" ht="15.95" customHeight="1" x14ac:dyDescent="0.2">
      <c r="J63" s="185"/>
      <c r="K63" s="148"/>
    </row>
    <row r="64" spans="10:11" s="53" customFormat="1" ht="15.95" customHeight="1" x14ac:dyDescent="0.2">
      <c r="J64" s="185"/>
      <c r="K64" s="148"/>
    </row>
    <row r="65" spans="10:11" s="53" customFormat="1" ht="15.95" customHeight="1" x14ac:dyDescent="0.2">
      <c r="J65" s="185"/>
      <c r="K65" s="148"/>
    </row>
    <row r="66" spans="10:11" s="53" customFormat="1" ht="15.95" customHeight="1" x14ac:dyDescent="0.2">
      <c r="J66" s="185"/>
      <c r="K66" s="148"/>
    </row>
    <row r="67" spans="10:11" s="53" customFormat="1" ht="15.95" customHeight="1" x14ac:dyDescent="0.2">
      <c r="J67" s="185"/>
      <c r="K67" s="148"/>
    </row>
    <row r="68" spans="10:11" s="53" customFormat="1" ht="15.95" customHeight="1" x14ac:dyDescent="0.2">
      <c r="J68" s="185"/>
      <c r="K68" s="148"/>
    </row>
    <row r="69" spans="10:11" s="53" customFormat="1" ht="15.95" customHeight="1" x14ac:dyDescent="0.2">
      <c r="J69" s="185"/>
      <c r="K69" s="148"/>
    </row>
    <row r="70" spans="10:11" s="53" customFormat="1" ht="15.95" customHeight="1" x14ac:dyDescent="0.2">
      <c r="J70" s="185"/>
      <c r="K70" s="148"/>
    </row>
    <row r="71" spans="10:11" s="53" customFormat="1" ht="15.95" customHeight="1" x14ac:dyDescent="0.2">
      <c r="J71" s="185"/>
      <c r="K71" s="148"/>
    </row>
    <row r="72" spans="10:11" s="53" customFormat="1" ht="15.95" customHeight="1" x14ac:dyDescent="0.2">
      <c r="J72" s="185"/>
      <c r="K72" s="148"/>
    </row>
    <row r="73" spans="10:11" s="53" customFormat="1" ht="15.95" customHeight="1" x14ac:dyDescent="0.2">
      <c r="J73" s="185"/>
      <c r="K73" s="148"/>
    </row>
    <row r="74" spans="10:11" s="53" customFormat="1" ht="15.95" customHeight="1" x14ac:dyDescent="0.2">
      <c r="J74" s="185"/>
      <c r="K74" s="148"/>
    </row>
    <row r="75" spans="10:11" s="53" customFormat="1" ht="15.95" customHeight="1" x14ac:dyDescent="0.2">
      <c r="J75" s="185"/>
      <c r="K75" s="148"/>
    </row>
    <row r="76" spans="10:11" s="53" customFormat="1" ht="15.95" customHeight="1" x14ac:dyDescent="0.2">
      <c r="J76" s="185"/>
      <c r="K76" s="148"/>
    </row>
    <row r="77" spans="10:11" s="53" customFormat="1" ht="15.95" customHeight="1" x14ac:dyDescent="0.2">
      <c r="J77" s="185"/>
      <c r="K77" s="148"/>
    </row>
    <row r="78" spans="10:11" s="53" customFormat="1" ht="15.95" customHeight="1" x14ac:dyDescent="0.2">
      <c r="J78" s="185"/>
      <c r="K78" s="148"/>
    </row>
    <row r="79" spans="10:11" s="53" customFormat="1" ht="15.95" customHeight="1" x14ac:dyDescent="0.2">
      <c r="J79" s="185"/>
      <c r="K79" s="148"/>
    </row>
    <row r="80" spans="10:11" s="53" customFormat="1" ht="15.95" customHeight="1" x14ac:dyDescent="0.2">
      <c r="J80" s="185"/>
      <c r="K80" s="148"/>
    </row>
    <row r="81" spans="10:11" s="53" customFormat="1" ht="15.95" customHeight="1" x14ac:dyDescent="0.2">
      <c r="J81" s="185"/>
      <c r="K81" s="148"/>
    </row>
    <row r="82" spans="10:11" s="53" customFormat="1" ht="15.95" customHeight="1" x14ac:dyDescent="0.2">
      <c r="J82" s="185"/>
      <c r="K82" s="148"/>
    </row>
    <row r="83" spans="10:11" s="53" customFormat="1" ht="15.95" customHeight="1" x14ac:dyDescent="0.2">
      <c r="J83" s="185"/>
      <c r="K83" s="148"/>
    </row>
    <row r="84" spans="10:11" s="53" customFormat="1" ht="15.95" customHeight="1" x14ac:dyDescent="0.2">
      <c r="J84" s="185"/>
      <c r="K84" s="148"/>
    </row>
    <row r="85" spans="10:11" s="53" customFormat="1" ht="15.95" customHeight="1" x14ac:dyDescent="0.2">
      <c r="J85" s="185"/>
      <c r="K85" s="148"/>
    </row>
    <row r="86" spans="10:11" s="53" customFormat="1" ht="15.95" customHeight="1" x14ac:dyDescent="0.2">
      <c r="J86" s="185"/>
      <c r="K86" s="148"/>
    </row>
    <row r="87" spans="10:11" s="53" customFormat="1" ht="15.95" customHeight="1" x14ac:dyDescent="0.2">
      <c r="J87" s="185"/>
      <c r="K87" s="148"/>
    </row>
    <row r="88" spans="10:11" s="53" customFormat="1" ht="15.95" customHeight="1" x14ac:dyDescent="0.2">
      <c r="J88" s="185"/>
      <c r="K88" s="148"/>
    </row>
    <row r="89" spans="10:11" s="53" customFormat="1" ht="15.95" customHeight="1" x14ac:dyDescent="0.2">
      <c r="J89" s="185"/>
      <c r="K89" s="148"/>
    </row>
    <row r="90" spans="10:11" s="53" customFormat="1" ht="15.95" customHeight="1" x14ac:dyDescent="0.2">
      <c r="J90" s="185"/>
      <c r="K90" s="148"/>
    </row>
    <row r="91" spans="10:11" s="53" customFormat="1" ht="15.95" customHeight="1" x14ac:dyDescent="0.2">
      <c r="J91" s="185"/>
      <c r="K91" s="148"/>
    </row>
    <row r="92" spans="10:11" s="53" customFormat="1" ht="15.95" customHeight="1" x14ac:dyDescent="0.2">
      <c r="J92" s="185"/>
      <c r="K92" s="148"/>
    </row>
    <row r="93" spans="10:11" s="53" customFormat="1" ht="15.95" customHeight="1" x14ac:dyDescent="0.2">
      <c r="J93" s="185"/>
      <c r="K93" s="148"/>
    </row>
    <row r="94" spans="10:11" s="53" customFormat="1" ht="15.95" customHeight="1" x14ac:dyDescent="0.2">
      <c r="J94" s="185"/>
      <c r="K94" s="148"/>
    </row>
    <row r="95" spans="10:11" s="53" customFormat="1" ht="15.95" customHeight="1" x14ac:dyDescent="0.2">
      <c r="J95" s="185"/>
      <c r="K95" s="148"/>
    </row>
    <row r="96" spans="10:11" s="53" customFormat="1" ht="15.95" customHeight="1" x14ac:dyDescent="0.2">
      <c r="J96" s="185"/>
      <c r="K96" s="148"/>
    </row>
    <row r="97" spans="10:11" s="53" customFormat="1" ht="15.95" customHeight="1" x14ac:dyDescent="0.2">
      <c r="J97" s="185"/>
      <c r="K97" s="148"/>
    </row>
    <row r="98" spans="10:11" s="53" customFormat="1" ht="15.95" customHeight="1" x14ac:dyDescent="0.2">
      <c r="J98" s="185"/>
      <c r="K98" s="148"/>
    </row>
    <row r="99" spans="10:11" s="53" customFormat="1" ht="15.95" customHeight="1" x14ac:dyDescent="0.2">
      <c r="J99" s="185"/>
      <c r="K99" s="148"/>
    </row>
    <row r="100" spans="10:11" s="53" customFormat="1" ht="15.95" customHeight="1" x14ac:dyDescent="0.2">
      <c r="J100" s="185"/>
      <c r="K100" s="148"/>
    </row>
    <row r="101" spans="10:11" s="53" customFormat="1" ht="15.95" customHeight="1" x14ac:dyDescent="0.2">
      <c r="J101" s="185"/>
      <c r="K101" s="148"/>
    </row>
    <row r="102" spans="10:11" s="53" customFormat="1" ht="15.95" customHeight="1" x14ac:dyDescent="0.2">
      <c r="J102" s="185"/>
      <c r="K102" s="148"/>
    </row>
    <row r="103" spans="10:11" s="53" customFormat="1" ht="15.95" customHeight="1" x14ac:dyDescent="0.2">
      <c r="J103" s="185"/>
      <c r="K103" s="148"/>
    </row>
    <row r="104" spans="10:11" s="53" customFormat="1" ht="15.95" customHeight="1" x14ac:dyDescent="0.2">
      <c r="J104" s="185"/>
      <c r="K104" s="148"/>
    </row>
    <row r="105" spans="10:11" s="53" customFormat="1" ht="15.95" customHeight="1" x14ac:dyDescent="0.2">
      <c r="J105" s="185"/>
      <c r="K105" s="148"/>
    </row>
    <row r="106" spans="10:11" s="53" customFormat="1" ht="15.95" customHeight="1" x14ac:dyDescent="0.2">
      <c r="J106" s="185"/>
      <c r="K106" s="148"/>
    </row>
    <row r="107" spans="10:11" s="53" customFormat="1" ht="15.95" customHeight="1" x14ac:dyDescent="0.2">
      <c r="J107" s="185"/>
      <c r="K107" s="148"/>
    </row>
    <row r="108" spans="10:11" s="53" customFormat="1" ht="15.95" customHeight="1" x14ac:dyDescent="0.2">
      <c r="J108" s="185"/>
      <c r="K108" s="148"/>
    </row>
    <row r="109" spans="10:11" s="53" customFormat="1" ht="15.95" customHeight="1" x14ac:dyDescent="0.2">
      <c r="J109" s="185"/>
      <c r="K109" s="148"/>
    </row>
    <row r="110" spans="10:11" s="53" customFormat="1" ht="15.95" customHeight="1" x14ac:dyDescent="0.2">
      <c r="J110" s="185"/>
      <c r="K110" s="148"/>
    </row>
  </sheetData>
  <mergeCells count="18">
    <mergeCell ref="B30:C30"/>
    <mergeCell ref="B31:C31"/>
    <mergeCell ref="B33:C33"/>
    <mergeCell ref="B37:C37"/>
    <mergeCell ref="A45:I45"/>
    <mergeCell ref="A15:I15"/>
    <mergeCell ref="A16:B16"/>
    <mergeCell ref="B20:C20"/>
    <mergeCell ref="B22:C22"/>
    <mergeCell ref="B28:C28"/>
    <mergeCell ref="B29:C29"/>
    <mergeCell ref="A3:I3"/>
    <mergeCell ref="A4:I4"/>
    <mergeCell ref="A5:D5"/>
    <mergeCell ref="A6:B6"/>
    <mergeCell ref="D6:I6"/>
    <mergeCell ref="D7:F7"/>
    <mergeCell ref="G7:I7"/>
  </mergeCells>
  <printOptions horizontalCentered="1"/>
  <pageMargins left="0.7" right="0.7" top="0.75" bottom="0.75" header="0.3" footer="0.3"/>
  <pageSetup paperSize="9" scale="64" fitToWidth="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620C4-5BA9-461A-A016-2EFBD8AEC96C}">
  <sheetPr codeName="Tabelle7">
    <pageSetUpPr fitToPage="1"/>
  </sheetPr>
  <dimension ref="A1:O200"/>
  <sheetViews>
    <sheetView showGridLines="0" zoomScaleNormal="100" workbookViewId="0"/>
  </sheetViews>
  <sheetFormatPr baseColWidth="10" defaultColWidth="8.85546875" defaultRowHeight="15.95" customHeight="1" x14ac:dyDescent="0.2"/>
  <cols>
    <col min="1" max="1" width="3.7109375" style="53" customWidth="1"/>
    <col min="2" max="2" width="1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t="s">
        <v>61</v>
      </c>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170</v>
      </c>
      <c r="B3" s="38"/>
      <c r="C3" s="38"/>
      <c r="D3" s="38"/>
      <c r="E3" s="38"/>
      <c r="F3" s="38"/>
      <c r="G3" s="38"/>
      <c r="H3" s="38"/>
      <c r="I3" s="38"/>
      <c r="J3" s="38"/>
    </row>
    <row r="4" spans="1:15" s="39" customFormat="1" ht="12" customHeight="1" x14ac:dyDescent="0.2">
      <c r="A4" s="41" t="s">
        <v>118</v>
      </c>
      <c r="B4" s="41"/>
      <c r="C4" s="41"/>
      <c r="D4" s="41"/>
      <c r="E4" s="41"/>
      <c r="F4" s="41"/>
      <c r="G4" s="41"/>
      <c r="H4" s="41"/>
      <c r="I4" s="41"/>
      <c r="J4" s="41"/>
    </row>
    <row r="5" spans="1:15" s="39" customFormat="1" ht="11.25" customHeight="1" x14ac:dyDescent="0.2">
      <c r="A5" s="41" t="s">
        <v>40</v>
      </c>
      <c r="B5" s="41"/>
      <c r="C5" s="41"/>
      <c r="D5" s="41"/>
      <c r="E5" s="42"/>
      <c r="F5" s="42"/>
      <c r="G5" s="42"/>
      <c r="H5" s="42"/>
      <c r="I5" s="42"/>
      <c r="J5" s="42"/>
    </row>
    <row r="6" spans="1:15" s="39" customFormat="1" ht="12.75" customHeight="1" x14ac:dyDescent="0.2">
      <c r="A6" s="186"/>
      <c r="B6" s="187"/>
      <c r="C6" s="187"/>
      <c r="D6" s="187"/>
      <c r="E6" s="187"/>
      <c r="F6" s="187"/>
      <c r="G6" s="187"/>
      <c r="H6" s="187"/>
      <c r="I6" s="187"/>
      <c r="J6" s="187"/>
    </row>
    <row r="7" spans="1:15" customFormat="1" ht="12" customHeight="1" x14ac:dyDescent="0.2">
      <c r="A7" s="45" t="s">
        <v>171</v>
      </c>
      <c r="B7" s="46"/>
      <c r="C7" s="47" t="s">
        <v>172</v>
      </c>
      <c r="D7" s="48" t="s">
        <v>173</v>
      </c>
      <c r="E7" s="49"/>
      <c r="F7" s="49"/>
      <c r="G7" s="49"/>
      <c r="H7" s="50"/>
      <c r="I7" s="51" t="s">
        <v>174</v>
      </c>
      <c r="J7" s="52"/>
      <c r="K7" s="53"/>
      <c r="L7" s="53"/>
      <c r="M7" s="53"/>
      <c r="N7" s="53"/>
      <c r="O7" s="53"/>
    </row>
    <row r="8" spans="1:15" ht="21.7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4.1" customHeight="1" x14ac:dyDescent="0.2">
      <c r="A11" s="68" t="s">
        <v>7</v>
      </c>
      <c r="B11" s="188"/>
      <c r="C11" s="189"/>
      <c r="D11" s="190"/>
      <c r="E11" s="191"/>
      <c r="F11" s="191"/>
      <c r="G11" s="191"/>
      <c r="H11" s="192"/>
      <c r="I11" s="190"/>
      <c r="J11" s="193"/>
    </row>
    <row r="12" spans="1:15" ht="14.1" customHeight="1" x14ac:dyDescent="0.2">
      <c r="A12" s="91" t="s">
        <v>96</v>
      </c>
      <c r="B12" s="69"/>
      <c r="C12" s="78">
        <v>100</v>
      </c>
      <c r="D12" s="194">
        <v>49173</v>
      </c>
      <c r="E12" s="195">
        <v>50042</v>
      </c>
      <c r="F12" s="79">
        <v>49032</v>
      </c>
      <c r="G12" s="79">
        <v>48599</v>
      </c>
      <c r="H12" s="105">
        <v>47646</v>
      </c>
      <c r="I12" s="80">
        <v>1527</v>
      </c>
      <c r="J12" s="81">
        <v>3.2048860345044705</v>
      </c>
    </row>
    <row r="13" spans="1:15" ht="12" customHeight="1" x14ac:dyDescent="0.2">
      <c r="A13" s="83" t="s">
        <v>97</v>
      </c>
      <c r="B13" s="84" t="s">
        <v>98</v>
      </c>
      <c r="C13" s="78">
        <v>54.428243141561424</v>
      </c>
      <c r="D13" s="80">
        <v>26764</v>
      </c>
      <c r="E13" s="79">
        <v>27388</v>
      </c>
      <c r="F13" s="79">
        <v>26682</v>
      </c>
      <c r="G13" s="79">
        <v>26446</v>
      </c>
      <c r="H13" s="105">
        <v>25715</v>
      </c>
      <c r="I13" s="80">
        <v>1049</v>
      </c>
      <c r="J13" s="81">
        <v>4.0793311296908419</v>
      </c>
    </row>
    <row r="14" spans="1:15" ht="12" customHeight="1" x14ac:dyDescent="0.2">
      <c r="A14" s="83"/>
      <c r="B14" s="84" t="s">
        <v>99</v>
      </c>
      <c r="C14" s="78">
        <v>45.571756858438576</v>
      </c>
      <c r="D14" s="80">
        <v>22409</v>
      </c>
      <c r="E14" s="79">
        <v>22654</v>
      </c>
      <c r="F14" s="79">
        <v>22350</v>
      </c>
      <c r="G14" s="79">
        <v>22153</v>
      </c>
      <c r="H14" s="105">
        <v>21931</v>
      </c>
      <c r="I14" s="80">
        <v>478</v>
      </c>
      <c r="J14" s="81">
        <v>2.1795631754137976</v>
      </c>
    </row>
    <row r="15" spans="1:15" ht="12" customHeight="1" x14ac:dyDescent="0.2">
      <c r="A15" s="83" t="s">
        <v>97</v>
      </c>
      <c r="B15" s="86" t="s">
        <v>100</v>
      </c>
      <c r="C15" s="78">
        <v>10.831147174262298</v>
      </c>
      <c r="D15" s="80">
        <v>5326</v>
      </c>
      <c r="E15" s="79">
        <v>5574</v>
      </c>
      <c r="F15" s="79">
        <v>5148</v>
      </c>
      <c r="G15" s="79">
        <v>5389</v>
      </c>
      <c r="H15" s="105">
        <v>5445</v>
      </c>
      <c r="I15" s="80">
        <v>-119</v>
      </c>
      <c r="J15" s="81">
        <v>-2.1854912764003673</v>
      </c>
    </row>
    <row r="16" spans="1:15" ht="12" customHeight="1" x14ac:dyDescent="0.2">
      <c r="A16" s="83"/>
      <c r="B16" s="86" t="s">
        <v>101</v>
      </c>
      <c r="C16" s="78">
        <v>63.042726699611578</v>
      </c>
      <c r="D16" s="80">
        <v>31000</v>
      </c>
      <c r="E16" s="79">
        <v>31540</v>
      </c>
      <c r="F16" s="79">
        <v>31173</v>
      </c>
      <c r="G16" s="79">
        <v>30803</v>
      </c>
      <c r="H16" s="105">
        <v>30079</v>
      </c>
      <c r="I16" s="80">
        <v>921</v>
      </c>
      <c r="J16" s="81">
        <v>3.0619368994979888</v>
      </c>
    </row>
    <row r="17" spans="1:10" ht="12" customHeight="1" x14ac:dyDescent="0.2">
      <c r="A17" s="83"/>
      <c r="B17" s="86" t="s">
        <v>102</v>
      </c>
      <c r="C17" s="78">
        <v>23.734569784231184</v>
      </c>
      <c r="D17" s="80">
        <v>11671</v>
      </c>
      <c r="E17" s="79">
        <v>11751</v>
      </c>
      <c r="F17" s="79">
        <v>11562</v>
      </c>
      <c r="G17" s="79">
        <v>11338</v>
      </c>
      <c r="H17" s="105">
        <v>11115</v>
      </c>
      <c r="I17" s="80">
        <v>556</v>
      </c>
      <c r="J17" s="81">
        <v>5.0022492127755287</v>
      </c>
    </row>
    <row r="18" spans="1:10" ht="12" customHeight="1" x14ac:dyDescent="0.2">
      <c r="A18" s="85"/>
      <c r="B18" s="86" t="s">
        <v>103</v>
      </c>
      <c r="C18" s="78">
        <v>2.3915563418949422</v>
      </c>
      <c r="D18" s="80">
        <v>1176</v>
      </c>
      <c r="E18" s="79">
        <v>1177</v>
      </c>
      <c r="F18" s="79">
        <v>1149</v>
      </c>
      <c r="G18" s="79">
        <v>1069</v>
      </c>
      <c r="H18" s="105">
        <v>1007</v>
      </c>
      <c r="I18" s="80">
        <v>169</v>
      </c>
      <c r="J18" s="81">
        <v>16.782522343594835</v>
      </c>
    </row>
    <row r="19" spans="1:10" ht="12" customHeight="1" x14ac:dyDescent="0.2">
      <c r="A19" s="85"/>
      <c r="B19" s="86" t="s">
        <v>104</v>
      </c>
      <c r="C19" s="78">
        <v>0.9456409004941736</v>
      </c>
      <c r="D19" s="80">
        <v>465</v>
      </c>
      <c r="E19" s="79">
        <v>469</v>
      </c>
      <c r="F19" s="79">
        <v>471</v>
      </c>
      <c r="G19" s="79">
        <v>440</v>
      </c>
      <c r="H19" s="105">
        <v>351</v>
      </c>
      <c r="I19" s="80">
        <v>114</v>
      </c>
      <c r="J19" s="81">
        <v>32.478632478632477</v>
      </c>
    </row>
    <row r="20" spans="1:10" ht="12" customHeight="1" x14ac:dyDescent="0.2">
      <c r="A20" s="83" t="s">
        <v>105</v>
      </c>
      <c r="B20" s="84" t="s">
        <v>175</v>
      </c>
      <c r="C20" s="78">
        <v>68.993146645516845</v>
      </c>
      <c r="D20" s="80">
        <v>33926</v>
      </c>
      <c r="E20" s="79">
        <v>34739</v>
      </c>
      <c r="F20" s="79">
        <v>34023</v>
      </c>
      <c r="G20" s="79">
        <v>33879</v>
      </c>
      <c r="H20" s="105">
        <v>33029</v>
      </c>
      <c r="I20" s="80">
        <v>897</v>
      </c>
      <c r="J20" s="81">
        <v>2.7157952102697629</v>
      </c>
    </row>
    <row r="21" spans="1:10" ht="12" customHeight="1" x14ac:dyDescent="0.2">
      <c r="A21" s="83"/>
      <c r="B21" s="84" t="s">
        <v>176</v>
      </c>
      <c r="C21" s="78">
        <v>31.006853354483152</v>
      </c>
      <c r="D21" s="80">
        <v>15247</v>
      </c>
      <c r="E21" s="79">
        <v>15303</v>
      </c>
      <c r="F21" s="79">
        <v>15009</v>
      </c>
      <c r="G21" s="79">
        <v>14720</v>
      </c>
      <c r="H21" s="105">
        <v>14617</v>
      </c>
      <c r="I21" s="80">
        <v>630</v>
      </c>
      <c r="J21" s="81">
        <v>4.3100499418485327</v>
      </c>
    </row>
    <row r="22" spans="1:10" ht="12" customHeight="1" x14ac:dyDescent="0.2">
      <c r="A22" s="83" t="s">
        <v>105</v>
      </c>
      <c r="B22" s="84" t="s">
        <v>108</v>
      </c>
      <c r="C22" s="78">
        <v>88.223211925243533</v>
      </c>
      <c r="D22" s="80">
        <v>43382</v>
      </c>
      <c r="E22" s="79">
        <v>43724</v>
      </c>
      <c r="F22" s="79">
        <v>42762</v>
      </c>
      <c r="G22" s="79">
        <v>42525</v>
      </c>
      <c r="H22" s="105">
        <v>42289</v>
      </c>
      <c r="I22" s="80">
        <v>1093</v>
      </c>
      <c r="J22" s="81">
        <v>2.5845964671664028</v>
      </c>
    </row>
    <row r="23" spans="1:10" ht="12" customHeight="1" x14ac:dyDescent="0.2">
      <c r="A23" s="83"/>
      <c r="B23" s="84" t="s">
        <v>109</v>
      </c>
      <c r="C23" s="78">
        <v>11.776788074756473</v>
      </c>
      <c r="D23" s="80">
        <v>5791</v>
      </c>
      <c r="E23" s="79">
        <v>6318</v>
      </c>
      <c r="F23" s="79">
        <v>6270</v>
      </c>
      <c r="G23" s="79">
        <v>6074</v>
      </c>
      <c r="H23" s="105">
        <v>5357</v>
      </c>
      <c r="I23" s="80">
        <v>434</v>
      </c>
      <c r="J23" s="81">
        <v>8.1015493746499914</v>
      </c>
    </row>
    <row r="24" spans="1:10" ht="14.1" customHeight="1" x14ac:dyDescent="0.2">
      <c r="A24" s="68" t="s">
        <v>121</v>
      </c>
      <c r="B24" s="188"/>
      <c r="C24" s="189"/>
      <c r="D24" s="196"/>
      <c r="E24" s="197"/>
      <c r="F24" s="197"/>
      <c r="G24" s="197"/>
      <c r="H24" s="198"/>
      <c r="I24" s="190"/>
      <c r="J24" s="193"/>
    </row>
    <row r="25" spans="1:10" ht="14.1" customHeight="1" x14ac:dyDescent="0.2">
      <c r="A25" s="91" t="s">
        <v>96</v>
      </c>
      <c r="B25" s="69"/>
      <c r="C25" s="78">
        <v>100</v>
      </c>
      <c r="D25" s="199">
        <v>3170249</v>
      </c>
      <c r="E25" s="195">
        <v>3197849</v>
      </c>
      <c r="F25" s="195">
        <v>3148764</v>
      </c>
      <c r="G25" s="195">
        <v>3150856</v>
      </c>
      <c r="H25" s="200">
        <v>3162459</v>
      </c>
      <c r="I25" s="194">
        <v>7790</v>
      </c>
      <c r="J25" s="81">
        <v>0.24632730416425952</v>
      </c>
    </row>
    <row r="26" spans="1:10" ht="12" customHeight="1" x14ac:dyDescent="0.2">
      <c r="A26" s="83" t="s">
        <v>97</v>
      </c>
      <c r="B26" s="84" t="s">
        <v>98</v>
      </c>
      <c r="C26" s="78">
        <v>53.508951505071053</v>
      </c>
      <c r="D26" s="80">
        <v>1696367</v>
      </c>
      <c r="E26" s="79">
        <v>1717149</v>
      </c>
      <c r="F26" s="79">
        <v>1688540</v>
      </c>
      <c r="G26" s="79">
        <v>1688425</v>
      </c>
      <c r="H26" s="105">
        <v>1694759</v>
      </c>
      <c r="I26" s="80">
        <v>1608</v>
      </c>
      <c r="J26" s="81">
        <v>9.4880747056071094E-2</v>
      </c>
    </row>
    <row r="27" spans="1:10" ht="12" customHeight="1" x14ac:dyDescent="0.2">
      <c r="A27" s="83"/>
      <c r="B27" s="84" t="s">
        <v>99</v>
      </c>
      <c r="C27" s="78">
        <v>46.491048494928947</v>
      </c>
      <c r="D27" s="80">
        <v>1473882</v>
      </c>
      <c r="E27" s="79">
        <v>1480700</v>
      </c>
      <c r="F27" s="79">
        <v>1460224</v>
      </c>
      <c r="G27" s="79">
        <v>1462431</v>
      </c>
      <c r="H27" s="105">
        <v>1467700</v>
      </c>
      <c r="I27" s="80">
        <v>6182</v>
      </c>
      <c r="J27" s="81">
        <v>0.42120324316958507</v>
      </c>
    </row>
    <row r="28" spans="1:10" ht="12" customHeight="1" x14ac:dyDescent="0.2">
      <c r="A28" s="83" t="s">
        <v>97</v>
      </c>
      <c r="B28" s="86" t="s">
        <v>100</v>
      </c>
      <c r="C28" s="78">
        <v>10.304048672517521</v>
      </c>
      <c r="D28" s="80">
        <v>326664</v>
      </c>
      <c r="E28" s="79">
        <v>338513</v>
      </c>
      <c r="F28" s="79">
        <v>305079</v>
      </c>
      <c r="G28" s="79">
        <v>317994</v>
      </c>
      <c r="H28" s="105">
        <v>330538</v>
      </c>
      <c r="I28" s="80">
        <v>-3874</v>
      </c>
      <c r="J28" s="81">
        <v>-1.1720286321088649</v>
      </c>
    </row>
    <row r="29" spans="1:10" ht="12" customHeight="1" x14ac:dyDescent="0.2">
      <c r="A29" s="83"/>
      <c r="B29" s="86" t="s">
        <v>101</v>
      </c>
      <c r="C29" s="78">
        <v>64.118812118543374</v>
      </c>
      <c r="D29" s="80">
        <v>2032726</v>
      </c>
      <c r="E29" s="79">
        <v>2048131</v>
      </c>
      <c r="F29" s="79">
        <v>2036569</v>
      </c>
      <c r="G29" s="79">
        <v>2033566</v>
      </c>
      <c r="H29" s="105">
        <v>2033920</v>
      </c>
      <c r="I29" s="80">
        <v>-1194</v>
      </c>
      <c r="J29" s="81">
        <v>-5.870437382001259E-2</v>
      </c>
    </row>
    <row r="30" spans="1:10" ht="12" customHeight="1" x14ac:dyDescent="0.2">
      <c r="A30" s="83"/>
      <c r="B30" s="86" t="s">
        <v>102</v>
      </c>
      <c r="C30" s="78">
        <v>23.268929349082676</v>
      </c>
      <c r="D30" s="80">
        <v>737683</v>
      </c>
      <c r="E30" s="79">
        <v>740274</v>
      </c>
      <c r="F30" s="79">
        <v>738328</v>
      </c>
      <c r="G30" s="79">
        <v>733547</v>
      </c>
      <c r="H30" s="105">
        <v>734263</v>
      </c>
      <c r="I30" s="80">
        <v>3420</v>
      </c>
      <c r="J30" s="81">
        <v>0.46577316302196897</v>
      </c>
    </row>
    <row r="31" spans="1:10" ht="12" customHeight="1" x14ac:dyDescent="0.2">
      <c r="A31" s="85"/>
      <c r="B31" s="86" t="s">
        <v>103</v>
      </c>
      <c r="C31" s="78">
        <v>2.3082098598564338</v>
      </c>
      <c r="D31" s="80">
        <v>73176</v>
      </c>
      <c r="E31" s="79">
        <v>70931</v>
      </c>
      <c r="F31" s="79">
        <v>68788</v>
      </c>
      <c r="G31" s="79">
        <v>65749</v>
      </c>
      <c r="H31" s="105">
        <v>63738</v>
      </c>
      <c r="I31" s="80">
        <v>9438</v>
      </c>
      <c r="J31" s="81">
        <v>14.807493175185918</v>
      </c>
    </row>
    <row r="32" spans="1:10" ht="12" customHeight="1" x14ac:dyDescent="0.2">
      <c r="A32" s="85"/>
      <c r="B32" s="86" t="s">
        <v>104</v>
      </c>
      <c r="C32" s="78">
        <v>0.95440452784623542</v>
      </c>
      <c r="D32" s="80">
        <v>30257</v>
      </c>
      <c r="E32" s="79">
        <v>30050</v>
      </c>
      <c r="F32" s="79">
        <v>29438</v>
      </c>
      <c r="G32" s="79">
        <v>28442</v>
      </c>
      <c r="H32" s="105">
        <v>24456</v>
      </c>
      <c r="I32" s="80">
        <v>5801</v>
      </c>
      <c r="J32" s="81">
        <v>23.72015047432123</v>
      </c>
    </row>
    <row r="33" spans="1:10" ht="12" customHeight="1" x14ac:dyDescent="0.2">
      <c r="A33" s="83" t="s">
        <v>105</v>
      </c>
      <c r="B33" s="84" t="s">
        <v>175</v>
      </c>
      <c r="C33" s="78">
        <v>67.349063117755108</v>
      </c>
      <c r="D33" s="80">
        <v>2135133</v>
      </c>
      <c r="E33" s="79">
        <v>2164800</v>
      </c>
      <c r="F33" s="79">
        <v>2127705</v>
      </c>
      <c r="G33" s="79">
        <v>2137745</v>
      </c>
      <c r="H33" s="105">
        <v>2151086</v>
      </c>
      <c r="I33" s="80">
        <v>-15953</v>
      </c>
      <c r="J33" s="81">
        <v>-0.74162539294105401</v>
      </c>
    </row>
    <row r="34" spans="1:10" ht="12" customHeight="1" x14ac:dyDescent="0.2">
      <c r="A34" s="83"/>
      <c r="B34" s="84" t="s">
        <v>176</v>
      </c>
      <c r="C34" s="78">
        <v>32.650936882244899</v>
      </c>
      <c r="D34" s="80">
        <v>1035116</v>
      </c>
      <c r="E34" s="79">
        <v>1033049</v>
      </c>
      <c r="F34" s="79">
        <v>1021059</v>
      </c>
      <c r="G34" s="79">
        <v>1013111</v>
      </c>
      <c r="H34" s="105">
        <v>1011373</v>
      </c>
      <c r="I34" s="80">
        <v>23743</v>
      </c>
      <c r="J34" s="81">
        <v>2.3476007368201444</v>
      </c>
    </row>
    <row r="35" spans="1:10" ht="12" customHeight="1" x14ac:dyDescent="0.2">
      <c r="A35" s="83" t="s">
        <v>105</v>
      </c>
      <c r="B35" s="84" t="s">
        <v>108</v>
      </c>
      <c r="C35" s="78">
        <v>86.474248552716205</v>
      </c>
      <c r="D35" s="80">
        <v>2741449</v>
      </c>
      <c r="E35" s="79">
        <v>2761637</v>
      </c>
      <c r="F35" s="79">
        <v>2726406</v>
      </c>
      <c r="G35" s="79">
        <v>2738131</v>
      </c>
      <c r="H35" s="105">
        <v>2757871</v>
      </c>
      <c r="I35" s="80">
        <v>-16422</v>
      </c>
      <c r="J35" s="81">
        <v>-0.59545932351440656</v>
      </c>
    </row>
    <row r="36" spans="1:10" ht="12" customHeight="1" x14ac:dyDescent="0.2">
      <c r="A36" s="83"/>
      <c r="B36" s="84" t="s">
        <v>109</v>
      </c>
      <c r="C36" s="78">
        <v>13.525751447283794</v>
      </c>
      <c r="D36" s="80">
        <v>428800</v>
      </c>
      <c r="E36" s="79">
        <v>436212</v>
      </c>
      <c r="F36" s="79">
        <v>422357</v>
      </c>
      <c r="G36" s="79">
        <v>412724</v>
      </c>
      <c r="H36" s="105">
        <v>404587</v>
      </c>
      <c r="I36" s="80">
        <v>24213</v>
      </c>
      <c r="J36" s="81">
        <v>5.9846213546159417</v>
      </c>
    </row>
    <row r="37" spans="1:10" ht="14.1" customHeight="1" x14ac:dyDescent="0.2">
      <c r="A37" s="68" t="s">
        <v>122</v>
      </c>
      <c r="B37" s="188"/>
      <c r="C37" s="189"/>
      <c r="D37" s="196"/>
      <c r="E37" s="197"/>
      <c r="F37" s="197"/>
      <c r="G37" s="197"/>
      <c r="H37" s="198"/>
      <c r="I37" s="190"/>
      <c r="J37" s="193"/>
    </row>
    <row r="38" spans="1:10" ht="14.1" customHeight="1" x14ac:dyDescent="0.2">
      <c r="A38" s="91" t="s">
        <v>96</v>
      </c>
      <c r="B38" s="69"/>
      <c r="C38" s="78">
        <v>100</v>
      </c>
      <c r="D38" s="199">
        <v>28639088</v>
      </c>
      <c r="E38" s="195">
        <v>28820804</v>
      </c>
      <c r="F38" s="195">
        <v>28542882</v>
      </c>
      <c r="G38" s="195">
        <v>28545079</v>
      </c>
      <c r="H38" s="200">
        <v>28633360</v>
      </c>
      <c r="I38" s="194">
        <v>5728</v>
      </c>
      <c r="J38" s="81">
        <v>2.0004637946786547E-2</v>
      </c>
    </row>
    <row r="39" spans="1:10" ht="12" customHeight="1" x14ac:dyDescent="0.2">
      <c r="A39" s="83" t="s">
        <v>97</v>
      </c>
      <c r="B39" s="84" t="s">
        <v>98</v>
      </c>
      <c r="C39" s="78">
        <v>53.704259018303937</v>
      </c>
      <c r="D39" s="80">
        <v>15380410</v>
      </c>
      <c r="E39" s="79">
        <v>15531366</v>
      </c>
      <c r="F39" s="79">
        <v>15373217</v>
      </c>
      <c r="G39" s="79">
        <v>15360040</v>
      </c>
      <c r="H39" s="105">
        <v>15407871</v>
      </c>
      <c r="I39" s="80">
        <v>-27461</v>
      </c>
      <c r="J39" s="81">
        <v>-0.17822708925847056</v>
      </c>
    </row>
    <row r="40" spans="1:10" ht="12" customHeight="1" x14ac:dyDescent="0.2">
      <c r="A40" s="83"/>
      <c r="B40" s="84" t="s">
        <v>99</v>
      </c>
      <c r="C40" s="78">
        <v>46.295740981696063</v>
      </c>
      <c r="D40" s="80">
        <v>13258678</v>
      </c>
      <c r="E40" s="79">
        <v>13289438</v>
      </c>
      <c r="F40" s="79">
        <v>13169665</v>
      </c>
      <c r="G40" s="79">
        <v>13185039</v>
      </c>
      <c r="H40" s="105">
        <v>13225489</v>
      </c>
      <c r="I40" s="80">
        <v>33189</v>
      </c>
      <c r="J40" s="81">
        <v>0.25094724285809017</v>
      </c>
    </row>
    <row r="41" spans="1:10" ht="12" customHeight="1" x14ac:dyDescent="0.2">
      <c r="A41" s="83" t="s">
        <v>97</v>
      </c>
      <c r="B41" s="86" t="s">
        <v>100</v>
      </c>
      <c r="C41" s="78">
        <v>10.033221029943412</v>
      </c>
      <c r="D41" s="80">
        <v>2873423</v>
      </c>
      <c r="E41" s="79">
        <v>2946269</v>
      </c>
      <c r="F41" s="79">
        <v>2737167</v>
      </c>
      <c r="G41" s="79">
        <v>2816588</v>
      </c>
      <c r="H41" s="105">
        <v>2921773</v>
      </c>
      <c r="I41" s="80">
        <v>-48350</v>
      </c>
      <c r="J41" s="81">
        <v>-1.6548171264502751</v>
      </c>
    </row>
    <row r="42" spans="1:10" ht="12" customHeight="1" x14ac:dyDescent="0.2">
      <c r="A42" s="83"/>
      <c r="B42" s="86" t="s">
        <v>101</v>
      </c>
      <c r="C42" s="78">
        <v>65.412756858737964</v>
      </c>
      <c r="D42" s="80">
        <v>18733617</v>
      </c>
      <c r="E42" s="79">
        <v>18840583</v>
      </c>
      <c r="F42" s="79">
        <v>18793962</v>
      </c>
      <c r="G42" s="79">
        <v>18771978</v>
      </c>
      <c r="H42" s="105">
        <v>18768478</v>
      </c>
      <c r="I42" s="80">
        <v>-34861</v>
      </c>
      <c r="J42" s="81">
        <v>-0.18574228554920649</v>
      </c>
    </row>
    <row r="43" spans="1:10" ht="12" customHeight="1" x14ac:dyDescent="0.2">
      <c r="A43" s="83"/>
      <c r="B43" s="86" t="s">
        <v>102</v>
      </c>
      <c r="C43" s="78">
        <v>22.319481681818917</v>
      </c>
      <c r="D43" s="80">
        <v>6392096</v>
      </c>
      <c r="E43" s="79">
        <v>6413550</v>
      </c>
      <c r="F43" s="79">
        <v>6405870</v>
      </c>
      <c r="G43" s="79">
        <v>6374701</v>
      </c>
      <c r="H43" s="105">
        <v>6380286</v>
      </c>
      <c r="I43" s="80">
        <v>11810</v>
      </c>
      <c r="J43" s="81">
        <v>0.18510142021846671</v>
      </c>
    </row>
    <row r="44" spans="1:10" ht="12" customHeight="1" x14ac:dyDescent="0.2">
      <c r="A44" s="85"/>
      <c r="B44" s="86" t="s">
        <v>103</v>
      </c>
      <c r="C44" s="78">
        <v>2.2345299543058075</v>
      </c>
      <c r="D44" s="80">
        <v>639949</v>
      </c>
      <c r="E44" s="79">
        <v>620398</v>
      </c>
      <c r="F44" s="79">
        <v>605880</v>
      </c>
      <c r="G44" s="79">
        <v>581809</v>
      </c>
      <c r="H44" s="105">
        <v>562822</v>
      </c>
      <c r="I44" s="80">
        <v>77127</v>
      </c>
      <c r="J44" s="81">
        <v>13.70362210432428</v>
      </c>
    </row>
    <row r="45" spans="1:10" ht="12" customHeight="1" x14ac:dyDescent="0.2">
      <c r="A45" s="85"/>
      <c r="B45" s="86" t="s">
        <v>104</v>
      </c>
      <c r="C45" s="78">
        <v>0.93525324549440958</v>
      </c>
      <c r="D45" s="80">
        <v>267848</v>
      </c>
      <c r="E45" s="79">
        <v>264421</v>
      </c>
      <c r="F45" s="79">
        <v>261325</v>
      </c>
      <c r="G45" s="79">
        <v>253811</v>
      </c>
      <c r="H45" s="105">
        <v>218956</v>
      </c>
      <c r="I45" s="80">
        <v>48892</v>
      </c>
      <c r="J45" s="81">
        <v>22.32960046767387</v>
      </c>
    </row>
    <row r="46" spans="1:10" ht="12" customHeight="1" x14ac:dyDescent="0.2">
      <c r="A46" s="83" t="s">
        <v>105</v>
      </c>
      <c r="B46" s="84" t="s">
        <v>175</v>
      </c>
      <c r="C46" s="78">
        <v>69.27240839512767</v>
      </c>
      <c r="D46" s="80">
        <v>19838986</v>
      </c>
      <c r="E46" s="79">
        <v>20052398</v>
      </c>
      <c r="F46" s="79">
        <v>19836547</v>
      </c>
      <c r="G46" s="79">
        <v>19903947</v>
      </c>
      <c r="H46" s="105">
        <v>20006421</v>
      </c>
      <c r="I46" s="80">
        <v>-167435</v>
      </c>
      <c r="J46" s="81">
        <v>-0.83690631122878001</v>
      </c>
    </row>
    <row r="47" spans="1:10" ht="12" customHeight="1" x14ac:dyDescent="0.2">
      <c r="A47" s="83"/>
      <c r="B47" s="84" t="s">
        <v>176</v>
      </c>
      <c r="C47" s="78">
        <v>30.727591604872334</v>
      </c>
      <c r="D47" s="80">
        <v>8800102</v>
      </c>
      <c r="E47" s="79">
        <v>8768406</v>
      </c>
      <c r="F47" s="79">
        <v>8706333</v>
      </c>
      <c r="G47" s="79">
        <v>8641129</v>
      </c>
      <c r="H47" s="105">
        <v>8626936</v>
      </c>
      <c r="I47" s="80">
        <v>173166</v>
      </c>
      <c r="J47" s="81">
        <v>2.0072711794778586</v>
      </c>
    </row>
    <row r="48" spans="1:10" ht="12" customHeight="1" x14ac:dyDescent="0.2">
      <c r="A48" s="83" t="s">
        <v>105</v>
      </c>
      <c r="B48" s="84" t="s">
        <v>108</v>
      </c>
      <c r="C48" s="78">
        <v>82.409167498629841</v>
      </c>
      <c r="D48" s="80">
        <v>23601234</v>
      </c>
      <c r="E48" s="79">
        <v>23735923</v>
      </c>
      <c r="F48" s="79">
        <v>23539369</v>
      </c>
      <c r="G48" s="79">
        <v>23624014</v>
      </c>
      <c r="H48" s="105">
        <v>23774470</v>
      </c>
      <c r="I48" s="80">
        <v>-173236</v>
      </c>
      <c r="J48" s="81">
        <v>-0.72866398283536915</v>
      </c>
    </row>
    <row r="49" spans="1:10" ht="12" customHeight="1" x14ac:dyDescent="0.2">
      <c r="A49" s="83"/>
      <c r="B49" s="84" t="s">
        <v>109</v>
      </c>
      <c r="C49" s="78">
        <v>17.590811550982348</v>
      </c>
      <c r="D49" s="80">
        <v>5037848</v>
      </c>
      <c r="E49" s="79">
        <v>5084875</v>
      </c>
      <c r="F49" s="79">
        <v>5003504</v>
      </c>
      <c r="G49" s="79">
        <v>4921056</v>
      </c>
      <c r="H49" s="105">
        <v>4858880</v>
      </c>
      <c r="I49" s="80">
        <v>178968</v>
      </c>
      <c r="J49" s="81">
        <v>3.6833179662802951</v>
      </c>
    </row>
    <row r="50" spans="1:10" ht="14.1" customHeight="1" x14ac:dyDescent="0.2">
      <c r="A50" s="68" t="s">
        <v>123</v>
      </c>
      <c r="B50" s="188"/>
      <c r="C50" s="189"/>
      <c r="D50" s="196"/>
      <c r="E50" s="197"/>
      <c r="F50" s="197"/>
      <c r="G50" s="197"/>
      <c r="H50" s="198"/>
      <c r="I50" s="190"/>
      <c r="J50" s="193"/>
    </row>
    <row r="51" spans="1:10" ht="14.1" customHeight="1" x14ac:dyDescent="0.2">
      <c r="A51" s="91" t="s">
        <v>96</v>
      </c>
      <c r="B51" s="69"/>
      <c r="C51" s="78">
        <v>100</v>
      </c>
      <c r="D51" s="199">
        <v>34985555</v>
      </c>
      <c r="E51" s="195">
        <v>35215934</v>
      </c>
      <c r="F51" s="195">
        <v>34885488</v>
      </c>
      <c r="G51" s="195">
        <v>34887706</v>
      </c>
      <c r="H51" s="200">
        <v>35018375</v>
      </c>
      <c r="I51" s="194">
        <v>-32820</v>
      </c>
      <c r="J51" s="81">
        <v>-9.3722224403616675E-2</v>
      </c>
    </row>
    <row r="52" spans="1:10" ht="12" customHeight="1" x14ac:dyDescent="0.2">
      <c r="A52" s="83" t="s">
        <v>97</v>
      </c>
      <c r="B52" s="84" t="s">
        <v>98</v>
      </c>
      <c r="C52" s="78">
        <v>53.363732546189418</v>
      </c>
      <c r="D52" s="80">
        <v>18669598</v>
      </c>
      <c r="E52" s="79">
        <v>18853052</v>
      </c>
      <c r="F52" s="79">
        <v>18659848</v>
      </c>
      <c r="G52" s="79">
        <v>18640170</v>
      </c>
      <c r="H52" s="105">
        <v>18707512</v>
      </c>
      <c r="I52" s="80">
        <v>-37914</v>
      </c>
      <c r="J52" s="81">
        <v>-0.20266724939158132</v>
      </c>
    </row>
    <row r="53" spans="1:10" ht="12" customHeight="1" x14ac:dyDescent="0.2">
      <c r="A53" s="83"/>
      <c r="B53" s="84" t="s">
        <v>99</v>
      </c>
      <c r="C53" s="78">
        <v>46.636267453810582</v>
      </c>
      <c r="D53" s="80">
        <v>16315957</v>
      </c>
      <c r="E53" s="79">
        <v>16362882</v>
      </c>
      <c r="F53" s="79">
        <v>16225640</v>
      </c>
      <c r="G53" s="79">
        <v>16247536</v>
      </c>
      <c r="H53" s="105">
        <v>16310863</v>
      </c>
      <c r="I53" s="80">
        <v>5094</v>
      </c>
      <c r="J53" s="81">
        <v>3.1230720287455053E-2</v>
      </c>
    </row>
    <row r="54" spans="1:10" ht="12" customHeight="1" x14ac:dyDescent="0.2">
      <c r="A54" s="83" t="s">
        <v>97</v>
      </c>
      <c r="B54" s="86" t="s">
        <v>100</v>
      </c>
      <c r="C54" s="78">
        <v>9.9519730357286029</v>
      </c>
      <c r="D54" s="80">
        <v>3481753</v>
      </c>
      <c r="E54" s="79">
        <v>3567411</v>
      </c>
      <c r="F54" s="79">
        <v>3312093</v>
      </c>
      <c r="G54" s="79">
        <v>3404157</v>
      </c>
      <c r="H54" s="105">
        <v>3530165</v>
      </c>
      <c r="I54" s="80">
        <v>-48412</v>
      </c>
      <c r="J54" s="81">
        <v>-1.3713806578446051</v>
      </c>
    </row>
    <row r="55" spans="1:10" ht="12" customHeight="1" x14ac:dyDescent="0.2">
      <c r="A55" s="83"/>
      <c r="B55" s="86" t="s">
        <v>101</v>
      </c>
      <c r="C55" s="78">
        <v>65.477855074758708</v>
      </c>
      <c r="D55" s="80">
        <v>22907791</v>
      </c>
      <c r="E55" s="79">
        <v>23045292</v>
      </c>
      <c r="F55" s="79">
        <v>22995034</v>
      </c>
      <c r="G55" s="79">
        <v>22969743</v>
      </c>
      <c r="H55" s="105">
        <v>22977613</v>
      </c>
      <c r="I55" s="80">
        <v>-69822</v>
      </c>
      <c r="J55" s="81">
        <v>-0.30386968393975478</v>
      </c>
    </row>
    <row r="56" spans="1:10" ht="12" customHeight="1" x14ac:dyDescent="0.2">
      <c r="A56" s="83"/>
      <c r="B56" s="86" t="s">
        <v>102</v>
      </c>
      <c r="C56" s="78">
        <v>22.390949636214145</v>
      </c>
      <c r="D56" s="80">
        <v>7833598</v>
      </c>
      <c r="E56" s="79">
        <v>7864767</v>
      </c>
      <c r="F56" s="79">
        <v>7857543</v>
      </c>
      <c r="G56" s="79">
        <v>7821575</v>
      </c>
      <c r="H56" s="105">
        <v>7838209</v>
      </c>
      <c r="I56" s="80">
        <v>-4611</v>
      </c>
      <c r="J56" s="81">
        <v>-5.8827214227127653E-2</v>
      </c>
    </row>
    <row r="57" spans="1:10" ht="12" customHeight="1" x14ac:dyDescent="0.2">
      <c r="A57" s="85"/>
      <c r="B57" s="86" t="s">
        <v>103</v>
      </c>
      <c r="C57" s="78">
        <v>2.179213678330957</v>
      </c>
      <c r="D57" s="80">
        <v>762410</v>
      </c>
      <c r="E57" s="79">
        <v>738460</v>
      </c>
      <c r="F57" s="79">
        <v>720815</v>
      </c>
      <c r="G57" s="79">
        <v>692228</v>
      </c>
      <c r="H57" s="105">
        <v>672387</v>
      </c>
      <c r="I57" s="80">
        <v>90023</v>
      </c>
      <c r="J57" s="81">
        <v>13.38856938043121</v>
      </c>
    </row>
    <row r="58" spans="1:10" ht="12" customHeight="1" x14ac:dyDescent="0.2">
      <c r="A58" s="85"/>
      <c r="B58" s="86" t="s">
        <v>104</v>
      </c>
      <c r="C58" s="78">
        <v>0.91582940444992222</v>
      </c>
      <c r="D58" s="80">
        <v>320408</v>
      </c>
      <c r="E58" s="79">
        <v>315777</v>
      </c>
      <c r="F58" s="79">
        <v>311816</v>
      </c>
      <c r="G58" s="79">
        <v>302788</v>
      </c>
      <c r="H58" s="105">
        <v>262742</v>
      </c>
      <c r="I58" s="80">
        <v>57666</v>
      </c>
      <c r="J58" s="81">
        <v>21.947766249781154</v>
      </c>
    </row>
    <row r="59" spans="1:10" ht="12" customHeight="1" x14ac:dyDescent="0.2">
      <c r="A59" s="83" t="s">
        <v>105</v>
      </c>
      <c r="B59" s="84" t="s">
        <v>175</v>
      </c>
      <c r="C59" s="78">
        <v>68.655872402195712</v>
      </c>
      <c r="D59" s="80">
        <v>24019638</v>
      </c>
      <c r="E59" s="79">
        <v>24278676</v>
      </c>
      <c r="F59" s="79">
        <v>24024859</v>
      </c>
      <c r="G59" s="79">
        <v>24107647</v>
      </c>
      <c r="H59" s="105">
        <v>24248794</v>
      </c>
      <c r="I59" s="80">
        <v>-229156</v>
      </c>
      <c r="J59" s="81">
        <v>-0.94502019358158595</v>
      </c>
    </row>
    <row r="60" spans="1:10" ht="12" customHeight="1" x14ac:dyDescent="0.2">
      <c r="A60" s="83"/>
      <c r="B60" s="84" t="s">
        <v>176</v>
      </c>
      <c r="C60" s="78">
        <v>31.344124739481767</v>
      </c>
      <c r="D60" s="80">
        <v>10965916</v>
      </c>
      <c r="E60" s="79">
        <v>10937257</v>
      </c>
      <c r="F60" s="79">
        <v>10860622</v>
      </c>
      <c r="G60" s="79">
        <v>10780051</v>
      </c>
      <c r="H60" s="105">
        <v>10769577</v>
      </c>
      <c r="I60" s="80">
        <v>196339</v>
      </c>
      <c r="J60" s="81">
        <v>1.823089244823636</v>
      </c>
    </row>
    <row r="61" spans="1:10" ht="12" customHeight="1" x14ac:dyDescent="0.2">
      <c r="A61" s="83" t="s">
        <v>105</v>
      </c>
      <c r="B61" s="84" t="s">
        <v>108</v>
      </c>
      <c r="C61" s="78">
        <v>83.183099424891211</v>
      </c>
      <c r="D61" s="80">
        <v>29102069</v>
      </c>
      <c r="E61" s="79">
        <v>29281880</v>
      </c>
      <c r="F61" s="79">
        <v>29047509</v>
      </c>
      <c r="G61" s="79">
        <v>29151408</v>
      </c>
      <c r="H61" s="105">
        <v>29352342</v>
      </c>
      <c r="I61" s="80">
        <v>-250273</v>
      </c>
      <c r="J61" s="81">
        <v>-0.85265087194745826</v>
      </c>
    </row>
    <row r="62" spans="1:10" ht="12" customHeight="1" x14ac:dyDescent="0.2">
      <c r="A62" s="83"/>
      <c r="B62" s="84" t="s">
        <v>109</v>
      </c>
      <c r="C62" s="78">
        <v>16.816857700270869</v>
      </c>
      <c r="D62" s="80">
        <v>5883471</v>
      </c>
      <c r="E62" s="79">
        <v>5934017</v>
      </c>
      <c r="F62" s="79">
        <v>5837916</v>
      </c>
      <c r="G62" s="79">
        <v>5736211</v>
      </c>
      <c r="H62" s="105">
        <v>5665936</v>
      </c>
      <c r="I62" s="80">
        <v>217535</v>
      </c>
      <c r="J62" s="81">
        <v>3.839347991223339</v>
      </c>
    </row>
    <row r="63" spans="1:10" ht="14.1" customHeight="1" x14ac:dyDescent="0.2">
      <c r="A63" s="68" t="s">
        <v>177</v>
      </c>
      <c r="B63" s="188"/>
      <c r="C63" s="189"/>
      <c r="D63" s="196"/>
      <c r="E63" s="197"/>
      <c r="F63" s="197"/>
      <c r="G63" s="197"/>
      <c r="H63" s="198"/>
      <c r="I63" s="190"/>
      <c r="J63" s="193"/>
    </row>
    <row r="64" spans="1:10" ht="14.1" customHeight="1" x14ac:dyDescent="0.2">
      <c r="A64" s="91" t="s">
        <v>96</v>
      </c>
      <c r="B64" s="69"/>
      <c r="C64" s="78">
        <v>100</v>
      </c>
      <c r="D64" s="199">
        <v>52672</v>
      </c>
      <c r="E64" s="195">
        <v>53557</v>
      </c>
      <c r="F64" s="195">
        <v>52763</v>
      </c>
      <c r="G64" s="195">
        <v>52720</v>
      </c>
      <c r="H64" s="105">
        <v>52149</v>
      </c>
      <c r="I64" s="80">
        <v>523</v>
      </c>
      <c r="J64" s="81">
        <v>1.0028955492914533</v>
      </c>
    </row>
    <row r="65" spans="1:12" ht="12" customHeight="1" x14ac:dyDescent="0.2">
      <c r="A65" s="83" t="s">
        <v>97</v>
      </c>
      <c r="B65" s="84" t="s">
        <v>98</v>
      </c>
      <c r="C65" s="78">
        <v>52.084599027946538</v>
      </c>
      <c r="D65" s="194">
        <v>27434</v>
      </c>
      <c r="E65" s="195">
        <v>28021</v>
      </c>
      <c r="F65" s="195">
        <v>27587</v>
      </c>
      <c r="G65" s="195">
        <v>27475</v>
      </c>
      <c r="H65" s="105">
        <v>27056</v>
      </c>
      <c r="I65" s="80">
        <v>378</v>
      </c>
      <c r="J65" s="81">
        <v>1.3971023063276169</v>
      </c>
    </row>
    <row r="66" spans="1:12" ht="12" customHeight="1" x14ac:dyDescent="0.2">
      <c r="A66" s="83"/>
      <c r="B66" s="84" t="s">
        <v>99</v>
      </c>
      <c r="C66" s="78">
        <v>47.915400972053462</v>
      </c>
      <c r="D66" s="194">
        <v>25238</v>
      </c>
      <c r="E66" s="195">
        <v>25536</v>
      </c>
      <c r="F66" s="195">
        <v>25176</v>
      </c>
      <c r="G66" s="195">
        <v>25245</v>
      </c>
      <c r="H66" s="105">
        <v>25093</v>
      </c>
      <c r="I66" s="80">
        <v>145</v>
      </c>
      <c r="J66" s="81">
        <v>0.57785039652492731</v>
      </c>
    </row>
    <row r="67" spans="1:12" ht="12" customHeight="1" x14ac:dyDescent="0.2">
      <c r="A67" s="83" t="s">
        <v>97</v>
      </c>
      <c r="B67" s="86" t="s">
        <v>100</v>
      </c>
      <c r="C67" s="78">
        <v>10.546400364520048</v>
      </c>
      <c r="D67" s="194">
        <v>5555</v>
      </c>
      <c r="E67" s="195">
        <v>5839</v>
      </c>
      <c r="F67" s="195">
        <v>5255</v>
      </c>
      <c r="G67" s="195">
        <v>5491</v>
      </c>
      <c r="H67" s="105">
        <v>5615</v>
      </c>
      <c r="I67" s="80">
        <v>-60</v>
      </c>
      <c r="J67" s="81">
        <v>-1.068566340160285</v>
      </c>
    </row>
    <row r="68" spans="1:12" ht="12" customHeight="1" x14ac:dyDescent="0.2">
      <c r="A68" s="83"/>
      <c r="B68" s="86" t="s">
        <v>101</v>
      </c>
      <c r="C68" s="78">
        <v>62.239899756986631</v>
      </c>
      <c r="D68" s="194">
        <v>32783</v>
      </c>
      <c r="E68" s="195">
        <v>33315</v>
      </c>
      <c r="F68" s="195">
        <v>33197</v>
      </c>
      <c r="G68" s="195">
        <v>33094</v>
      </c>
      <c r="H68" s="105">
        <v>32592</v>
      </c>
      <c r="I68" s="80">
        <v>191</v>
      </c>
      <c r="J68" s="81">
        <v>0.58603338242513503</v>
      </c>
    </row>
    <row r="69" spans="1:12" ht="12" customHeight="1" x14ac:dyDescent="0.2">
      <c r="A69" s="83"/>
      <c r="B69" s="86" t="s">
        <v>102</v>
      </c>
      <c r="C69" s="78">
        <v>24.751291008505468</v>
      </c>
      <c r="D69" s="194">
        <v>13037</v>
      </c>
      <c r="E69" s="195">
        <v>13119</v>
      </c>
      <c r="F69" s="195">
        <v>13091</v>
      </c>
      <c r="G69" s="195">
        <v>12952</v>
      </c>
      <c r="H69" s="105">
        <v>12804</v>
      </c>
      <c r="I69" s="80">
        <v>233</v>
      </c>
      <c r="J69" s="81">
        <v>1.8197438300531084</v>
      </c>
    </row>
    <row r="70" spans="1:12" ht="12" customHeight="1" x14ac:dyDescent="0.2">
      <c r="A70" s="85"/>
      <c r="B70" s="86" t="s">
        <v>103</v>
      </c>
      <c r="C70" s="78">
        <v>2.4624088699878492</v>
      </c>
      <c r="D70" s="194">
        <v>1297</v>
      </c>
      <c r="E70" s="195">
        <v>1284</v>
      </c>
      <c r="F70" s="195">
        <v>1220</v>
      </c>
      <c r="G70" s="195">
        <v>1183</v>
      </c>
      <c r="H70" s="105">
        <v>1138</v>
      </c>
      <c r="I70" s="80">
        <v>159</v>
      </c>
      <c r="J70" s="81">
        <v>13.971880492091389</v>
      </c>
    </row>
    <row r="71" spans="1:12" ht="12" customHeight="1" x14ac:dyDescent="0.2">
      <c r="A71" s="85"/>
      <c r="B71" s="86" t="s">
        <v>104</v>
      </c>
      <c r="C71" s="78">
        <v>1.0100243013365735</v>
      </c>
      <c r="D71" s="194">
        <v>532</v>
      </c>
      <c r="E71" s="195">
        <v>534</v>
      </c>
      <c r="F71" s="195">
        <v>517</v>
      </c>
      <c r="G71" s="195">
        <v>499</v>
      </c>
      <c r="H71" s="105">
        <v>414</v>
      </c>
      <c r="I71" s="80">
        <v>118</v>
      </c>
      <c r="J71" s="81">
        <v>28.502415458937197</v>
      </c>
    </row>
    <row r="72" spans="1:12" ht="12" customHeight="1" x14ac:dyDescent="0.2">
      <c r="A72" s="83" t="s">
        <v>105</v>
      </c>
      <c r="B72" s="84" t="s">
        <v>175</v>
      </c>
      <c r="C72" s="78">
        <v>66.302779465370591</v>
      </c>
      <c r="D72" s="194">
        <v>34923</v>
      </c>
      <c r="E72" s="195">
        <v>35744</v>
      </c>
      <c r="F72" s="195">
        <v>35169</v>
      </c>
      <c r="G72" s="195">
        <v>35261</v>
      </c>
      <c r="H72" s="105">
        <v>34816</v>
      </c>
      <c r="I72" s="80">
        <v>107</v>
      </c>
      <c r="J72" s="81">
        <v>0.3073299632352941</v>
      </c>
    </row>
    <row r="73" spans="1:12" ht="12" customHeight="1" x14ac:dyDescent="0.2">
      <c r="A73" s="83"/>
      <c r="B73" s="84" t="s">
        <v>176</v>
      </c>
      <c r="C73" s="78">
        <v>33.697220534629402</v>
      </c>
      <c r="D73" s="80">
        <v>17749</v>
      </c>
      <c r="E73" s="79">
        <v>17813</v>
      </c>
      <c r="F73" s="79">
        <v>17594</v>
      </c>
      <c r="G73" s="79">
        <v>17459</v>
      </c>
      <c r="H73" s="105">
        <v>17333</v>
      </c>
      <c r="I73" s="80">
        <v>416</v>
      </c>
      <c r="J73" s="81">
        <v>2.4000461547337451</v>
      </c>
    </row>
    <row r="74" spans="1:12" ht="12" customHeight="1" x14ac:dyDescent="0.2">
      <c r="A74" s="83" t="s">
        <v>105</v>
      </c>
      <c r="B74" s="84" t="s">
        <v>108</v>
      </c>
      <c r="C74" s="78">
        <v>90.550956865127588</v>
      </c>
      <c r="D74" s="80">
        <v>47695</v>
      </c>
      <c r="E74" s="79">
        <v>48126</v>
      </c>
      <c r="F74" s="79">
        <v>47488</v>
      </c>
      <c r="G74" s="79">
        <v>47618</v>
      </c>
      <c r="H74" s="105">
        <v>47655</v>
      </c>
      <c r="I74" s="80">
        <v>40</v>
      </c>
      <c r="J74" s="81">
        <v>8.3936627845976289E-2</v>
      </c>
    </row>
    <row r="75" spans="1:12" ht="12" customHeight="1" x14ac:dyDescent="0.2">
      <c r="A75" s="107"/>
      <c r="B75" s="89" t="s">
        <v>109</v>
      </c>
      <c r="C75" s="90">
        <v>9.4490431348724186</v>
      </c>
      <c r="D75" s="108">
        <v>4977</v>
      </c>
      <c r="E75" s="109">
        <v>5431</v>
      </c>
      <c r="F75" s="109">
        <v>5275</v>
      </c>
      <c r="G75" s="109">
        <v>5102</v>
      </c>
      <c r="H75" s="110">
        <v>4494</v>
      </c>
      <c r="I75" s="108">
        <v>483</v>
      </c>
      <c r="J75" s="111">
        <v>10.747663551401869</v>
      </c>
    </row>
    <row r="76" spans="1:12" s="112" customFormat="1" ht="11.25" customHeight="1" x14ac:dyDescent="0.15">
      <c r="B76" s="113"/>
      <c r="C76" s="113"/>
      <c r="D76" s="113"/>
      <c r="E76" s="113"/>
      <c r="F76" s="113"/>
      <c r="G76" s="113"/>
      <c r="H76" s="113"/>
      <c r="I76" s="113"/>
      <c r="J76" s="114" t="s">
        <v>35</v>
      </c>
    </row>
    <row r="77" spans="1:12" s="112" customFormat="1" ht="12.75" customHeight="1" x14ac:dyDescent="0.15">
      <c r="A77" s="113" t="s">
        <v>114</v>
      </c>
      <c r="D77" s="115"/>
    </row>
    <row r="78" spans="1:12" s="112" customFormat="1" ht="21" customHeight="1" x14ac:dyDescent="0.15">
      <c r="A78" s="116" t="s">
        <v>178</v>
      </c>
      <c r="B78" s="117"/>
      <c r="C78" s="117"/>
      <c r="D78" s="117"/>
      <c r="E78" s="117"/>
      <c r="F78" s="117"/>
      <c r="G78" s="117"/>
      <c r="H78" s="117"/>
      <c r="I78" s="117"/>
      <c r="J78" s="117"/>
    </row>
    <row r="79" spans="1:12" s="86" customFormat="1" ht="12.75" customHeight="1" x14ac:dyDescent="0.2">
      <c r="A79" s="116"/>
      <c r="B79" s="117"/>
      <c r="C79" s="117"/>
      <c r="D79" s="117"/>
      <c r="E79" s="117"/>
      <c r="F79" s="117"/>
      <c r="G79" s="117"/>
      <c r="H79" s="117"/>
      <c r="I79" s="117"/>
      <c r="J79" s="117"/>
    </row>
    <row r="80" spans="1:12" s="86" customFormat="1" ht="12.75" customHeight="1" x14ac:dyDescent="0.2">
      <c r="A80" s="116"/>
      <c r="B80" s="117"/>
      <c r="C80" s="117"/>
      <c r="D80" s="117"/>
      <c r="E80" s="117"/>
      <c r="F80" s="117"/>
      <c r="G80" s="117"/>
      <c r="H80" s="117"/>
      <c r="I80" s="117"/>
      <c r="J80" s="117"/>
      <c r="K80" s="201"/>
      <c r="L80" s="201"/>
    </row>
    <row r="81" s="53" customFormat="1" ht="12.75" customHeight="1" x14ac:dyDescent="0.2"/>
    <row r="82" s="53" customFormat="1" ht="12.75" customHeight="1" x14ac:dyDescent="0.2"/>
    <row r="83" s="53" customFormat="1" ht="12.7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78:J78"/>
    <mergeCell ref="A79:J79"/>
    <mergeCell ref="A80:J80"/>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40340-A79C-44D2-898F-FC69A50B82F7}">
  <sheetPr codeName="Tabelle10">
    <pageSetUpPr fitToPage="1"/>
  </sheetPr>
  <dimension ref="A1:Q863"/>
  <sheetViews>
    <sheetView showGridLines="0" zoomScaleNormal="100" workbookViewId="0"/>
  </sheetViews>
  <sheetFormatPr baseColWidth="10" defaultColWidth="8.85546875" defaultRowHeight="15.95" customHeight="1" x14ac:dyDescent="0.2"/>
  <cols>
    <col min="1" max="1" width="3.5703125" style="53" customWidth="1"/>
    <col min="2" max="2" width="2.28515625" style="53" customWidth="1"/>
    <col min="3" max="3" width="6.7109375" style="53" customWidth="1"/>
    <col min="4" max="4" width="32.5703125" style="53" customWidth="1"/>
    <col min="5" max="5" width="5.7109375" style="87" customWidth="1"/>
    <col min="6" max="10" width="9.7109375" style="120" customWidth="1"/>
    <col min="11" max="11" width="9.7109375" style="100" customWidth="1"/>
    <col min="12" max="12" width="9.7109375" style="121" customWidth="1"/>
    <col min="13" max="256" width="8.85546875" style="53"/>
    <col min="257" max="258" width="3.7109375" style="53" customWidth="1"/>
    <col min="259" max="259" width="3.85546875" style="53" customWidth="1"/>
    <col min="260" max="260" width="26.28515625" style="53" customWidth="1"/>
    <col min="261" max="261" width="5.7109375" style="53" customWidth="1"/>
    <col min="262" max="268" width="9.5703125" style="53" customWidth="1"/>
    <col min="269" max="512" width="8.85546875" style="53"/>
    <col min="513" max="514" width="3.7109375" style="53" customWidth="1"/>
    <col min="515" max="515" width="3.85546875" style="53" customWidth="1"/>
    <col min="516" max="516" width="26.28515625" style="53" customWidth="1"/>
    <col min="517" max="517" width="5.7109375" style="53" customWidth="1"/>
    <col min="518" max="524" width="9.5703125" style="53" customWidth="1"/>
    <col min="525" max="768" width="8.85546875" style="53"/>
    <col min="769" max="770" width="3.7109375" style="53" customWidth="1"/>
    <col min="771" max="771" width="3.85546875" style="53" customWidth="1"/>
    <col min="772" max="772" width="26.28515625" style="53" customWidth="1"/>
    <col min="773" max="773" width="5.7109375" style="53" customWidth="1"/>
    <col min="774" max="780" width="9.5703125" style="53" customWidth="1"/>
    <col min="781" max="1024" width="8.85546875" style="53"/>
    <col min="1025" max="1026" width="3.7109375" style="53" customWidth="1"/>
    <col min="1027" max="1027" width="3.85546875" style="53" customWidth="1"/>
    <col min="1028" max="1028" width="26.28515625" style="53" customWidth="1"/>
    <col min="1029" max="1029" width="5.7109375" style="53" customWidth="1"/>
    <col min="1030" max="1036" width="9.5703125" style="53" customWidth="1"/>
    <col min="1037" max="1280" width="8.85546875" style="53"/>
    <col min="1281" max="1282" width="3.7109375" style="53" customWidth="1"/>
    <col min="1283" max="1283" width="3.85546875" style="53" customWidth="1"/>
    <col min="1284" max="1284" width="26.28515625" style="53" customWidth="1"/>
    <col min="1285" max="1285" width="5.7109375" style="53" customWidth="1"/>
    <col min="1286" max="1292" width="9.5703125" style="53" customWidth="1"/>
    <col min="1293" max="1536" width="8.85546875" style="53"/>
    <col min="1537" max="1538" width="3.7109375" style="53" customWidth="1"/>
    <col min="1539" max="1539" width="3.85546875" style="53" customWidth="1"/>
    <col min="1540" max="1540" width="26.28515625" style="53" customWidth="1"/>
    <col min="1541" max="1541" width="5.7109375" style="53" customWidth="1"/>
    <col min="1542" max="1548" width="9.5703125" style="53" customWidth="1"/>
    <col min="1549" max="1792" width="8.85546875" style="53"/>
    <col min="1793" max="1794" width="3.7109375" style="53" customWidth="1"/>
    <col min="1795" max="1795" width="3.85546875" style="53" customWidth="1"/>
    <col min="1796" max="1796" width="26.28515625" style="53" customWidth="1"/>
    <col min="1797" max="1797" width="5.7109375" style="53" customWidth="1"/>
    <col min="1798" max="1804" width="9.5703125" style="53" customWidth="1"/>
    <col min="1805" max="2048" width="8.85546875" style="53"/>
    <col min="2049" max="2050" width="3.7109375" style="53" customWidth="1"/>
    <col min="2051" max="2051" width="3.85546875" style="53" customWidth="1"/>
    <col min="2052" max="2052" width="26.28515625" style="53" customWidth="1"/>
    <col min="2053" max="2053" width="5.7109375" style="53" customWidth="1"/>
    <col min="2054" max="2060" width="9.5703125" style="53" customWidth="1"/>
    <col min="2061" max="2304" width="8.85546875" style="53"/>
    <col min="2305" max="2306" width="3.7109375" style="53" customWidth="1"/>
    <col min="2307" max="2307" width="3.85546875" style="53" customWidth="1"/>
    <col min="2308" max="2308" width="26.28515625" style="53" customWidth="1"/>
    <col min="2309" max="2309" width="5.7109375" style="53" customWidth="1"/>
    <col min="2310" max="2316" width="9.5703125" style="53" customWidth="1"/>
    <col min="2317" max="2560" width="8.85546875" style="53"/>
    <col min="2561" max="2562" width="3.7109375" style="53" customWidth="1"/>
    <col min="2563" max="2563" width="3.85546875" style="53" customWidth="1"/>
    <col min="2564" max="2564" width="26.28515625" style="53" customWidth="1"/>
    <col min="2565" max="2565" width="5.7109375" style="53" customWidth="1"/>
    <col min="2566" max="2572" width="9.5703125" style="53" customWidth="1"/>
    <col min="2573" max="2816" width="8.85546875" style="53"/>
    <col min="2817" max="2818" width="3.7109375" style="53" customWidth="1"/>
    <col min="2819" max="2819" width="3.85546875" style="53" customWidth="1"/>
    <col min="2820" max="2820" width="26.28515625" style="53" customWidth="1"/>
    <col min="2821" max="2821" width="5.7109375" style="53" customWidth="1"/>
    <col min="2822" max="2828" width="9.5703125" style="53" customWidth="1"/>
    <col min="2829" max="3072" width="8.85546875" style="53"/>
    <col min="3073" max="3074" width="3.7109375" style="53" customWidth="1"/>
    <col min="3075" max="3075" width="3.85546875" style="53" customWidth="1"/>
    <col min="3076" max="3076" width="26.28515625" style="53" customWidth="1"/>
    <col min="3077" max="3077" width="5.7109375" style="53" customWidth="1"/>
    <col min="3078" max="3084" width="9.5703125" style="53" customWidth="1"/>
    <col min="3085" max="3328" width="8.85546875" style="53"/>
    <col min="3329" max="3330" width="3.7109375" style="53" customWidth="1"/>
    <col min="3331" max="3331" width="3.85546875" style="53" customWidth="1"/>
    <col min="3332" max="3332" width="26.28515625" style="53" customWidth="1"/>
    <col min="3333" max="3333" width="5.7109375" style="53" customWidth="1"/>
    <col min="3334" max="3340" width="9.5703125" style="53" customWidth="1"/>
    <col min="3341" max="3584" width="8.85546875" style="53"/>
    <col min="3585" max="3586" width="3.7109375" style="53" customWidth="1"/>
    <col min="3587" max="3587" width="3.85546875" style="53" customWidth="1"/>
    <col min="3588" max="3588" width="26.28515625" style="53" customWidth="1"/>
    <col min="3589" max="3589" width="5.7109375" style="53" customWidth="1"/>
    <col min="3590" max="3596" width="9.5703125" style="53" customWidth="1"/>
    <col min="3597" max="3840" width="8.85546875" style="53"/>
    <col min="3841" max="3842" width="3.7109375" style="53" customWidth="1"/>
    <col min="3843" max="3843" width="3.85546875" style="53" customWidth="1"/>
    <col min="3844" max="3844" width="26.28515625" style="53" customWidth="1"/>
    <col min="3845" max="3845" width="5.7109375" style="53" customWidth="1"/>
    <col min="3846" max="3852" width="9.5703125" style="53" customWidth="1"/>
    <col min="3853" max="4096" width="8.85546875" style="53"/>
    <col min="4097" max="4098" width="3.7109375" style="53" customWidth="1"/>
    <col min="4099" max="4099" width="3.85546875" style="53" customWidth="1"/>
    <col min="4100" max="4100" width="26.28515625" style="53" customWidth="1"/>
    <col min="4101" max="4101" width="5.7109375" style="53" customWidth="1"/>
    <col min="4102" max="4108" width="9.5703125" style="53" customWidth="1"/>
    <col min="4109" max="4352" width="8.85546875" style="53"/>
    <col min="4353" max="4354" width="3.7109375" style="53" customWidth="1"/>
    <col min="4355" max="4355" width="3.85546875" style="53" customWidth="1"/>
    <col min="4356" max="4356" width="26.28515625" style="53" customWidth="1"/>
    <col min="4357" max="4357" width="5.7109375" style="53" customWidth="1"/>
    <col min="4358" max="4364" width="9.5703125" style="53" customWidth="1"/>
    <col min="4365" max="4608" width="8.85546875" style="53"/>
    <col min="4609" max="4610" width="3.7109375" style="53" customWidth="1"/>
    <col min="4611" max="4611" width="3.85546875" style="53" customWidth="1"/>
    <col min="4612" max="4612" width="26.28515625" style="53" customWidth="1"/>
    <col min="4613" max="4613" width="5.7109375" style="53" customWidth="1"/>
    <col min="4614" max="4620" width="9.5703125" style="53" customWidth="1"/>
    <col min="4621" max="4864" width="8.85546875" style="53"/>
    <col min="4865" max="4866" width="3.7109375" style="53" customWidth="1"/>
    <col min="4867" max="4867" width="3.85546875" style="53" customWidth="1"/>
    <col min="4868" max="4868" width="26.28515625" style="53" customWidth="1"/>
    <col min="4869" max="4869" width="5.7109375" style="53" customWidth="1"/>
    <col min="4870" max="4876" width="9.5703125" style="53" customWidth="1"/>
    <col min="4877" max="5120" width="8.85546875" style="53"/>
    <col min="5121" max="5122" width="3.7109375" style="53" customWidth="1"/>
    <col min="5123" max="5123" width="3.85546875" style="53" customWidth="1"/>
    <col min="5124" max="5124" width="26.28515625" style="53" customWidth="1"/>
    <col min="5125" max="5125" width="5.7109375" style="53" customWidth="1"/>
    <col min="5126" max="5132" width="9.5703125" style="53" customWidth="1"/>
    <col min="5133" max="5376" width="8.85546875" style="53"/>
    <col min="5377" max="5378" width="3.7109375" style="53" customWidth="1"/>
    <col min="5379" max="5379" width="3.85546875" style="53" customWidth="1"/>
    <col min="5380" max="5380" width="26.28515625" style="53" customWidth="1"/>
    <col min="5381" max="5381" width="5.7109375" style="53" customWidth="1"/>
    <col min="5382" max="5388" width="9.5703125" style="53" customWidth="1"/>
    <col min="5389" max="5632" width="8.85546875" style="53"/>
    <col min="5633" max="5634" width="3.7109375" style="53" customWidth="1"/>
    <col min="5635" max="5635" width="3.85546875" style="53" customWidth="1"/>
    <col min="5636" max="5636" width="26.28515625" style="53" customWidth="1"/>
    <col min="5637" max="5637" width="5.7109375" style="53" customWidth="1"/>
    <col min="5638" max="5644" width="9.5703125" style="53" customWidth="1"/>
    <col min="5645" max="5888" width="8.85546875" style="53"/>
    <col min="5889" max="5890" width="3.7109375" style="53" customWidth="1"/>
    <col min="5891" max="5891" width="3.85546875" style="53" customWidth="1"/>
    <col min="5892" max="5892" width="26.28515625" style="53" customWidth="1"/>
    <col min="5893" max="5893" width="5.7109375" style="53" customWidth="1"/>
    <col min="5894" max="5900" width="9.5703125" style="53" customWidth="1"/>
    <col min="5901" max="6144" width="8.85546875" style="53"/>
    <col min="6145" max="6146" width="3.7109375" style="53" customWidth="1"/>
    <col min="6147" max="6147" width="3.85546875" style="53" customWidth="1"/>
    <col min="6148" max="6148" width="26.28515625" style="53" customWidth="1"/>
    <col min="6149" max="6149" width="5.7109375" style="53" customWidth="1"/>
    <col min="6150" max="6156" width="9.5703125" style="53" customWidth="1"/>
    <col min="6157" max="6400" width="8.85546875" style="53"/>
    <col min="6401" max="6402" width="3.7109375" style="53" customWidth="1"/>
    <col min="6403" max="6403" width="3.85546875" style="53" customWidth="1"/>
    <col min="6404" max="6404" width="26.28515625" style="53" customWidth="1"/>
    <col min="6405" max="6405" width="5.7109375" style="53" customWidth="1"/>
    <col min="6406" max="6412" width="9.5703125" style="53" customWidth="1"/>
    <col min="6413" max="6656" width="8.85546875" style="53"/>
    <col min="6657" max="6658" width="3.7109375" style="53" customWidth="1"/>
    <col min="6659" max="6659" width="3.85546875" style="53" customWidth="1"/>
    <col min="6660" max="6660" width="26.28515625" style="53" customWidth="1"/>
    <col min="6661" max="6661" width="5.7109375" style="53" customWidth="1"/>
    <col min="6662" max="6668" width="9.5703125" style="53" customWidth="1"/>
    <col min="6669" max="6912" width="8.85546875" style="53"/>
    <col min="6913" max="6914" width="3.7109375" style="53" customWidth="1"/>
    <col min="6915" max="6915" width="3.85546875" style="53" customWidth="1"/>
    <col min="6916" max="6916" width="26.28515625" style="53" customWidth="1"/>
    <col min="6917" max="6917" width="5.7109375" style="53" customWidth="1"/>
    <col min="6918" max="6924" width="9.5703125" style="53" customWidth="1"/>
    <col min="6925" max="7168" width="8.85546875" style="53"/>
    <col min="7169" max="7170" width="3.7109375" style="53" customWidth="1"/>
    <col min="7171" max="7171" width="3.85546875" style="53" customWidth="1"/>
    <col min="7172" max="7172" width="26.28515625" style="53" customWidth="1"/>
    <col min="7173" max="7173" width="5.7109375" style="53" customWidth="1"/>
    <col min="7174" max="7180" width="9.5703125" style="53" customWidth="1"/>
    <col min="7181" max="7424" width="8.85546875" style="53"/>
    <col min="7425" max="7426" width="3.7109375" style="53" customWidth="1"/>
    <col min="7427" max="7427" width="3.85546875" style="53" customWidth="1"/>
    <col min="7428" max="7428" width="26.28515625" style="53" customWidth="1"/>
    <col min="7429" max="7429" width="5.7109375" style="53" customWidth="1"/>
    <col min="7430" max="7436" width="9.5703125" style="53" customWidth="1"/>
    <col min="7437" max="7680" width="8.85546875" style="53"/>
    <col min="7681" max="7682" width="3.7109375" style="53" customWidth="1"/>
    <col min="7683" max="7683" width="3.85546875" style="53" customWidth="1"/>
    <col min="7684" max="7684" width="26.28515625" style="53" customWidth="1"/>
    <col min="7685" max="7685" width="5.7109375" style="53" customWidth="1"/>
    <col min="7686" max="7692" width="9.5703125" style="53" customWidth="1"/>
    <col min="7693" max="7936" width="8.85546875" style="53"/>
    <col min="7937" max="7938" width="3.7109375" style="53" customWidth="1"/>
    <col min="7939" max="7939" width="3.85546875" style="53" customWidth="1"/>
    <col min="7940" max="7940" width="26.28515625" style="53" customWidth="1"/>
    <col min="7941" max="7941" width="5.7109375" style="53" customWidth="1"/>
    <col min="7942" max="7948" width="9.5703125" style="53" customWidth="1"/>
    <col min="7949" max="8192" width="8.85546875" style="53"/>
    <col min="8193" max="8194" width="3.7109375" style="53" customWidth="1"/>
    <col min="8195" max="8195" width="3.85546875" style="53" customWidth="1"/>
    <col min="8196" max="8196" width="26.28515625" style="53" customWidth="1"/>
    <col min="8197" max="8197" width="5.7109375" style="53" customWidth="1"/>
    <col min="8198" max="8204" width="9.5703125" style="53" customWidth="1"/>
    <col min="8205" max="8448" width="8.85546875" style="53"/>
    <col min="8449" max="8450" width="3.7109375" style="53" customWidth="1"/>
    <col min="8451" max="8451" width="3.85546875" style="53" customWidth="1"/>
    <col min="8452" max="8452" width="26.28515625" style="53" customWidth="1"/>
    <col min="8453" max="8453" width="5.7109375" style="53" customWidth="1"/>
    <col min="8454" max="8460" width="9.5703125" style="53" customWidth="1"/>
    <col min="8461" max="8704" width="8.85546875" style="53"/>
    <col min="8705" max="8706" width="3.7109375" style="53" customWidth="1"/>
    <col min="8707" max="8707" width="3.85546875" style="53" customWidth="1"/>
    <col min="8708" max="8708" width="26.28515625" style="53" customWidth="1"/>
    <col min="8709" max="8709" width="5.7109375" style="53" customWidth="1"/>
    <col min="8710" max="8716" width="9.5703125" style="53" customWidth="1"/>
    <col min="8717" max="8960" width="8.85546875" style="53"/>
    <col min="8961" max="8962" width="3.7109375" style="53" customWidth="1"/>
    <col min="8963" max="8963" width="3.85546875" style="53" customWidth="1"/>
    <col min="8964" max="8964" width="26.28515625" style="53" customWidth="1"/>
    <col min="8965" max="8965" width="5.7109375" style="53" customWidth="1"/>
    <col min="8966" max="8972" width="9.5703125" style="53" customWidth="1"/>
    <col min="8973" max="9216" width="8.85546875" style="53"/>
    <col min="9217" max="9218" width="3.7109375" style="53" customWidth="1"/>
    <col min="9219" max="9219" width="3.85546875" style="53" customWidth="1"/>
    <col min="9220" max="9220" width="26.28515625" style="53" customWidth="1"/>
    <col min="9221" max="9221" width="5.7109375" style="53" customWidth="1"/>
    <col min="9222" max="9228" width="9.5703125" style="53" customWidth="1"/>
    <col min="9229" max="9472" width="8.85546875" style="53"/>
    <col min="9473" max="9474" width="3.7109375" style="53" customWidth="1"/>
    <col min="9475" max="9475" width="3.85546875" style="53" customWidth="1"/>
    <col min="9476" max="9476" width="26.28515625" style="53" customWidth="1"/>
    <col min="9477" max="9477" width="5.7109375" style="53" customWidth="1"/>
    <col min="9478" max="9484" width="9.5703125" style="53" customWidth="1"/>
    <col min="9485" max="9728" width="8.85546875" style="53"/>
    <col min="9729" max="9730" width="3.7109375" style="53" customWidth="1"/>
    <col min="9731" max="9731" width="3.85546875" style="53" customWidth="1"/>
    <col min="9732" max="9732" width="26.28515625" style="53" customWidth="1"/>
    <col min="9733" max="9733" width="5.7109375" style="53" customWidth="1"/>
    <col min="9734" max="9740" width="9.5703125" style="53" customWidth="1"/>
    <col min="9741" max="9984" width="8.85546875" style="53"/>
    <col min="9985" max="9986" width="3.7109375" style="53" customWidth="1"/>
    <col min="9987" max="9987" width="3.85546875" style="53" customWidth="1"/>
    <col min="9988" max="9988" width="26.28515625" style="53" customWidth="1"/>
    <col min="9989" max="9989" width="5.7109375" style="53" customWidth="1"/>
    <col min="9990" max="9996" width="9.5703125" style="53" customWidth="1"/>
    <col min="9997" max="10240" width="8.85546875" style="53"/>
    <col min="10241" max="10242" width="3.7109375" style="53" customWidth="1"/>
    <col min="10243" max="10243" width="3.85546875" style="53" customWidth="1"/>
    <col min="10244" max="10244" width="26.28515625" style="53" customWidth="1"/>
    <col min="10245" max="10245" width="5.7109375" style="53" customWidth="1"/>
    <col min="10246" max="10252" width="9.5703125" style="53" customWidth="1"/>
    <col min="10253" max="10496" width="8.85546875" style="53"/>
    <col min="10497" max="10498" width="3.7109375" style="53" customWidth="1"/>
    <col min="10499" max="10499" width="3.85546875" style="53" customWidth="1"/>
    <col min="10500" max="10500" width="26.28515625" style="53" customWidth="1"/>
    <col min="10501" max="10501" width="5.7109375" style="53" customWidth="1"/>
    <col min="10502" max="10508" width="9.5703125" style="53" customWidth="1"/>
    <col min="10509" max="10752" width="8.85546875" style="53"/>
    <col min="10753" max="10754" width="3.7109375" style="53" customWidth="1"/>
    <col min="10755" max="10755" width="3.85546875" style="53" customWidth="1"/>
    <col min="10756" max="10756" width="26.28515625" style="53" customWidth="1"/>
    <col min="10757" max="10757" width="5.7109375" style="53" customWidth="1"/>
    <col min="10758" max="10764" width="9.5703125" style="53" customWidth="1"/>
    <col min="10765" max="11008" width="8.85546875" style="53"/>
    <col min="11009" max="11010" width="3.7109375" style="53" customWidth="1"/>
    <col min="11011" max="11011" width="3.85546875" style="53" customWidth="1"/>
    <col min="11012" max="11012" width="26.28515625" style="53" customWidth="1"/>
    <col min="11013" max="11013" width="5.7109375" style="53" customWidth="1"/>
    <col min="11014" max="11020" width="9.5703125" style="53" customWidth="1"/>
    <col min="11021" max="11264" width="8.85546875" style="53"/>
    <col min="11265" max="11266" width="3.7109375" style="53" customWidth="1"/>
    <col min="11267" max="11267" width="3.85546875" style="53" customWidth="1"/>
    <col min="11268" max="11268" width="26.28515625" style="53" customWidth="1"/>
    <col min="11269" max="11269" width="5.7109375" style="53" customWidth="1"/>
    <col min="11270" max="11276" width="9.5703125" style="53" customWidth="1"/>
    <col min="11277" max="11520" width="8.85546875" style="53"/>
    <col min="11521" max="11522" width="3.7109375" style="53" customWidth="1"/>
    <col min="11523" max="11523" width="3.85546875" style="53" customWidth="1"/>
    <col min="11524" max="11524" width="26.28515625" style="53" customWidth="1"/>
    <col min="11525" max="11525" width="5.7109375" style="53" customWidth="1"/>
    <col min="11526" max="11532" width="9.5703125" style="53" customWidth="1"/>
    <col min="11533" max="11776" width="8.85546875" style="53"/>
    <col min="11777" max="11778" width="3.7109375" style="53" customWidth="1"/>
    <col min="11779" max="11779" width="3.85546875" style="53" customWidth="1"/>
    <col min="11780" max="11780" width="26.28515625" style="53" customWidth="1"/>
    <col min="11781" max="11781" width="5.7109375" style="53" customWidth="1"/>
    <col min="11782" max="11788" width="9.5703125" style="53" customWidth="1"/>
    <col min="11789" max="12032" width="8.85546875" style="53"/>
    <col min="12033" max="12034" width="3.7109375" style="53" customWidth="1"/>
    <col min="12035" max="12035" width="3.85546875" style="53" customWidth="1"/>
    <col min="12036" max="12036" width="26.28515625" style="53" customWidth="1"/>
    <col min="12037" max="12037" width="5.7109375" style="53" customWidth="1"/>
    <col min="12038" max="12044" width="9.5703125" style="53" customWidth="1"/>
    <col min="12045" max="12288" width="8.85546875" style="53"/>
    <col min="12289" max="12290" width="3.7109375" style="53" customWidth="1"/>
    <col min="12291" max="12291" width="3.85546875" style="53" customWidth="1"/>
    <col min="12292" max="12292" width="26.28515625" style="53" customWidth="1"/>
    <col min="12293" max="12293" width="5.7109375" style="53" customWidth="1"/>
    <col min="12294" max="12300" width="9.5703125" style="53" customWidth="1"/>
    <col min="12301" max="12544" width="8.85546875" style="53"/>
    <col min="12545" max="12546" width="3.7109375" style="53" customWidth="1"/>
    <col min="12547" max="12547" width="3.85546875" style="53" customWidth="1"/>
    <col min="12548" max="12548" width="26.28515625" style="53" customWidth="1"/>
    <col min="12549" max="12549" width="5.7109375" style="53" customWidth="1"/>
    <col min="12550" max="12556" width="9.5703125" style="53" customWidth="1"/>
    <col min="12557" max="12800" width="8.85546875" style="53"/>
    <col min="12801" max="12802" width="3.7109375" style="53" customWidth="1"/>
    <col min="12803" max="12803" width="3.85546875" style="53" customWidth="1"/>
    <col min="12804" max="12804" width="26.28515625" style="53" customWidth="1"/>
    <col min="12805" max="12805" width="5.7109375" style="53" customWidth="1"/>
    <col min="12806" max="12812" width="9.5703125" style="53" customWidth="1"/>
    <col min="12813" max="13056" width="8.85546875" style="53"/>
    <col min="13057" max="13058" width="3.7109375" style="53" customWidth="1"/>
    <col min="13059" max="13059" width="3.85546875" style="53" customWidth="1"/>
    <col min="13060" max="13060" width="26.28515625" style="53" customWidth="1"/>
    <col min="13061" max="13061" width="5.7109375" style="53" customWidth="1"/>
    <col min="13062" max="13068" width="9.5703125" style="53" customWidth="1"/>
    <col min="13069" max="13312" width="8.85546875" style="53"/>
    <col min="13313" max="13314" width="3.7109375" style="53" customWidth="1"/>
    <col min="13315" max="13315" width="3.85546875" style="53" customWidth="1"/>
    <col min="13316" max="13316" width="26.28515625" style="53" customWidth="1"/>
    <col min="13317" max="13317" width="5.7109375" style="53" customWidth="1"/>
    <col min="13318" max="13324" width="9.5703125" style="53" customWidth="1"/>
    <col min="13325" max="13568" width="8.85546875" style="53"/>
    <col min="13569" max="13570" width="3.7109375" style="53" customWidth="1"/>
    <col min="13571" max="13571" width="3.85546875" style="53" customWidth="1"/>
    <col min="13572" max="13572" width="26.28515625" style="53" customWidth="1"/>
    <col min="13573" max="13573" width="5.7109375" style="53" customWidth="1"/>
    <col min="13574" max="13580" width="9.5703125" style="53" customWidth="1"/>
    <col min="13581" max="13824" width="8.85546875" style="53"/>
    <col min="13825" max="13826" width="3.7109375" style="53" customWidth="1"/>
    <col min="13827" max="13827" width="3.85546875" style="53" customWidth="1"/>
    <col min="13828" max="13828" width="26.28515625" style="53" customWidth="1"/>
    <col min="13829" max="13829" width="5.7109375" style="53" customWidth="1"/>
    <col min="13830" max="13836" width="9.5703125" style="53" customWidth="1"/>
    <col min="13837" max="14080" width="8.85546875" style="53"/>
    <col min="14081" max="14082" width="3.7109375" style="53" customWidth="1"/>
    <col min="14083" max="14083" width="3.85546875" style="53" customWidth="1"/>
    <col min="14084" max="14084" width="26.28515625" style="53" customWidth="1"/>
    <col min="14085" max="14085" width="5.7109375" style="53" customWidth="1"/>
    <col min="14086" max="14092" width="9.5703125" style="53" customWidth="1"/>
    <col min="14093" max="14336" width="8.85546875" style="53"/>
    <col min="14337" max="14338" width="3.7109375" style="53" customWidth="1"/>
    <col min="14339" max="14339" width="3.85546875" style="53" customWidth="1"/>
    <col min="14340" max="14340" width="26.28515625" style="53" customWidth="1"/>
    <col min="14341" max="14341" width="5.7109375" style="53" customWidth="1"/>
    <col min="14342" max="14348" width="9.5703125" style="53" customWidth="1"/>
    <col min="14349" max="14592" width="8.85546875" style="53"/>
    <col min="14593" max="14594" width="3.7109375" style="53" customWidth="1"/>
    <col min="14595" max="14595" width="3.85546875" style="53" customWidth="1"/>
    <col min="14596" max="14596" width="26.28515625" style="53" customWidth="1"/>
    <col min="14597" max="14597" width="5.7109375" style="53" customWidth="1"/>
    <col min="14598" max="14604" width="9.5703125" style="53" customWidth="1"/>
    <col min="14605" max="14848" width="8.85546875" style="53"/>
    <col min="14849" max="14850" width="3.7109375" style="53" customWidth="1"/>
    <col min="14851" max="14851" width="3.85546875" style="53" customWidth="1"/>
    <col min="14852" max="14852" width="26.28515625" style="53" customWidth="1"/>
    <col min="14853" max="14853" width="5.7109375" style="53" customWidth="1"/>
    <col min="14854" max="14860" width="9.5703125" style="53" customWidth="1"/>
    <col min="14861" max="15104" width="8.85546875" style="53"/>
    <col min="15105" max="15106" width="3.7109375" style="53" customWidth="1"/>
    <col min="15107" max="15107" width="3.85546875" style="53" customWidth="1"/>
    <col min="15108" max="15108" width="26.28515625" style="53" customWidth="1"/>
    <col min="15109" max="15109" width="5.7109375" style="53" customWidth="1"/>
    <col min="15110" max="15116" width="9.5703125" style="53" customWidth="1"/>
    <col min="15117" max="15360" width="8.85546875" style="53"/>
    <col min="15361" max="15362" width="3.7109375" style="53" customWidth="1"/>
    <col min="15363" max="15363" width="3.85546875" style="53" customWidth="1"/>
    <col min="15364" max="15364" width="26.28515625" style="53" customWidth="1"/>
    <col min="15365" max="15365" width="5.7109375" style="53" customWidth="1"/>
    <col min="15366" max="15372" width="9.5703125" style="53" customWidth="1"/>
    <col min="15373" max="15616" width="8.85546875" style="53"/>
    <col min="15617" max="15618" width="3.7109375" style="53" customWidth="1"/>
    <col min="15619" max="15619" width="3.85546875" style="53" customWidth="1"/>
    <col min="15620" max="15620" width="26.28515625" style="53" customWidth="1"/>
    <col min="15621" max="15621" width="5.7109375" style="53" customWidth="1"/>
    <col min="15622" max="15628" width="9.5703125" style="53" customWidth="1"/>
    <col min="15629" max="15872" width="8.85546875" style="53"/>
    <col min="15873" max="15874" width="3.7109375" style="53" customWidth="1"/>
    <col min="15875" max="15875" width="3.85546875" style="53" customWidth="1"/>
    <col min="15876" max="15876" width="26.28515625" style="53" customWidth="1"/>
    <col min="15877" max="15877" width="5.7109375" style="53" customWidth="1"/>
    <col min="15878" max="15884" width="9.5703125" style="53" customWidth="1"/>
    <col min="15885" max="16128" width="8.85546875" style="53"/>
    <col min="16129" max="16130" width="3.7109375" style="53" customWidth="1"/>
    <col min="16131" max="16131" width="3.85546875" style="53" customWidth="1"/>
    <col min="16132" max="16132" width="26.28515625" style="53" customWidth="1"/>
    <col min="16133" max="16133" width="5.7109375" style="53" customWidth="1"/>
    <col min="16134" max="16140" width="9.5703125" style="53" customWidth="1"/>
    <col min="16141" max="16384" width="8.85546875" style="53"/>
  </cols>
  <sheetData>
    <row r="1" spans="1:17" customFormat="1" ht="36.75" customHeight="1" x14ac:dyDescent="0.2">
      <c r="A1" s="32"/>
      <c r="B1" s="32"/>
      <c r="C1" s="32"/>
      <c r="D1" s="33"/>
      <c r="E1" s="202"/>
      <c r="F1" s="33"/>
      <c r="G1" s="33"/>
      <c r="H1" s="33"/>
      <c r="I1" s="33"/>
      <c r="J1" s="33"/>
      <c r="K1" s="203"/>
      <c r="L1" s="34" t="s">
        <v>38</v>
      </c>
    </row>
    <row r="2" spans="1:17" customFormat="1" ht="11.25" customHeight="1" x14ac:dyDescent="0.2">
      <c r="A2" s="35"/>
      <c r="B2" s="35"/>
      <c r="C2" s="35"/>
      <c r="D2" s="36"/>
      <c r="E2" s="204"/>
      <c r="F2" s="36"/>
      <c r="G2" s="36"/>
      <c r="H2" s="36"/>
      <c r="I2" s="36"/>
      <c r="J2" s="36"/>
      <c r="K2" s="205"/>
      <c r="L2" s="36"/>
    </row>
    <row r="3" spans="1:17" s="39" customFormat="1" ht="20.100000000000001" customHeight="1" x14ac:dyDescent="0.2">
      <c r="A3" s="38" t="s">
        <v>179</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7"/>
      <c r="L5" s="206"/>
    </row>
    <row r="6" spans="1:17" s="39" customFormat="1" ht="11.25" customHeight="1" x14ac:dyDescent="0.2">
      <c r="A6" s="186"/>
      <c r="B6" s="187"/>
      <c r="C6" s="187"/>
      <c r="D6" s="187"/>
      <c r="E6" s="187"/>
      <c r="F6" s="187"/>
      <c r="G6" s="187"/>
      <c r="H6" s="187"/>
      <c r="I6" s="187"/>
      <c r="J6" s="187"/>
      <c r="K6" s="208"/>
    </row>
    <row r="7" spans="1:17" customFormat="1" ht="12" customHeight="1" x14ac:dyDescent="0.2">
      <c r="A7" s="45" t="s">
        <v>85</v>
      </c>
      <c r="B7" s="46"/>
      <c r="C7" s="46"/>
      <c r="D7" s="46"/>
      <c r="E7" s="47" t="s">
        <v>86</v>
      </c>
      <c r="F7" s="48" t="s">
        <v>173</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49173</v>
      </c>
      <c r="G11" s="79">
        <v>50042</v>
      </c>
      <c r="H11" s="79">
        <v>49032</v>
      </c>
      <c r="I11" s="79">
        <v>48599</v>
      </c>
      <c r="J11" s="105">
        <v>47646</v>
      </c>
      <c r="K11" s="79">
        <v>1527</v>
      </c>
      <c r="L11" s="81">
        <v>3.2048860345044705</v>
      </c>
    </row>
    <row r="12" spans="1:17" ht="24.95" customHeight="1" x14ac:dyDescent="0.2">
      <c r="A12" s="212" t="s">
        <v>180</v>
      </c>
      <c r="B12" s="213"/>
      <c r="C12" s="213"/>
      <c r="D12" s="214"/>
      <c r="E12" s="78">
        <v>54.428243141561424</v>
      </c>
      <c r="F12" s="80">
        <v>26764</v>
      </c>
      <c r="G12" s="79">
        <v>27388</v>
      </c>
      <c r="H12" s="79">
        <v>26682</v>
      </c>
      <c r="I12" s="79">
        <v>26446</v>
      </c>
      <c r="J12" s="105">
        <v>25715</v>
      </c>
      <c r="K12" s="79">
        <v>1049</v>
      </c>
      <c r="L12" s="81">
        <v>4.0793311296908419</v>
      </c>
    </row>
    <row r="13" spans="1:17" ht="15" customHeight="1" x14ac:dyDescent="0.2">
      <c r="A13" s="85"/>
      <c r="B13" s="215" t="s">
        <v>99</v>
      </c>
      <c r="C13" s="215"/>
      <c r="E13" s="78">
        <v>45.571756858438576</v>
      </c>
      <c r="F13" s="80">
        <v>22409</v>
      </c>
      <c r="G13" s="79">
        <v>22654</v>
      </c>
      <c r="H13" s="79">
        <v>22350</v>
      </c>
      <c r="I13" s="79">
        <v>22153</v>
      </c>
      <c r="J13" s="105">
        <v>21931</v>
      </c>
      <c r="K13" s="79">
        <v>478</v>
      </c>
      <c r="L13" s="81">
        <v>2.1795631754137976</v>
      </c>
    </row>
    <row r="14" spans="1:17" ht="24.95" customHeight="1" x14ac:dyDescent="0.2">
      <c r="A14" s="212" t="s">
        <v>181</v>
      </c>
      <c r="B14" s="213"/>
      <c r="C14" s="213"/>
      <c r="D14" s="214"/>
      <c r="E14" s="78">
        <v>10.831147174262298</v>
      </c>
      <c r="F14" s="80">
        <v>5326</v>
      </c>
      <c r="G14" s="79">
        <v>5574</v>
      </c>
      <c r="H14" s="79">
        <v>5148</v>
      </c>
      <c r="I14" s="79">
        <v>5389</v>
      </c>
      <c r="J14" s="105">
        <v>5445</v>
      </c>
      <c r="K14" s="79">
        <v>-119</v>
      </c>
      <c r="L14" s="81">
        <v>-2.1854912764003673</v>
      </c>
    </row>
    <row r="15" spans="1:17" ht="15" customHeight="1" x14ac:dyDescent="0.2">
      <c r="A15" s="85"/>
      <c r="B15" s="84"/>
      <c r="C15" s="53" t="s">
        <v>98</v>
      </c>
      <c r="E15" s="78">
        <v>57.848291400675926</v>
      </c>
      <c r="F15" s="80">
        <v>3081</v>
      </c>
      <c r="G15" s="79">
        <v>3253</v>
      </c>
      <c r="H15" s="79">
        <v>2994</v>
      </c>
      <c r="I15" s="79">
        <v>3134</v>
      </c>
      <c r="J15" s="105">
        <v>3142</v>
      </c>
      <c r="K15" s="79">
        <v>-61</v>
      </c>
      <c r="L15" s="81">
        <v>-1.9414385741565883</v>
      </c>
    </row>
    <row r="16" spans="1:17" ht="15" customHeight="1" x14ac:dyDescent="0.2">
      <c r="A16" s="85"/>
      <c r="B16" s="84"/>
      <c r="C16" s="53" t="s">
        <v>99</v>
      </c>
      <c r="E16" s="78">
        <v>42.151708599324074</v>
      </c>
      <c r="F16" s="80">
        <v>2245</v>
      </c>
      <c r="G16" s="79">
        <v>2321</v>
      </c>
      <c r="H16" s="79">
        <v>2154</v>
      </c>
      <c r="I16" s="79">
        <v>2255</v>
      </c>
      <c r="J16" s="105">
        <v>2303</v>
      </c>
      <c r="K16" s="79">
        <v>-58</v>
      </c>
      <c r="L16" s="81">
        <v>-2.5184541901867128</v>
      </c>
    </row>
    <row r="17" spans="1:12" ht="15" customHeight="1" x14ac:dyDescent="0.2">
      <c r="A17" s="85"/>
      <c r="B17" s="86" t="s">
        <v>101</v>
      </c>
      <c r="E17" s="78">
        <v>63.042726699611578</v>
      </c>
      <c r="F17" s="80">
        <v>31000</v>
      </c>
      <c r="G17" s="79">
        <v>31540</v>
      </c>
      <c r="H17" s="79">
        <v>31173</v>
      </c>
      <c r="I17" s="79">
        <v>30803</v>
      </c>
      <c r="J17" s="105">
        <v>30079</v>
      </c>
      <c r="K17" s="79">
        <v>921</v>
      </c>
      <c r="L17" s="81">
        <v>3.0619368994979888</v>
      </c>
    </row>
    <row r="18" spans="1:12" ht="15" customHeight="1" x14ac:dyDescent="0.2">
      <c r="A18" s="85"/>
      <c r="B18" s="84"/>
      <c r="C18" s="53" t="s">
        <v>98</v>
      </c>
      <c r="E18" s="78">
        <v>54.074193548387093</v>
      </c>
      <c r="F18" s="80">
        <v>16763</v>
      </c>
      <c r="G18" s="79">
        <v>17149</v>
      </c>
      <c r="H18" s="79">
        <v>16844</v>
      </c>
      <c r="I18" s="79">
        <v>16611</v>
      </c>
      <c r="J18" s="105">
        <v>16063</v>
      </c>
      <c r="K18" s="79">
        <v>700</v>
      </c>
      <c r="L18" s="81">
        <v>4.3578410010583326</v>
      </c>
    </row>
    <row r="19" spans="1:12" ht="15" customHeight="1" x14ac:dyDescent="0.2">
      <c r="A19" s="85"/>
      <c r="B19" s="84"/>
      <c r="C19" s="53" t="s">
        <v>99</v>
      </c>
      <c r="E19" s="78">
        <v>45.925806451612907</v>
      </c>
      <c r="F19" s="80">
        <v>14237</v>
      </c>
      <c r="G19" s="79">
        <v>14391</v>
      </c>
      <c r="H19" s="79">
        <v>14329</v>
      </c>
      <c r="I19" s="79">
        <v>14192</v>
      </c>
      <c r="J19" s="105">
        <v>14016</v>
      </c>
      <c r="K19" s="79">
        <v>221</v>
      </c>
      <c r="L19" s="81">
        <v>1.576769406392694</v>
      </c>
    </row>
    <row r="20" spans="1:12" ht="15" customHeight="1" x14ac:dyDescent="0.2">
      <c r="A20" s="85"/>
      <c r="B20" s="86" t="s">
        <v>102</v>
      </c>
      <c r="E20" s="78">
        <v>23.734569784231184</v>
      </c>
      <c r="F20" s="80">
        <v>11671</v>
      </c>
      <c r="G20" s="79">
        <v>11751</v>
      </c>
      <c r="H20" s="79">
        <v>11562</v>
      </c>
      <c r="I20" s="79">
        <v>11338</v>
      </c>
      <c r="J20" s="105">
        <v>11115</v>
      </c>
      <c r="K20" s="79">
        <v>556</v>
      </c>
      <c r="L20" s="81">
        <v>5.0022492127755287</v>
      </c>
    </row>
    <row r="21" spans="1:12" ht="15" customHeight="1" x14ac:dyDescent="0.2">
      <c r="A21" s="85"/>
      <c r="B21" s="84"/>
      <c r="C21" s="53" t="s">
        <v>98</v>
      </c>
      <c r="E21" s="78">
        <v>52.934624282409388</v>
      </c>
      <c r="F21" s="80">
        <v>6178</v>
      </c>
      <c r="G21" s="79">
        <v>6254</v>
      </c>
      <c r="H21" s="79">
        <v>6138</v>
      </c>
      <c r="I21" s="79">
        <v>6050</v>
      </c>
      <c r="J21" s="105">
        <v>5902</v>
      </c>
      <c r="K21" s="79">
        <v>276</v>
      </c>
      <c r="L21" s="81">
        <v>4.6763808878346325</v>
      </c>
    </row>
    <row r="22" spans="1:12" ht="15" customHeight="1" x14ac:dyDescent="0.2">
      <c r="A22" s="85"/>
      <c r="B22" s="84"/>
      <c r="C22" s="53" t="s">
        <v>99</v>
      </c>
      <c r="E22" s="78">
        <v>47.065375717590612</v>
      </c>
      <c r="F22" s="80">
        <v>5493</v>
      </c>
      <c r="G22" s="79">
        <v>5497</v>
      </c>
      <c r="H22" s="79">
        <v>5424</v>
      </c>
      <c r="I22" s="79">
        <v>5288</v>
      </c>
      <c r="J22" s="105">
        <v>5213</v>
      </c>
      <c r="K22" s="79">
        <v>280</v>
      </c>
      <c r="L22" s="81">
        <v>5.3711874160751965</v>
      </c>
    </row>
    <row r="23" spans="1:12" ht="15" customHeight="1" x14ac:dyDescent="0.2">
      <c r="A23" s="85"/>
      <c r="B23" s="86" t="s">
        <v>103</v>
      </c>
      <c r="E23" s="78">
        <v>2.3915563418949422</v>
      </c>
      <c r="F23" s="80">
        <v>1176</v>
      </c>
      <c r="G23" s="79">
        <v>1177</v>
      </c>
      <c r="H23" s="79">
        <v>1149</v>
      </c>
      <c r="I23" s="79">
        <v>1069</v>
      </c>
      <c r="J23" s="105">
        <v>1007</v>
      </c>
      <c r="K23" s="79">
        <v>169</v>
      </c>
      <c r="L23" s="81">
        <v>16.782522343594835</v>
      </c>
    </row>
    <row r="24" spans="1:12" ht="15" customHeight="1" x14ac:dyDescent="0.2">
      <c r="A24" s="85"/>
      <c r="B24" s="84"/>
      <c r="C24" s="53" t="s">
        <v>98</v>
      </c>
      <c r="E24" s="78">
        <v>63.095238095238095</v>
      </c>
      <c r="F24" s="80">
        <v>742</v>
      </c>
      <c r="G24" s="79">
        <v>732</v>
      </c>
      <c r="H24" s="79">
        <v>706</v>
      </c>
      <c r="I24" s="79">
        <v>651</v>
      </c>
      <c r="J24" s="105">
        <v>608</v>
      </c>
      <c r="K24" s="79">
        <v>134</v>
      </c>
      <c r="L24" s="81">
        <v>22.039473684210527</v>
      </c>
    </row>
    <row r="25" spans="1:12" ht="15" customHeight="1" x14ac:dyDescent="0.2">
      <c r="A25" s="85"/>
      <c r="B25" s="84"/>
      <c r="C25" s="53" t="s">
        <v>99</v>
      </c>
      <c r="E25" s="78">
        <v>36.904761904761905</v>
      </c>
      <c r="F25" s="80">
        <v>434</v>
      </c>
      <c r="G25" s="79">
        <v>445</v>
      </c>
      <c r="H25" s="79">
        <v>443</v>
      </c>
      <c r="I25" s="79">
        <v>418</v>
      </c>
      <c r="J25" s="105">
        <v>399</v>
      </c>
      <c r="K25" s="79">
        <v>35</v>
      </c>
      <c r="L25" s="81">
        <v>8.7719298245614041</v>
      </c>
    </row>
    <row r="26" spans="1:12" ht="15" customHeight="1" x14ac:dyDescent="0.2">
      <c r="A26" s="85"/>
      <c r="C26" s="86" t="s">
        <v>182</v>
      </c>
      <c r="D26" s="53" t="s">
        <v>183</v>
      </c>
      <c r="E26" s="78">
        <v>0.9456409004941736</v>
      </c>
      <c r="F26" s="80">
        <v>465</v>
      </c>
      <c r="G26" s="79">
        <v>469</v>
      </c>
      <c r="H26" s="79">
        <v>471</v>
      </c>
      <c r="I26" s="79">
        <v>440</v>
      </c>
      <c r="J26" s="105">
        <v>351</v>
      </c>
      <c r="K26" s="79">
        <v>114</v>
      </c>
      <c r="L26" s="81">
        <v>32.478632478632477</v>
      </c>
    </row>
    <row r="27" spans="1:12" ht="15" customHeight="1" x14ac:dyDescent="0.2">
      <c r="A27" s="85"/>
      <c r="B27" s="84"/>
      <c r="D27" s="216" t="s">
        <v>98</v>
      </c>
      <c r="E27" s="78">
        <v>59.13978494623656</v>
      </c>
      <c r="F27" s="80">
        <v>275</v>
      </c>
      <c r="G27" s="79">
        <v>268</v>
      </c>
      <c r="H27" s="79">
        <v>258</v>
      </c>
      <c r="I27" s="79">
        <v>236</v>
      </c>
      <c r="J27" s="105">
        <v>179</v>
      </c>
      <c r="K27" s="79">
        <v>96</v>
      </c>
      <c r="L27" s="81">
        <v>53.631284916201118</v>
      </c>
    </row>
    <row r="28" spans="1:12" ht="15" customHeight="1" x14ac:dyDescent="0.2">
      <c r="A28" s="85"/>
      <c r="B28" s="84"/>
      <c r="D28" s="216" t="s">
        <v>99</v>
      </c>
      <c r="E28" s="78">
        <v>40.86021505376344</v>
      </c>
      <c r="F28" s="80">
        <v>190</v>
      </c>
      <c r="G28" s="79">
        <v>201</v>
      </c>
      <c r="H28" s="79">
        <v>213</v>
      </c>
      <c r="I28" s="79">
        <v>204</v>
      </c>
      <c r="J28" s="105">
        <v>172</v>
      </c>
      <c r="K28" s="79">
        <v>18</v>
      </c>
      <c r="L28" s="81">
        <v>10.465116279069768</v>
      </c>
    </row>
    <row r="29" spans="1:12" ht="24.95" customHeight="1" x14ac:dyDescent="0.2">
      <c r="A29" s="212" t="s">
        <v>184</v>
      </c>
      <c r="B29" s="213"/>
      <c r="C29" s="213"/>
      <c r="D29" s="214"/>
      <c r="E29" s="78">
        <v>88.223211925243533</v>
      </c>
      <c r="F29" s="80">
        <v>43382</v>
      </c>
      <c r="G29" s="79">
        <v>43724</v>
      </c>
      <c r="H29" s="79">
        <v>42762</v>
      </c>
      <c r="I29" s="79">
        <v>42525</v>
      </c>
      <c r="J29" s="105">
        <v>42289</v>
      </c>
      <c r="K29" s="79">
        <v>1093</v>
      </c>
      <c r="L29" s="81">
        <v>2.5845964671664028</v>
      </c>
    </row>
    <row r="30" spans="1:12" ht="15" customHeight="1" x14ac:dyDescent="0.2">
      <c r="A30" s="85"/>
      <c r="B30" s="84"/>
      <c r="C30" s="53" t="s">
        <v>98</v>
      </c>
      <c r="E30" s="78">
        <v>53.077313171361396</v>
      </c>
      <c r="F30" s="80">
        <v>23026</v>
      </c>
      <c r="G30" s="79">
        <v>23250</v>
      </c>
      <c r="H30" s="79">
        <v>22608</v>
      </c>
      <c r="I30" s="79">
        <v>22478</v>
      </c>
      <c r="J30" s="105">
        <v>22249</v>
      </c>
      <c r="K30" s="79">
        <v>777</v>
      </c>
      <c r="L30" s="81">
        <v>3.4922917883949842</v>
      </c>
    </row>
    <row r="31" spans="1:12" ht="15" customHeight="1" x14ac:dyDescent="0.2">
      <c r="A31" s="85"/>
      <c r="B31" s="84"/>
      <c r="C31" s="53" t="s">
        <v>99</v>
      </c>
      <c r="E31" s="78">
        <v>46.922686828638604</v>
      </c>
      <c r="F31" s="80">
        <v>20356</v>
      </c>
      <c r="G31" s="79">
        <v>20474</v>
      </c>
      <c r="H31" s="79">
        <v>20154</v>
      </c>
      <c r="I31" s="79">
        <v>20047</v>
      </c>
      <c r="J31" s="105">
        <v>20040</v>
      </c>
      <c r="K31" s="79">
        <v>316</v>
      </c>
      <c r="L31" s="81">
        <v>1.5768463073852295</v>
      </c>
    </row>
    <row r="32" spans="1:12" ht="15" customHeight="1" x14ac:dyDescent="0.2">
      <c r="A32" s="85"/>
      <c r="B32" s="84" t="s">
        <v>109</v>
      </c>
      <c r="E32" s="78">
        <v>11.776788074756473</v>
      </c>
      <c r="F32" s="80">
        <v>5791</v>
      </c>
      <c r="G32" s="79">
        <v>6318</v>
      </c>
      <c r="H32" s="79">
        <v>6270</v>
      </c>
      <c r="I32" s="79">
        <v>6074</v>
      </c>
      <c r="J32" s="105">
        <v>5357</v>
      </c>
      <c r="K32" s="79">
        <v>434</v>
      </c>
      <c r="L32" s="81">
        <v>8.1015493746499914</v>
      </c>
    </row>
    <row r="33" spans="1:12" ht="15" customHeight="1" x14ac:dyDescent="0.2">
      <c r="A33" s="85"/>
      <c r="B33" s="84"/>
      <c r="C33" s="53" t="s">
        <v>98</v>
      </c>
      <c r="E33" s="78">
        <v>64.548437230184774</v>
      </c>
      <c r="F33" s="80">
        <v>3738</v>
      </c>
      <c r="G33" s="79">
        <v>4138</v>
      </c>
      <c r="H33" s="79">
        <v>4074</v>
      </c>
      <c r="I33" s="79">
        <v>3968</v>
      </c>
      <c r="J33" s="105">
        <v>3466</v>
      </c>
      <c r="K33" s="79">
        <v>272</v>
      </c>
      <c r="L33" s="81">
        <v>7.8476630121177147</v>
      </c>
    </row>
    <row r="34" spans="1:12" ht="15" customHeight="1" x14ac:dyDescent="0.2">
      <c r="A34" s="85"/>
      <c r="B34" s="84"/>
      <c r="C34" s="53" t="s">
        <v>99</v>
      </c>
      <c r="E34" s="78">
        <v>35.451562769815233</v>
      </c>
      <c r="F34" s="80">
        <v>2053</v>
      </c>
      <c r="G34" s="79">
        <v>2180</v>
      </c>
      <c r="H34" s="79">
        <v>2196</v>
      </c>
      <c r="I34" s="79">
        <v>2106</v>
      </c>
      <c r="J34" s="105">
        <v>1891</v>
      </c>
      <c r="K34" s="79">
        <v>162</v>
      </c>
      <c r="L34" s="81">
        <v>8.5668958223162353</v>
      </c>
    </row>
    <row r="35" spans="1:12" ht="24.95" customHeight="1" x14ac:dyDescent="0.2">
      <c r="A35" s="212" t="s">
        <v>185</v>
      </c>
      <c r="B35" s="213"/>
      <c r="C35" s="213"/>
      <c r="D35" s="214"/>
      <c r="E35" s="78">
        <v>68.993146645516845</v>
      </c>
      <c r="F35" s="80">
        <v>33926</v>
      </c>
      <c r="G35" s="79">
        <v>34739</v>
      </c>
      <c r="H35" s="79">
        <v>34023</v>
      </c>
      <c r="I35" s="79">
        <v>33879</v>
      </c>
      <c r="J35" s="105">
        <v>33029</v>
      </c>
      <c r="K35" s="79">
        <v>897</v>
      </c>
      <c r="L35" s="81">
        <v>2.7157952102697629</v>
      </c>
    </row>
    <row r="36" spans="1:12" ht="15" customHeight="1" x14ac:dyDescent="0.2">
      <c r="A36" s="85"/>
      <c r="B36" s="84"/>
      <c r="C36" s="53" t="s">
        <v>98</v>
      </c>
      <c r="E36" s="78">
        <v>70.123209337970877</v>
      </c>
      <c r="F36" s="80">
        <v>23790</v>
      </c>
      <c r="G36" s="79">
        <v>24382</v>
      </c>
      <c r="H36" s="79">
        <v>23802</v>
      </c>
      <c r="I36" s="79">
        <v>23667</v>
      </c>
      <c r="J36" s="105">
        <v>22985</v>
      </c>
      <c r="K36" s="79">
        <v>805</v>
      </c>
      <c r="L36" s="81">
        <v>3.5022840983249948</v>
      </c>
    </row>
    <row r="37" spans="1:12" ht="15" customHeight="1" x14ac:dyDescent="0.2">
      <c r="A37" s="85"/>
      <c r="B37" s="84"/>
      <c r="C37" s="53" t="s">
        <v>99</v>
      </c>
      <c r="E37" s="78">
        <v>29.876790662029123</v>
      </c>
      <c r="F37" s="80">
        <v>10136</v>
      </c>
      <c r="G37" s="79">
        <v>10357</v>
      </c>
      <c r="H37" s="79">
        <v>10221</v>
      </c>
      <c r="I37" s="79">
        <v>10212</v>
      </c>
      <c r="J37" s="105">
        <v>10044</v>
      </c>
      <c r="K37" s="79">
        <v>92</v>
      </c>
      <c r="L37" s="81">
        <v>0.9159697331740343</v>
      </c>
    </row>
    <row r="38" spans="1:12" ht="15" customHeight="1" x14ac:dyDescent="0.2">
      <c r="A38" s="85"/>
      <c r="B38" s="84" t="s">
        <v>176</v>
      </c>
      <c r="E38" s="78">
        <v>31.006853354483152</v>
      </c>
      <c r="F38" s="80">
        <v>15247</v>
      </c>
      <c r="G38" s="79">
        <v>15303</v>
      </c>
      <c r="H38" s="79">
        <v>15009</v>
      </c>
      <c r="I38" s="79">
        <v>14720</v>
      </c>
      <c r="J38" s="105">
        <v>14617</v>
      </c>
      <c r="K38" s="79">
        <v>630</v>
      </c>
      <c r="L38" s="81">
        <v>4.3100499418485327</v>
      </c>
    </row>
    <row r="39" spans="1:12" ht="15" customHeight="1" x14ac:dyDescent="0.2">
      <c r="A39" s="85"/>
      <c r="B39" s="84"/>
      <c r="C39" s="53" t="s">
        <v>98</v>
      </c>
      <c r="E39" s="78">
        <v>19.505476487177805</v>
      </c>
      <c r="F39" s="80">
        <v>2974</v>
      </c>
      <c r="G39" s="79">
        <v>3006</v>
      </c>
      <c r="H39" s="79">
        <v>2880</v>
      </c>
      <c r="I39" s="79">
        <v>2779</v>
      </c>
      <c r="J39" s="105">
        <v>2730</v>
      </c>
      <c r="K39" s="79">
        <v>244</v>
      </c>
      <c r="L39" s="81">
        <v>8.937728937728938</v>
      </c>
    </row>
    <row r="40" spans="1:12" ht="15" customHeight="1" x14ac:dyDescent="0.2">
      <c r="A40" s="85"/>
      <c r="B40" s="84"/>
      <c r="C40" s="53" t="s">
        <v>99</v>
      </c>
      <c r="E40" s="78">
        <v>80.494523512822198</v>
      </c>
      <c r="F40" s="80">
        <v>12273</v>
      </c>
      <c r="G40" s="79">
        <v>12297</v>
      </c>
      <c r="H40" s="79">
        <v>12129</v>
      </c>
      <c r="I40" s="79">
        <v>11941</v>
      </c>
      <c r="J40" s="105">
        <v>11887</v>
      </c>
      <c r="K40" s="79">
        <v>386</v>
      </c>
      <c r="L40" s="81">
        <v>3.2472448893749473</v>
      </c>
    </row>
    <row r="41" spans="1:12" ht="24.75" customHeight="1" x14ac:dyDescent="0.2">
      <c r="A41" s="212" t="s">
        <v>551</v>
      </c>
      <c r="B41" s="213"/>
      <c r="C41" s="213"/>
      <c r="D41" s="214"/>
      <c r="E41" s="78">
        <v>5.4379435869277852</v>
      </c>
      <c r="F41" s="80">
        <v>2674</v>
      </c>
      <c r="G41" s="79">
        <v>2686</v>
      </c>
      <c r="H41" s="79">
        <v>2062</v>
      </c>
      <c r="I41" s="79">
        <v>2401</v>
      </c>
      <c r="J41" s="105">
        <v>2636</v>
      </c>
      <c r="K41" s="79">
        <v>38</v>
      </c>
      <c r="L41" s="81">
        <v>1.4415781487101669</v>
      </c>
    </row>
    <row r="42" spans="1:12" ht="15" customHeight="1" x14ac:dyDescent="0.2">
      <c r="A42" s="85"/>
      <c r="B42" s="84"/>
      <c r="C42" s="53" t="s">
        <v>98</v>
      </c>
      <c r="E42" s="78">
        <v>58.863126402393419</v>
      </c>
      <c r="F42" s="80">
        <v>1574</v>
      </c>
      <c r="G42" s="79">
        <v>1600</v>
      </c>
      <c r="H42" s="79">
        <v>1228</v>
      </c>
      <c r="I42" s="79">
        <v>1390</v>
      </c>
      <c r="J42" s="105">
        <v>1544</v>
      </c>
      <c r="K42" s="79">
        <v>30</v>
      </c>
      <c r="L42" s="81">
        <v>1.9430051813471503</v>
      </c>
    </row>
    <row r="43" spans="1:12" ht="15" customHeight="1" x14ac:dyDescent="0.2">
      <c r="A43" s="88"/>
      <c r="B43" s="89"/>
      <c r="C43" s="131" t="s">
        <v>99</v>
      </c>
      <c r="D43" s="131"/>
      <c r="E43" s="90">
        <v>41.136873597606581</v>
      </c>
      <c r="F43" s="108">
        <v>1100</v>
      </c>
      <c r="G43" s="109">
        <v>1086</v>
      </c>
      <c r="H43" s="109">
        <v>834</v>
      </c>
      <c r="I43" s="109">
        <v>1011</v>
      </c>
      <c r="J43" s="110">
        <v>1092</v>
      </c>
      <c r="K43" s="109">
        <v>8</v>
      </c>
      <c r="L43" s="111">
        <v>0.73260073260073255</v>
      </c>
    </row>
    <row r="44" spans="1:12" ht="45.75" customHeight="1" x14ac:dyDescent="0.2">
      <c r="A44" s="212" t="s">
        <v>186</v>
      </c>
      <c r="B44" s="213"/>
      <c r="C44" s="213"/>
      <c r="D44" s="214"/>
      <c r="E44" s="78" t="s">
        <v>546</v>
      </c>
      <c r="F44" s="80" t="s">
        <v>546</v>
      </c>
      <c r="G44" s="79" t="s">
        <v>546</v>
      </c>
      <c r="H44" s="79" t="s">
        <v>546</v>
      </c>
      <c r="I44" s="79" t="s">
        <v>546</v>
      </c>
      <c r="J44" s="105" t="s">
        <v>546</v>
      </c>
      <c r="K44" s="79" t="s">
        <v>546</v>
      </c>
      <c r="L44" s="81" t="s">
        <v>546</v>
      </c>
    </row>
    <row r="45" spans="1:12" ht="15" customHeight="1" x14ac:dyDescent="0.2">
      <c r="A45" s="85"/>
      <c r="B45" s="84"/>
      <c r="C45" s="53" t="s">
        <v>98</v>
      </c>
      <c r="E45" s="78" t="s">
        <v>546</v>
      </c>
      <c r="F45" s="80" t="s">
        <v>546</v>
      </c>
      <c r="G45" s="79" t="s">
        <v>546</v>
      </c>
      <c r="H45" s="79" t="s">
        <v>546</v>
      </c>
      <c r="I45" s="79" t="s">
        <v>546</v>
      </c>
      <c r="J45" s="105" t="s">
        <v>546</v>
      </c>
      <c r="K45" s="79" t="s">
        <v>546</v>
      </c>
      <c r="L45" s="81" t="s">
        <v>546</v>
      </c>
    </row>
    <row r="46" spans="1:12" ht="15" customHeight="1" x14ac:dyDescent="0.2">
      <c r="A46" s="88"/>
      <c r="B46" s="89"/>
      <c r="C46" s="131" t="s">
        <v>99</v>
      </c>
      <c r="D46" s="131"/>
      <c r="E46" s="90" t="s">
        <v>546</v>
      </c>
      <c r="F46" s="108">
        <v>0</v>
      </c>
      <c r="G46" s="109">
        <v>0</v>
      </c>
      <c r="H46" s="109">
        <v>0</v>
      </c>
      <c r="I46" s="109">
        <v>0</v>
      </c>
      <c r="J46" s="110">
        <v>0</v>
      </c>
      <c r="K46" s="109">
        <v>0</v>
      </c>
      <c r="L46" s="111">
        <v>0</v>
      </c>
    </row>
    <row r="47" spans="1:12" ht="39" customHeight="1" x14ac:dyDescent="0.2">
      <c r="A47" s="212" t="s">
        <v>552</v>
      </c>
      <c r="B47" s="127"/>
      <c r="C47" s="127"/>
      <c r="D47" s="217"/>
      <c r="E47" s="78">
        <v>0.14845545319585951</v>
      </c>
      <c r="F47" s="80">
        <v>73</v>
      </c>
      <c r="G47" s="79">
        <v>64</v>
      </c>
      <c r="H47" s="79">
        <v>80</v>
      </c>
      <c r="I47" s="79">
        <v>88</v>
      </c>
      <c r="J47" s="105">
        <v>89</v>
      </c>
      <c r="K47" s="79">
        <v>-16</v>
      </c>
      <c r="L47" s="81">
        <v>-17.977528089887642</v>
      </c>
    </row>
    <row r="48" spans="1:12" ht="15" customHeight="1" x14ac:dyDescent="0.2">
      <c r="A48" s="85"/>
      <c r="B48" s="84"/>
      <c r="C48" s="53" t="s">
        <v>98</v>
      </c>
      <c r="E48" s="78">
        <v>31.506849315068493</v>
      </c>
      <c r="F48" s="80">
        <v>23</v>
      </c>
      <c r="G48" s="79">
        <v>22</v>
      </c>
      <c r="H48" s="79">
        <v>22</v>
      </c>
      <c r="I48" s="79">
        <v>23</v>
      </c>
      <c r="J48" s="105">
        <v>25</v>
      </c>
      <c r="K48" s="79">
        <v>-2</v>
      </c>
      <c r="L48" s="81">
        <v>-8</v>
      </c>
    </row>
    <row r="49" spans="1:12" ht="15" customHeight="1" x14ac:dyDescent="0.2">
      <c r="A49" s="88"/>
      <c r="B49" s="89"/>
      <c r="C49" s="131" t="s">
        <v>99</v>
      </c>
      <c r="D49" s="131"/>
      <c r="E49" s="90">
        <v>68.493150684931507</v>
      </c>
      <c r="F49" s="108">
        <v>50</v>
      </c>
      <c r="G49" s="109">
        <v>42</v>
      </c>
      <c r="H49" s="109">
        <v>58</v>
      </c>
      <c r="I49" s="109">
        <v>65</v>
      </c>
      <c r="J49" s="110">
        <v>64</v>
      </c>
      <c r="K49" s="109">
        <v>-14</v>
      </c>
      <c r="L49" s="111">
        <v>-21.875</v>
      </c>
    </row>
    <row r="50" spans="1:12" ht="24.95" customHeight="1" x14ac:dyDescent="0.2">
      <c r="A50" s="218" t="s">
        <v>187</v>
      </c>
      <c r="B50" s="219"/>
      <c r="C50" s="219"/>
      <c r="D50" s="220"/>
      <c r="E50" s="221">
        <v>13.228804425192687</v>
      </c>
      <c r="F50" s="222">
        <v>6505</v>
      </c>
      <c r="G50" s="223">
        <v>6769</v>
      </c>
      <c r="H50" s="223">
        <v>6369</v>
      </c>
      <c r="I50" s="223">
        <v>6318</v>
      </c>
      <c r="J50" s="224">
        <v>6389</v>
      </c>
      <c r="K50" s="222">
        <v>116</v>
      </c>
      <c r="L50" s="225">
        <v>1.8156205979026452</v>
      </c>
    </row>
    <row r="51" spans="1:12" ht="15" customHeight="1" x14ac:dyDescent="0.2">
      <c r="A51" s="85"/>
      <c r="B51" s="84"/>
      <c r="C51" s="53" t="s">
        <v>98</v>
      </c>
      <c r="E51" s="78">
        <v>60.676402767102232</v>
      </c>
      <c r="F51" s="80">
        <v>3947</v>
      </c>
      <c r="G51" s="79">
        <v>4149</v>
      </c>
      <c r="H51" s="79">
        <v>3894</v>
      </c>
      <c r="I51" s="79">
        <v>3850</v>
      </c>
      <c r="J51" s="105">
        <v>3845</v>
      </c>
      <c r="K51" s="79">
        <v>102</v>
      </c>
      <c r="L51" s="81">
        <v>2.6527958387516253</v>
      </c>
    </row>
    <row r="52" spans="1:12" ht="15" customHeight="1" x14ac:dyDescent="0.2">
      <c r="A52" s="85"/>
      <c r="B52" s="84"/>
      <c r="C52" s="53" t="s">
        <v>99</v>
      </c>
      <c r="E52" s="78">
        <v>39.323597232897768</v>
      </c>
      <c r="F52" s="80">
        <v>2558</v>
      </c>
      <c r="G52" s="79">
        <v>2620</v>
      </c>
      <c r="H52" s="79">
        <v>2475</v>
      </c>
      <c r="I52" s="79">
        <v>2468</v>
      </c>
      <c r="J52" s="105">
        <v>2544</v>
      </c>
      <c r="K52" s="79">
        <v>14</v>
      </c>
      <c r="L52" s="81">
        <v>0.55031446540880502</v>
      </c>
    </row>
    <row r="53" spans="1:12" ht="15" customHeight="1" x14ac:dyDescent="0.2">
      <c r="A53" s="85"/>
      <c r="B53" s="84"/>
      <c r="C53" s="53" t="s">
        <v>182</v>
      </c>
      <c r="D53" s="53" t="s">
        <v>188</v>
      </c>
      <c r="E53" s="78">
        <v>29.346656418139894</v>
      </c>
      <c r="F53" s="80">
        <v>1909</v>
      </c>
      <c r="G53" s="79">
        <v>1932</v>
      </c>
      <c r="H53" s="79">
        <v>1469</v>
      </c>
      <c r="I53" s="79">
        <v>1598</v>
      </c>
      <c r="J53" s="105">
        <v>1908</v>
      </c>
      <c r="K53" s="79">
        <v>1</v>
      </c>
      <c r="L53" s="81">
        <v>5.2410901467505239E-2</v>
      </c>
    </row>
    <row r="54" spans="1:12" ht="15" customHeight="1" x14ac:dyDescent="0.2">
      <c r="A54" s="85"/>
      <c r="B54" s="84"/>
      <c r="D54" s="216" t="s">
        <v>189</v>
      </c>
      <c r="E54" s="78">
        <v>59.140911471974853</v>
      </c>
      <c r="F54" s="80">
        <v>1129</v>
      </c>
      <c r="G54" s="79">
        <v>1162</v>
      </c>
      <c r="H54" s="79">
        <v>901</v>
      </c>
      <c r="I54" s="79">
        <v>962</v>
      </c>
      <c r="J54" s="105">
        <v>1133</v>
      </c>
      <c r="K54" s="79">
        <v>-4</v>
      </c>
      <c r="L54" s="81">
        <v>-0.35304501323918802</v>
      </c>
    </row>
    <row r="55" spans="1:12" ht="15" customHeight="1" x14ac:dyDescent="0.2">
      <c r="A55" s="85"/>
      <c r="B55" s="84"/>
      <c r="D55" s="216" t="s">
        <v>190</v>
      </c>
      <c r="E55" s="78">
        <v>40.859088528025147</v>
      </c>
      <c r="F55" s="80">
        <v>780</v>
      </c>
      <c r="G55" s="79">
        <v>770</v>
      </c>
      <c r="H55" s="79">
        <v>568</v>
      </c>
      <c r="I55" s="79">
        <v>636</v>
      </c>
      <c r="J55" s="105">
        <v>775</v>
      </c>
      <c r="K55" s="79">
        <v>5</v>
      </c>
      <c r="L55" s="81">
        <v>0.64516129032258063</v>
      </c>
    </row>
    <row r="56" spans="1:12" ht="15" customHeight="1" x14ac:dyDescent="0.2">
      <c r="A56" s="85"/>
      <c r="B56" s="84" t="s">
        <v>191</v>
      </c>
      <c r="E56" s="78">
        <v>66.876131210216982</v>
      </c>
      <c r="F56" s="80">
        <v>32885</v>
      </c>
      <c r="G56" s="79">
        <v>33146</v>
      </c>
      <c r="H56" s="79">
        <v>32789</v>
      </c>
      <c r="I56" s="79">
        <v>32565</v>
      </c>
      <c r="J56" s="105">
        <v>32019</v>
      </c>
      <c r="K56" s="79">
        <v>866</v>
      </c>
      <c r="L56" s="81">
        <v>2.7046441175552016</v>
      </c>
    </row>
    <row r="57" spans="1:12" ht="15" customHeight="1" x14ac:dyDescent="0.2">
      <c r="A57" s="85"/>
      <c r="B57" s="84"/>
      <c r="C57" s="53" t="s">
        <v>98</v>
      </c>
      <c r="E57" s="78">
        <v>53.705336779686789</v>
      </c>
      <c r="F57" s="80">
        <v>17661</v>
      </c>
      <c r="G57" s="79">
        <v>17847</v>
      </c>
      <c r="H57" s="79">
        <v>17578</v>
      </c>
      <c r="I57" s="79">
        <v>17467</v>
      </c>
      <c r="J57" s="105">
        <v>17061</v>
      </c>
      <c r="K57" s="79">
        <v>600</v>
      </c>
      <c r="L57" s="81">
        <v>3.516792685071215</v>
      </c>
    </row>
    <row r="58" spans="1:12" ht="15" customHeight="1" x14ac:dyDescent="0.2">
      <c r="A58" s="85"/>
      <c r="B58" s="84"/>
      <c r="C58" s="53" t="s">
        <v>99</v>
      </c>
      <c r="E58" s="78">
        <v>46.294663220313211</v>
      </c>
      <c r="F58" s="80">
        <v>15224</v>
      </c>
      <c r="G58" s="79">
        <v>15299</v>
      </c>
      <c r="H58" s="79">
        <v>15211</v>
      </c>
      <c r="I58" s="79">
        <v>15098</v>
      </c>
      <c r="J58" s="105">
        <v>14958</v>
      </c>
      <c r="K58" s="79">
        <v>266</v>
      </c>
      <c r="L58" s="81">
        <v>1.7783126086375183</v>
      </c>
    </row>
    <row r="59" spans="1:12" ht="15" customHeight="1" x14ac:dyDescent="0.2">
      <c r="A59" s="85"/>
      <c r="B59" s="84"/>
      <c r="C59" s="53" t="s">
        <v>97</v>
      </c>
      <c r="D59" s="53" t="s">
        <v>192</v>
      </c>
      <c r="E59" s="78">
        <v>92.29131823019614</v>
      </c>
      <c r="F59" s="80">
        <v>30350</v>
      </c>
      <c r="G59" s="79">
        <v>30601</v>
      </c>
      <c r="H59" s="79">
        <v>30247</v>
      </c>
      <c r="I59" s="79">
        <v>30069</v>
      </c>
      <c r="J59" s="105">
        <v>29584</v>
      </c>
      <c r="K59" s="79">
        <v>766</v>
      </c>
      <c r="L59" s="81">
        <v>2.5892374256354787</v>
      </c>
    </row>
    <row r="60" spans="1:12" ht="15" customHeight="1" x14ac:dyDescent="0.2">
      <c r="A60" s="85"/>
      <c r="B60" s="84"/>
      <c r="D60" s="216" t="s">
        <v>193</v>
      </c>
      <c r="E60" s="78">
        <v>51.881383855024708</v>
      </c>
      <c r="F60" s="80">
        <v>15746</v>
      </c>
      <c r="G60" s="79">
        <v>15919</v>
      </c>
      <c r="H60" s="79">
        <v>15648</v>
      </c>
      <c r="I60" s="79">
        <v>15580</v>
      </c>
      <c r="J60" s="105">
        <v>15220</v>
      </c>
      <c r="K60" s="79">
        <v>526</v>
      </c>
      <c r="L60" s="81">
        <v>3.4559789750328513</v>
      </c>
    </row>
    <row r="61" spans="1:12" ht="15" customHeight="1" x14ac:dyDescent="0.2">
      <c r="A61" s="85"/>
      <c r="B61" s="84"/>
      <c r="D61" s="216" t="s">
        <v>194</v>
      </c>
      <c r="E61" s="78">
        <v>48.118616144975292</v>
      </c>
      <c r="F61" s="80">
        <v>14604</v>
      </c>
      <c r="G61" s="79">
        <v>14682</v>
      </c>
      <c r="H61" s="79">
        <v>14599</v>
      </c>
      <c r="I61" s="79">
        <v>14489</v>
      </c>
      <c r="J61" s="105">
        <v>14364</v>
      </c>
      <c r="K61" s="79">
        <v>240</v>
      </c>
      <c r="L61" s="81">
        <v>1.6708437761069339</v>
      </c>
    </row>
    <row r="62" spans="1:12" ht="15" customHeight="1" x14ac:dyDescent="0.2">
      <c r="A62" s="85"/>
      <c r="B62" s="84"/>
      <c r="D62" s="53" t="s">
        <v>195</v>
      </c>
      <c r="E62" s="78">
        <v>7.7086817698038619</v>
      </c>
      <c r="F62" s="80">
        <v>2535</v>
      </c>
      <c r="G62" s="79">
        <v>2545</v>
      </c>
      <c r="H62" s="79">
        <v>2542</v>
      </c>
      <c r="I62" s="79">
        <v>2496</v>
      </c>
      <c r="J62" s="105">
        <v>2435</v>
      </c>
      <c r="K62" s="79">
        <v>100</v>
      </c>
      <c r="L62" s="81">
        <v>4.1067761806981515</v>
      </c>
    </row>
    <row r="63" spans="1:12" ht="15" customHeight="1" x14ac:dyDescent="0.2">
      <c r="A63" s="85"/>
      <c r="B63" s="84"/>
      <c r="D63" s="216" t="s">
        <v>193</v>
      </c>
      <c r="E63" s="78">
        <v>75.54240631163708</v>
      </c>
      <c r="F63" s="80">
        <v>1915</v>
      </c>
      <c r="G63" s="79">
        <v>1928</v>
      </c>
      <c r="H63" s="79">
        <v>1930</v>
      </c>
      <c r="I63" s="79">
        <v>1887</v>
      </c>
      <c r="J63" s="105">
        <v>1841</v>
      </c>
      <c r="K63" s="79">
        <v>74</v>
      </c>
      <c r="L63" s="81">
        <v>4.0195545898967948</v>
      </c>
    </row>
    <row r="64" spans="1:12" ht="15" customHeight="1" x14ac:dyDescent="0.2">
      <c r="A64" s="85"/>
      <c r="B64" s="84"/>
      <c r="D64" s="216" t="s">
        <v>194</v>
      </c>
      <c r="E64" s="78">
        <v>24.45759368836292</v>
      </c>
      <c r="F64" s="80">
        <v>620</v>
      </c>
      <c r="G64" s="79">
        <v>617</v>
      </c>
      <c r="H64" s="79">
        <v>612</v>
      </c>
      <c r="I64" s="79">
        <v>609</v>
      </c>
      <c r="J64" s="105">
        <v>594</v>
      </c>
      <c r="K64" s="79">
        <v>26</v>
      </c>
      <c r="L64" s="81">
        <v>4.3771043771043772</v>
      </c>
    </row>
    <row r="65" spans="1:12" ht="15" customHeight="1" x14ac:dyDescent="0.2">
      <c r="A65" s="85"/>
      <c r="B65" s="84" t="s">
        <v>196</v>
      </c>
      <c r="E65" s="78">
        <v>10.831147174262298</v>
      </c>
      <c r="F65" s="80">
        <v>5326</v>
      </c>
      <c r="G65" s="79">
        <v>5290</v>
      </c>
      <c r="H65" s="79">
        <v>5193</v>
      </c>
      <c r="I65" s="79">
        <v>5081</v>
      </c>
      <c r="J65" s="105">
        <v>4975</v>
      </c>
      <c r="K65" s="79">
        <v>351</v>
      </c>
      <c r="L65" s="81">
        <v>7.0552763819095476</v>
      </c>
    </row>
    <row r="66" spans="1:12" ht="15" customHeight="1" x14ac:dyDescent="0.2">
      <c r="A66" s="85"/>
      <c r="B66" s="84"/>
      <c r="C66" s="53" t="s">
        <v>98</v>
      </c>
      <c r="E66" s="78">
        <v>45.925647765677809</v>
      </c>
      <c r="F66" s="80">
        <v>2446</v>
      </c>
      <c r="G66" s="79">
        <v>2418</v>
      </c>
      <c r="H66" s="79">
        <v>2391</v>
      </c>
      <c r="I66" s="79">
        <v>2325</v>
      </c>
      <c r="J66" s="105">
        <v>2262</v>
      </c>
      <c r="K66" s="79">
        <v>184</v>
      </c>
      <c r="L66" s="81">
        <v>8.1343943412908928</v>
      </c>
    </row>
    <row r="67" spans="1:12" ht="15" customHeight="1" x14ac:dyDescent="0.2">
      <c r="A67" s="85"/>
      <c r="B67" s="84"/>
      <c r="C67" s="53" t="s">
        <v>99</v>
      </c>
      <c r="E67" s="78">
        <v>54.074352234322191</v>
      </c>
      <c r="F67" s="80">
        <v>2880</v>
      </c>
      <c r="G67" s="79">
        <v>2872</v>
      </c>
      <c r="H67" s="79">
        <v>2802</v>
      </c>
      <c r="I67" s="79">
        <v>2756</v>
      </c>
      <c r="J67" s="105">
        <v>2713</v>
      </c>
      <c r="K67" s="79">
        <v>167</v>
      </c>
      <c r="L67" s="81">
        <v>6.1555473645410981</v>
      </c>
    </row>
    <row r="68" spans="1:12" ht="15" customHeight="1" x14ac:dyDescent="0.2">
      <c r="A68" s="85"/>
      <c r="B68" s="84"/>
      <c r="C68" s="53" t="s">
        <v>97</v>
      </c>
      <c r="D68" s="53" t="s">
        <v>197</v>
      </c>
      <c r="E68" s="78">
        <v>29.609463011641008</v>
      </c>
      <c r="F68" s="80">
        <v>1577</v>
      </c>
      <c r="G68" s="79">
        <v>1568</v>
      </c>
      <c r="H68" s="79">
        <v>1510</v>
      </c>
      <c r="I68" s="79">
        <v>1453</v>
      </c>
      <c r="J68" s="105">
        <v>1386</v>
      </c>
      <c r="K68" s="79">
        <v>191</v>
      </c>
      <c r="L68" s="81">
        <v>13.780663780663781</v>
      </c>
    </row>
    <row r="69" spans="1:12" ht="15" customHeight="1" x14ac:dyDescent="0.2">
      <c r="A69" s="85"/>
      <c r="B69" s="84"/>
      <c r="D69" s="216" t="s">
        <v>193</v>
      </c>
      <c r="E69" s="78">
        <v>46.036778693722255</v>
      </c>
      <c r="F69" s="80">
        <v>726</v>
      </c>
      <c r="G69" s="79">
        <v>711</v>
      </c>
      <c r="H69" s="79">
        <v>680</v>
      </c>
      <c r="I69" s="79">
        <v>657</v>
      </c>
      <c r="J69" s="105">
        <v>620</v>
      </c>
      <c r="K69" s="79">
        <v>106</v>
      </c>
      <c r="L69" s="81">
        <v>17.096774193548388</v>
      </c>
    </row>
    <row r="70" spans="1:12" ht="15" customHeight="1" x14ac:dyDescent="0.2">
      <c r="A70" s="85"/>
      <c r="B70" s="84"/>
      <c r="D70" s="216" t="s">
        <v>194</v>
      </c>
      <c r="E70" s="78">
        <v>53.963221306277745</v>
      </c>
      <c r="F70" s="80">
        <v>851</v>
      </c>
      <c r="G70" s="79">
        <v>857</v>
      </c>
      <c r="H70" s="79">
        <v>830</v>
      </c>
      <c r="I70" s="79">
        <v>796</v>
      </c>
      <c r="J70" s="105">
        <v>766</v>
      </c>
      <c r="K70" s="79">
        <v>85</v>
      </c>
      <c r="L70" s="81">
        <v>11.096605744125327</v>
      </c>
    </row>
    <row r="71" spans="1:12" ht="15" customHeight="1" x14ac:dyDescent="0.2">
      <c r="A71" s="85"/>
      <c r="B71" s="84"/>
      <c r="D71" s="53" t="s">
        <v>198</v>
      </c>
      <c r="E71" s="78">
        <v>64.025535110777312</v>
      </c>
      <c r="F71" s="80">
        <v>3410</v>
      </c>
      <c r="G71" s="79">
        <v>3394</v>
      </c>
      <c r="H71" s="79">
        <v>3367</v>
      </c>
      <c r="I71" s="79">
        <v>3320</v>
      </c>
      <c r="J71" s="105">
        <v>3290</v>
      </c>
      <c r="K71" s="79">
        <v>120</v>
      </c>
      <c r="L71" s="81">
        <v>3.6474164133738602</v>
      </c>
    </row>
    <row r="72" spans="1:12" ht="15" customHeight="1" x14ac:dyDescent="0.2">
      <c r="A72" s="85"/>
      <c r="B72" s="84"/>
      <c r="D72" s="216" t="s">
        <v>193</v>
      </c>
      <c r="E72" s="78">
        <v>45.131964809384165</v>
      </c>
      <c r="F72" s="80">
        <v>1539</v>
      </c>
      <c r="G72" s="79">
        <v>1536</v>
      </c>
      <c r="H72" s="79">
        <v>1549</v>
      </c>
      <c r="I72" s="79">
        <v>1514</v>
      </c>
      <c r="J72" s="105">
        <v>1495</v>
      </c>
      <c r="K72" s="79">
        <v>44</v>
      </c>
      <c r="L72" s="81">
        <v>2.9431438127090299</v>
      </c>
    </row>
    <row r="73" spans="1:12" ht="15" customHeight="1" x14ac:dyDescent="0.2">
      <c r="A73" s="85"/>
      <c r="B73" s="84"/>
      <c r="D73" s="216" t="s">
        <v>194</v>
      </c>
      <c r="E73" s="78">
        <v>54.868035190615835</v>
      </c>
      <c r="F73" s="80">
        <v>1871</v>
      </c>
      <c r="G73" s="79">
        <v>1858</v>
      </c>
      <c r="H73" s="79">
        <v>1818</v>
      </c>
      <c r="I73" s="79">
        <v>1806</v>
      </c>
      <c r="J73" s="105">
        <v>1795</v>
      </c>
      <c r="K73" s="79">
        <v>76</v>
      </c>
      <c r="L73" s="81">
        <v>4.233983286908078</v>
      </c>
    </row>
    <row r="74" spans="1:12" ht="15" customHeight="1" x14ac:dyDescent="0.2">
      <c r="A74" s="85"/>
      <c r="B74" s="84"/>
      <c r="D74" s="53" t="s">
        <v>199</v>
      </c>
      <c r="E74" s="78">
        <v>6.3650018775816752</v>
      </c>
      <c r="F74" s="80">
        <v>339</v>
      </c>
      <c r="G74" s="79">
        <v>328</v>
      </c>
      <c r="H74" s="79">
        <v>316</v>
      </c>
      <c r="I74" s="79">
        <v>308</v>
      </c>
      <c r="J74" s="105">
        <v>299</v>
      </c>
      <c r="K74" s="79">
        <v>40</v>
      </c>
      <c r="L74" s="81">
        <v>13.377926421404682</v>
      </c>
    </row>
    <row r="75" spans="1:12" ht="15" customHeight="1" x14ac:dyDescent="0.2">
      <c r="A75" s="85"/>
      <c r="B75" s="84"/>
      <c r="D75" s="216" t="s">
        <v>193</v>
      </c>
      <c r="E75" s="78">
        <v>53.392330383480825</v>
      </c>
      <c r="F75" s="80">
        <v>181</v>
      </c>
      <c r="G75" s="79">
        <v>171</v>
      </c>
      <c r="H75" s="79">
        <v>162</v>
      </c>
      <c r="I75" s="79">
        <v>154</v>
      </c>
      <c r="J75" s="105">
        <v>147</v>
      </c>
      <c r="K75" s="79">
        <v>34</v>
      </c>
      <c r="L75" s="81">
        <v>23.129251700680271</v>
      </c>
    </row>
    <row r="76" spans="1:12" ht="15" customHeight="1" x14ac:dyDescent="0.2">
      <c r="A76" s="85"/>
      <c r="B76" s="84"/>
      <c r="D76" s="216" t="s">
        <v>194</v>
      </c>
      <c r="E76" s="78">
        <v>46.607669616519175</v>
      </c>
      <c r="F76" s="80">
        <v>158</v>
      </c>
      <c r="G76" s="79">
        <v>157</v>
      </c>
      <c r="H76" s="79">
        <v>154</v>
      </c>
      <c r="I76" s="79">
        <v>154</v>
      </c>
      <c r="J76" s="105">
        <v>152</v>
      </c>
      <c r="K76" s="79">
        <v>6</v>
      </c>
      <c r="L76" s="81">
        <v>3.9473684210526314</v>
      </c>
    </row>
    <row r="77" spans="1:12" ht="15" customHeight="1" x14ac:dyDescent="0.2">
      <c r="A77" s="85"/>
      <c r="B77" s="84" t="s">
        <v>200</v>
      </c>
      <c r="E77" s="78">
        <v>9.0639171903280253</v>
      </c>
      <c r="F77" s="80">
        <v>4457</v>
      </c>
      <c r="G77" s="79">
        <v>4837</v>
      </c>
      <c r="H77" s="79">
        <v>4681</v>
      </c>
      <c r="I77" s="79">
        <v>4635</v>
      </c>
      <c r="J77" s="105">
        <v>4263</v>
      </c>
      <c r="K77" s="79">
        <v>194</v>
      </c>
      <c r="L77" s="81">
        <v>4.5507858315740091</v>
      </c>
    </row>
    <row r="78" spans="1:12" ht="15" customHeight="1" x14ac:dyDescent="0.2">
      <c r="A78" s="85"/>
      <c r="B78" s="84"/>
      <c r="C78" s="53" t="s">
        <v>98</v>
      </c>
      <c r="E78" s="78">
        <v>60.803230872784383</v>
      </c>
      <c r="F78" s="80">
        <v>2710</v>
      </c>
      <c r="G78" s="79">
        <v>2974</v>
      </c>
      <c r="H78" s="79">
        <v>2819</v>
      </c>
      <c r="I78" s="79">
        <v>2804</v>
      </c>
      <c r="J78" s="105">
        <v>2547</v>
      </c>
      <c r="K78" s="79">
        <v>163</v>
      </c>
      <c r="L78" s="81">
        <v>6.3996859049862582</v>
      </c>
    </row>
    <row r="79" spans="1:12" ht="15" customHeight="1" x14ac:dyDescent="0.2">
      <c r="A79" s="88"/>
      <c r="B79" s="89"/>
      <c r="C79" s="131" t="s">
        <v>99</v>
      </c>
      <c r="D79" s="131"/>
      <c r="E79" s="90">
        <v>39.196769127215617</v>
      </c>
      <c r="F79" s="108">
        <v>1747</v>
      </c>
      <c r="G79" s="109">
        <v>1863</v>
      </c>
      <c r="H79" s="109">
        <v>1862</v>
      </c>
      <c r="I79" s="109">
        <v>1831</v>
      </c>
      <c r="J79" s="110">
        <v>1716</v>
      </c>
      <c r="K79" s="109">
        <v>31</v>
      </c>
      <c r="L79" s="111">
        <v>1.8065268065268065</v>
      </c>
    </row>
    <row r="80" spans="1:12" s="113" customFormat="1" ht="11.25" customHeight="1" x14ac:dyDescent="0.15">
      <c r="L80" s="114" t="s">
        <v>35</v>
      </c>
    </row>
    <row r="81" spans="1:12" s="86" customFormat="1" ht="12.75" customHeight="1" x14ac:dyDescent="0.2">
      <c r="A81" s="113" t="s">
        <v>201</v>
      </c>
    </row>
    <row r="82" spans="1:12" s="86" customFormat="1" ht="12.75" customHeight="1" x14ac:dyDescent="0.2">
      <c r="A82" s="113" t="s">
        <v>202</v>
      </c>
      <c r="B82" s="226"/>
      <c r="C82" s="226"/>
      <c r="D82" s="226"/>
      <c r="E82" s="226"/>
      <c r="F82" s="226"/>
      <c r="G82" s="226"/>
      <c r="H82" s="226"/>
      <c r="I82" s="226"/>
      <c r="J82" s="226"/>
      <c r="K82" s="226"/>
      <c r="L82" s="226"/>
    </row>
    <row r="83" spans="1:12" s="86" customFormat="1" ht="12.75" customHeight="1" x14ac:dyDescent="0.2">
      <c r="A83" s="113" t="s">
        <v>203</v>
      </c>
    </row>
    <row r="84" spans="1:12" s="86" customFormat="1" ht="12.75" customHeight="1" x14ac:dyDescent="0.2">
      <c r="A84" s="113" t="s">
        <v>204</v>
      </c>
    </row>
    <row r="85" spans="1:12" s="86" customFormat="1" ht="21" customHeight="1" x14ac:dyDescent="0.2">
      <c r="A85" s="116" t="s">
        <v>115</v>
      </c>
      <c r="B85" s="116"/>
      <c r="C85" s="116"/>
      <c r="D85" s="116"/>
      <c r="E85" s="116"/>
      <c r="F85" s="116"/>
      <c r="G85" s="116"/>
      <c r="H85" s="116"/>
      <c r="I85" s="116"/>
      <c r="J85" s="116"/>
      <c r="K85" s="116"/>
      <c r="L85" s="116"/>
    </row>
    <row r="86" spans="1:12" s="113" customFormat="1" ht="12.75" customHeight="1" x14ac:dyDescent="0.15">
      <c r="A86" s="116" t="s">
        <v>205</v>
      </c>
      <c r="B86" s="116"/>
      <c r="C86" s="116"/>
      <c r="D86" s="116"/>
      <c r="E86" s="116"/>
      <c r="F86" s="116"/>
      <c r="G86" s="116"/>
      <c r="H86" s="116"/>
      <c r="I86" s="116"/>
      <c r="J86" s="116"/>
      <c r="K86" s="116"/>
      <c r="L86" s="116"/>
    </row>
    <row r="87" spans="1:12" s="86" customFormat="1" ht="12.75" customHeight="1" x14ac:dyDescent="0.2"/>
    <row r="88" spans="1:12" s="86" customFormat="1" ht="12.75" customHeight="1" x14ac:dyDescent="0.2"/>
    <row r="89" spans="1:12" ht="12.75" customHeight="1" x14ac:dyDescent="0.2">
      <c r="E89" s="53"/>
      <c r="F89" s="53"/>
      <c r="G89" s="53"/>
      <c r="H89" s="53"/>
      <c r="I89" s="53"/>
      <c r="J89" s="53"/>
      <c r="K89" s="227"/>
      <c r="L89" s="53"/>
    </row>
    <row r="90" spans="1:12" ht="12.75" customHeight="1" x14ac:dyDescent="0.2">
      <c r="E90" s="53"/>
      <c r="F90" s="53"/>
      <c r="G90" s="53"/>
      <c r="H90" s="53"/>
      <c r="I90" s="53"/>
      <c r="J90" s="53"/>
      <c r="K90" s="227"/>
      <c r="L90" s="53"/>
    </row>
    <row r="91" spans="1:12" ht="15.95" customHeight="1" x14ac:dyDescent="0.2">
      <c r="E91" s="53"/>
      <c r="F91" s="53"/>
      <c r="G91" s="53"/>
      <c r="H91" s="53"/>
      <c r="I91" s="53"/>
      <c r="J91" s="53"/>
      <c r="K91" s="227"/>
      <c r="L91" s="53"/>
    </row>
    <row r="92" spans="1:12" ht="15.95" customHeight="1" x14ac:dyDescent="0.2">
      <c r="E92" s="53"/>
      <c r="F92" s="53"/>
      <c r="G92" s="53"/>
      <c r="H92" s="53"/>
      <c r="I92" s="53"/>
      <c r="J92" s="53"/>
      <c r="K92" s="227"/>
      <c r="L92" s="53"/>
    </row>
    <row r="93" spans="1:12" ht="15.95" customHeight="1" x14ac:dyDescent="0.2">
      <c r="E93" s="53"/>
      <c r="F93" s="53"/>
      <c r="G93" s="53"/>
      <c r="H93" s="53"/>
      <c r="I93" s="53"/>
      <c r="J93" s="53"/>
      <c r="K93" s="227"/>
      <c r="L93" s="53"/>
    </row>
    <row r="94" spans="1:12" ht="15.95" customHeight="1" x14ac:dyDescent="0.2">
      <c r="E94" s="53"/>
      <c r="F94" s="53"/>
      <c r="G94" s="53"/>
      <c r="H94" s="53"/>
      <c r="I94" s="53"/>
      <c r="J94" s="53"/>
      <c r="K94" s="227"/>
      <c r="L94" s="53"/>
    </row>
    <row r="95" spans="1:12" ht="15.95" customHeight="1" x14ac:dyDescent="0.2">
      <c r="E95" s="53"/>
      <c r="F95" s="53"/>
      <c r="G95" s="53"/>
      <c r="H95" s="53"/>
      <c r="I95" s="53"/>
      <c r="J95" s="53"/>
      <c r="K95" s="227"/>
      <c r="L95" s="53"/>
    </row>
    <row r="96" spans="1:12" ht="15.95" customHeight="1" x14ac:dyDescent="0.2">
      <c r="E96" s="53"/>
      <c r="F96" s="53"/>
      <c r="G96" s="53"/>
      <c r="H96" s="53"/>
      <c r="I96" s="53"/>
      <c r="J96" s="53"/>
      <c r="K96" s="227"/>
      <c r="L96" s="53"/>
    </row>
    <row r="97" spans="11:11" s="53" customFormat="1" ht="15.95" customHeight="1" x14ac:dyDescent="0.2">
      <c r="K97" s="227"/>
    </row>
    <row r="98" spans="11:11" s="53" customFormat="1" ht="15.95" customHeight="1" x14ac:dyDescent="0.2">
      <c r="K98" s="227"/>
    </row>
    <row r="99" spans="11:11" s="53" customFormat="1" ht="15.95" customHeight="1" x14ac:dyDescent="0.2">
      <c r="K99" s="227"/>
    </row>
    <row r="100" spans="11:11" s="53" customFormat="1" ht="15.95" customHeight="1" x14ac:dyDescent="0.2">
      <c r="K100" s="227"/>
    </row>
    <row r="101" spans="11:11" s="53" customFormat="1" ht="15.95" customHeight="1" x14ac:dyDescent="0.2">
      <c r="K101" s="227"/>
    </row>
    <row r="102" spans="11:11" s="53" customFormat="1" ht="15.95" customHeight="1" x14ac:dyDescent="0.2">
      <c r="K102" s="227"/>
    </row>
    <row r="103" spans="11:11" s="53" customFormat="1" ht="15.95" customHeight="1" x14ac:dyDescent="0.2">
      <c r="K103" s="227"/>
    </row>
    <row r="104" spans="11:11" s="53" customFormat="1" ht="15.95" customHeight="1" x14ac:dyDescent="0.2">
      <c r="K104" s="227"/>
    </row>
    <row r="105" spans="11:11" s="53" customFormat="1" ht="15.95" customHeight="1" x14ac:dyDescent="0.2">
      <c r="K105" s="227"/>
    </row>
    <row r="106" spans="11:11" s="53" customFormat="1" ht="15.95" customHeight="1" x14ac:dyDescent="0.2">
      <c r="K106" s="227"/>
    </row>
    <row r="107" spans="11:11" s="53" customFormat="1" ht="15.95" customHeight="1" x14ac:dyDescent="0.2">
      <c r="K107" s="227"/>
    </row>
    <row r="108" spans="11:11" s="53" customFormat="1" ht="15.95" customHeight="1" x14ac:dyDescent="0.2">
      <c r="K108" s="227"/>
    </row>
    <row r="109" spans="11:11" s="53" customFormat="1" ht="15.95" customHeight="1" x14ac:dyDescent="0.2">
      <c r="K109" s="227"/>
    </row>
    <row r="110" spans="11:11" s="53" customFormat="1" ht="15.95" customHeight="1" x14ac:dyDescent="0.2">
      <c r="K110" s="227"/>
    </row>
    <row r="111" spans="11:11" s="53" customFormat="1" ht="15.95" customHeight="1" x14ac:dyDescent="0.2">
      <c r="K111" s="227"/>
    </row>
    <row r="112" spans="11:11" s="53" customFormat="1" ht="15.95" customHeight="1" x14ac:dyDescent="0.2">
      <c r="K112" s="227"/>
    </row>
    <row r="113" spans="11:11" s="53" customFormat="1" ht="15.95" customHeight="1" x14ac:dyDescent="0.2">
      <c r="K113" s="227"/>
    </row>
    <row r="114" spans="11:11" s="53" customFormat="1" ht="15.95" customHeight="1" x14ac:dyDescent="0.2">
      <c r="K114" s="227"/>
    </row>
    <row r="115" spans="11:11" s="53" customFormat="1" ht="15.95" customHeight="1" x14ac:dyDescent="0.2">
      <c r="K115" s="227"/>
    </row>
    <row r="116" spans="11:11" s="53" customFormat="1" ht="15.95" customHeight="1" x14ac:dyDescent="0.2">
      <c r="K116" s="227"/>
    </row>
    <row r="117" spans="11:11" s="53" customFormat="1" ht="15.95" customHeight="1" x14ac:dyDescent="0.2">
      <c r="K117" s="227"/>
    </row>
    <row r="118" spans="11:11" s="53" customFormat="1" ht="15.95" customHeight="1" x14ac:dyDescent="0.2">
      <c r="K118" s="227"/>
    </row>
    <row r="119" spans="11:11" s="53" customFormat="1" ht="15.95" customHeight="1" x14ac:dyDescent="0.2">
      <c r="K119" s="227"/>
    </row>
    <row r="120" spans="11:11" s="53" customFormat="1" ht="15.95" customHeight="1" x14ac:dyDescent="0.2">
      <c r="K120" s="227"/>
    </row>
    <row r="121" spans="11:11" s="53" customFormat="1" ht="15.95" customHeight="1" x14ac:dyDescent="0.2">
      <c r="K121" s="227"/>
    </row>
    <row r="122" spans="11:11" s="53" customFormat="1" ht="15.95" customHeight="1" x14ac:dyDescent="0.2">
      <c r="K122" s="227"/>
    </row>
    <row r="123" spans="11:11" s="53" customFormat="1" ht="15.95" customHeight="1" x14ac:dyDescent="0.2">
      <c r="K123" s="227"/>
    </row>
    <row r="124" spans="11:11" s="53" customFormat="1" ht="15.95" customHeight="1" x14ac:dyDescent="0.2">
      <c r="K124" s="227"/>
    </row>
    <row r="125" spans="11:11" s="53" customFormat="1" ht="15.95" customHeight="1" x14ac:dyDescent="0.2">
      <c r="K125" s="227"/>
    </row>
    <row r="126" spans="11:11" s="53" customFormat="1" ht="15.95" customHeight="1" x14ac:dyDescent="0.2">
      <c r="K126" s="227"/>
    </row>
    <row r="127" spans="11:11" s="53" customFormat="1" ht="15.95" customHeight="1" x14ac:dyDescent="0.2">
      <c r="K127" s="227"/>
    </row>
    <row r="128" spans="11:11" s="53" customFormat="1" ht="15.95" customHeight="1" x14ac:dyDescent="0.2">
      <c r="K128" s="227"/>
    </row>
    <row r="129" spans="11:11" s="53" customFormat="1" ht="15.95" customHeight="1" x14ac:dyDescent="0.2">
      <c r="K129" s="227"/>
    </row>
    <row r="130" spans="11:11" s="53" customFormat="1" ht="15.95" customHeight="1" x14ac:dyDescent="0.2">
      <c r="K130" s="227"/>
    </row>
    <row r="131" spans="11:11" s="53" customFormat="1" ht="15.95" customHeight="1" x14ac:dyDescent="0.2">
      <c r="K131" s="227"/>
    </row>
    <row r="132" spans="11:11" s="53" customFormat="1" ht="15.95" customHeight="1" x14ac:dyDescent="0.2">
      <c r="K132" s="227"/>
    </row>
    <row r="133" spans="11:11" s="53" customFormat="1" ht="15.95" customHeight="1" x14ac:dyDescent="0.2">
      <c r="K133" s="227"/>
    </row>
    <row r="134" spans="11:11" s="53" customFormat="1" ht="15.95" customHeight="1" x14ac:dyDescent="0.2">
      <c r="K134" s="227"/>
    </row>
    <row r="135" spans="11:11" s="53" customFormat="1" ht="15.95" customHeight="1" x14ac:dyDescent="0.2">
      <c r="K135" s="227"/>
    </row>
    <row r="136" spans="11:11" s="53" customFormat="1" ht="15.95" customHeight="1" x14ac:dyDescent="0.2">
      <c r="K136" s="227"/>
    </row>
    <row r="137" spans="11:11" s="53" customFormat="1" ht="15.95" customHeight="1" x14ac:dyDescent="0.2">
      <c r="K137" s="227"/>
    </row>
    <row r="138" spans="11:11" s="53" customFormat="1" ht="15.95" customHeight="1" x14ac:dyDescent="0.2">
      <c r="K138" s="227"/>
    </row>
    <row r="139" spans="11:11" s="53" customFormat="1" ht="15.95" customHeight="1" x14ac:dyDescent="0.2">
      <c r="K139" s="227"/>
    </row>
    <row r="140" spans="11:11" s="53" customFormat="1" ht="15.95" customHeight="1" x14ac:dyDescent="0.2">
      <c r="K140" s="227"/>
    </row>
    <row r="141" spans="11:11" s="53" customFormat="1" ht="15.95" customHeight="1" x14ac:dyDescent="0.2">
      <c r="K141" s="227"/>
    </row>
    <row r="142" spans="11:11" s="53" customFormat="1" ht="15.95" customHeight="1" x14ac:dyDescent="0.2">
      <c r="K142" s="227"/>
    </row>
    <row r="143" spans="11:11" s="53" customFormat="1" ht="15.95" customHeight="1" x14ac:dyDescent="0.2">
      <c r="K143" s="227"/>
    </row>
    <row r="144" spans="11:11" s="53" customFormat="1" ht="15.95" customHeight="1" x14ac:dyDescent="0.2">
      <c r="K144" s="227"/>
    </row>
    <row r="145" spans="11:11" s="53" customFormat="1" ht="15.95" customHeight="1" x14ac:dyDescent="0.2">
      <c r="K145" s="227"/>
    </row>
    <row r="146" spans="11:11" s="53" customFormat="1" ht="15.95" customHeight="1" x14ac:dyDescent="0.2">
      <c r="K146" s="227"/>
    </row>
    <row r="147" spans="11:11" s="53" customFormat="1" ht="15.95" customHeight="1" x14ac:dyDescent="0.2">
      <c r="K147" s="227"/>
    </row>
    <row r="148" spans="11:11" s="53" customFormat="1" ht="15.95" customHeight="1" x14ac:dyDescent="0.2">
      <c r="K148" s="227"/>
    </row>
    <row r="149" spans="11:11" s="53" customFormat="1" ht="15.95" customHeight="1" x14ac:dyDescent="0.2">
      <c r="K149" s="227"/>
    </row>
    <row r="150" spans="11:11" s="53" customFormat="1" ht="15.95" customHeight="1" x14ac:dyDescent="0.2">
      <c r="K150" s="227"/>
    </row>
    <row r="151" spans="11:11" s="53" customFormat="1" ht="15.95" customHeight="1" x14ac:dyDescent="0.2">
      <c r="K151" s="227"/>
    </row>
    <row r="152" spans="11:11" s="53" customFormat="1" ht="15.95" customHeight="1" x14ac:dyDescent="0.2">
      <c r="K152" s="227"/>
    </row>
    <row r="153" spans="11:11" s="53" customFormat="1" ht="15.95" customHeight="1" x14ac:dyDescent="0.2">
      <c r="K153" s="227"/>
    </row>
    <row r="154" spans="11:11" s="53" customFormat="1" ht="15.95" customHeight="1" x14ac:dyDescent="0.2">
      <c r="K154" s="227"/>
    </row>
    <row r="155" spans="11:11" s="53" customFormat="1" ht="15.95" customHeight="1" x14ac:dyDescent="0.2">
      <c r="K155" s="227"/>
    </row>
    <row r="156" spans="11:11" s="53" customFormat="1" ht="15.95" customHeight="1" x14ac:dyDescent="0.2">
      <c r="K156" s="227"/>
    </row>
    <row r="157" spans="11:11" s="53" customFormat="1" ht="15.95" customHeight="1" x14ac:dyDescent="0.2">
      <c r="K157" s="227"/>
    </row>
    <row r="158" spans="11:11" s="53" customFormat="1" ht="15.95" customHeight="1" x14ac:dyDescent="0.2">
      <c r="K158" s="227"/>
    </row>
    <row r="159" spans="11:11" s="53" customFormat="1" ht="15.95" customHeight="1" x14ac:dyDescent="0.2">
      <c r="K159" s="227"/>
    </row>
    <row r="160" spans="11:11" s="53" customFormat="1" ht="15.95" customHeight="1" x14ac:dyDescent="0.2">
      <c r="K160" s="227"/>
    </row>
    <row r="161" spans="11:11" s="53" customFormat="1" ht="15.95" customHeight="1" x14ac:dyDescent="0.2">
      <c r="K161" s="227"/>
    </row>
    <row r="162" spans="11:11" s="53" customFormat="1" ht="15.95" customHeight="1" x14ac:dyDescent="0.2">
      <c r="K162" s="227"/>
    </row>
    <row r="163" spans="11:11" s="53" customFormat="1" ht="15.95" customHeight="1" x14ac:dyDescent="0.2">
      <c r="K163" s="227"/>
    </row>
    <row r="164" spans="11:11" s="53" customFormat="1" ht="15.95" customHeight="1" x14ac:dyDescent="0.2">
      <c r="K164" s="227"/>
    </row>
    <row r="165" spans="11:11" s="53" customFormat="1" ht="15.95" customHeight="1" x14ac:dyDescent="0.2">
      <c r="K165" s="227"/>
    </row>
    <row r="166" spans="11:11" s="53" customFormat="1" ht="15.95" customHeight="1" x14ac:dyDescent="0.2">
      <c r="K166" s="227"/>
    </row>
    <row r="167" spans="11:11" s="53" customFormat="1" ht="15.95" customHeight="1" x14ac:dyDescent="0.2">
      <c r="K167" s="227"/>
    </row>
    <row r="168" spans="11:11" s="53" customFormat="1" ht="15.95" customHeight="1" x14ac:dyDescent="0.2">
      <c r="K168" s="227"/>
    </row>
    <row r="169" spans="11:11" s="53" customFormat="1" ht="15.95" customHeight="1" x14ac:dyDescent="0.2">
      <c r="K169" s="227"/>
    </row>
    <row r="170" spans="11:11" s="53" customFormat="1" ht="15.95" customHeight="1" x14ac:dyDescent="0.2">
      <c r="K170" s="227"/>
    </row>
    <row r="171" spans="11:11" s="53" customFormat="1" ht="15.95" customHeight="1" x14ac:dyDescent="0.2">
      <c r="K171" s="227"/>
    </row>
    <row r="172" spans="11:11" s="53" customFormat="1" ht="15.95" customHeight="1" x14ac:dyDescent="0.2">
      <c r="K172" s="227"/>
    </row>
    <row r="173" spans="11:11" s="53" customFormat="1" ht="15.95" customHeight="1" x14ac:dyDescent="0.2">
      <c r="K173" s="227"/>
    </row>
    <row r="174" spans="11:11" s="53" customFormat="1" ht="15.95" customHeight="1" x14ac:dyDescent="0.2">
      <c r="K174" s="227"/>
    </row>
    <row r="175" spans="11:11" s="53" customFormat="1" ht="15.95" customHeight="1" x14ac:dyDescent="0.2">
      <c r="K175" s="227"/>
    </row>
    <row r="176" spans="11:11" s="53" customFormat="1" ht="15.95" customHeight="1" x14ac:dyDescent="0.2">
      <c r="K176" s="227"/>
    </row>
    <row r="177" spans="11:11" s="53" customFormat="1" ht="15.95" customHeight="1" x14ac:dyDescent="0.2">
      <c r="K177" s="227"/>
    </row>
    <row r="178" spans="11:11" s="53" customFormat="1" ht="15.95" customHeight="1" x14ac:dyDescent="0.2">
      <c r="K178" s="227"/>
    </row>
    <row r="179" spans="11:11" s="53" customFormat="1" ht="15.95" customHeight="1" x14ac:dyDescent="0.2">
      <c r="K179" s="227"/>
    </row>
    <row r="180" spans="11:11" s="53" customFormat="1" ht="15.95" customHeight="1" x14ac:dyDescent="0.2">
      <c r="K180" s="227"/>
    </row>
    <row r="181" spans="11:11" s="53" customFormat="1" ht="15.95" customHeight="1" x14ac:dyDescent="0.2">
      <c r="K181" s="227"/>
    </row>
    <row r="182" spans="11:11" s="53" customFormat="1" ht="15.95" customHeight="1" x14ac:dyDescent="0.2">
      <c r="K182" s="227"/>
    </row>
    <row r="183" spans="11:11" s="53" customFormat="1" ht="15.95" customHeight="1" x14ac:dyDescent="0.2">
      <c r="K183" s="227"/>
    </row>
    <row r="184" spans="11:11" s="53" customFormat="1" ht="15.95" customHeight="1" x14ac:dyDescent="0.2">
      <c r="K184" s="227"/>
    </row>
    <row r="185" spans="11:11" s="53" customFormat="1" ht="15.95" customHeight="1" x14ac:dyDescent="0.2">
      <c r="K185" s="227"/>
    </row>
    <row r="186" spans="11:11" s="53" customFormat="1" ht="15.95" customHeight="1" x14ac:dyDescent="0.2">
      <c r="K186" s="227"/>
    </row>
    <row r="187" spans="11:11" s="53" customFormat="1" ht="15.95" customHeight="1" x14ac:dyDescent="0.2">
      <c r="K187" s="227"/>
    </row>
    <row r="188" spans="11:11" s="53" customFormat="1" ht="15.95" customHeight="1" x14ac:dyDescent="0.2">
      <c r="K188" s="227"/>
    </row>
    <row r="189" spans="11:11" s="53" customFormat="1" ht="15.95" customHeight="1" x14ac:dyDescent="0.2">
      <c r="K189" s="227"/>
    </row>
    <row r="190" spans="11:11" s="53" customFormat="1" ht="15.95" customHeight="1" x14ac:dyDescent="0.2">
      <c r="K190" s="227"/>
    </row>
    <row r="191" spans="11:11" s="53" customFormat="1" ht="15.95" customHeight="1" x14ac:dyDescent="0.2">
      <c r="K191" s="227"/>
    </row>
    <row r="192" spans="11:11" s="53" customFormat="1" ht="15.95" customHeight="1" x14ac:dyDescent="0.2">
      <c r="K192" s="227"/>
    </row>
    <row r="193" spans="11:11" s="53" customFormat="1" ht="15.95" customHeight="1" x14ac:dyDescent="0.2">
      <c r="K193" s="227"/>
    </row>
    <row r="194" spans="11:11" s="53" customFormat="1" ht="15.95" customHeight="1" x14ac:dyDescent="0.2">
      <c r="K194" s="227"/>
    </row>
    <row r="195" spans="11:11" s="53" customFormat="1" ht="15.95" customHeight="1" x14ac:dyDescent="0.2">
      <c r="K195" s="227"/>
    </row>
    <row r="196" spans="11:11" s="53" customFormat="1" ht="15.95" customHeight="1" x14ac:dyDescent="0.2">
      <c r="K196" s="227"/>
    </row>
    <row r="197" spans="11:11" s="53" customFormat="1" ht="15.95" customHeight="1" x14ac:dyDescent="0.2">
      <c r="K197" s="227"/>
    </row>
    <row r="198" spans="11:11" s="53" customFormat="1" ht="15.95" customHeight="1" x14ac:dyDescent="0.2">
      <c r="K198" s="227"/>
    </row>
    <row r="199" spans="11:11" s="53" customFormat="1" ht="15.95" customHeight="1" x14ac:dyDescent="0.2">
      <c r="K199" s="227"/>
    </row>
    <row r="200" spans="11:11" s="53" customFormat="1" ht="15.95" customHeight="1" x14ac:dyDescent="0.2">
      <c r="K200" s="227"/>
    </row>
    <row r="863" spans="6:6" ht="15.95" customHeight="1" x14ac:dyDescent="0.2">
      <c r="F863" s="228"/>
    </row>
  </sheetData>
  <mergeCells count="23">
    <mergeCell ref="A86:L86"/>
    <mergeCell ref="A35:D35"/>
    <mergeCell ref="A41:D41"/>
    <mergeCell ref="A44:D44"/>
    <mergeCell ref="A47:D47"/>
    <mergeCell ref="A50:D50"/>
    <mergeCell ref="A85:L85"/>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5" fitToHeight="0" orientation="portrait" r:id="rId1"/>
  <headerFooter alignWithMargins="0"/>
  <rowBreaks count="1" manualBreakCount="1">
    <brk id="4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2AB13-076B-455F-BDFA-FB2FF8BC517B}">
  <sheetPr codeName="Tabelle111">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11.25" customHeight="1" x14ac:dyDescent="0.2">
      <c r="A2" s="35"/>
      <c r="B2" s="36"/>
      <c r="C2" s="36"/>
      <c r="D2" s="36"/>
      <c r="E2" s="36"/>
      <c r="F2" s="36"/>
      <c r="G2" s="36"/>
      <c r="H2" s="36"/>
      <c r="I2" s="36"/>
      <c r="J2" s="36"/>
    </row>
    <row r="3" spans="1:15" s="39" customFormat="1" ht="20.100000000000001" customHeight="1" x14ac:dyDescent="0.2">
      <c r="A3" s="38" t="s">
        <v>206</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173</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77" customFormat="1" ht="24.95" customHeight="1" x14ac:dyDescent="0.2">
      <c r="A11" s="233" t="s">
        <v>96</v>
      </c>
      <c r="B11" s="234"/>
      <c r="C11" s="78">
        <v>100</v>
      </c>
      <c r="D11" s="80">
        <v>49173</v>
      </c>
      <c r="E11" s="79">
        <v>50042</v>
      </c>
      <c r="F11" s="79">
        <v>49032</v>
      </c>
      <c r="G11" s="79">
        <v>48599</v>
      </c>
      <c r="H11" s="105">
        <v>47646</v>
      </c>
      <c r="I11" s="80">
        <v>1527</v>
      </c>
      <c r="J11" s="81">
        <v>3.2048860345044705</v>
      </c>
    </row>
    <row r="12" spans="1:15" ht="24.95" customHeight="1" x14ac:dyDescent="0.2">
      <c r="A12" s="158" t="s">
        <v>124</v>
      </c>
      <c r="B12" s="159" t="s">
        <v>125</v>
      </c>
      <c r="C12" s="78">
        <v>3.9879608728367195</v>
      </c>
      <c r="D12" s="80">
        <v>1961</v>
      </c>
      <c r="E12" s="79">
        <v>2450</v>
      </c>
      <c r="F12" s="79">
        <v>2532</v>
      </c>
      <c r="G12" s="79">
        <v>2496</v>
      </c>
      <c r="H12" s="105">
        <v>1972</v>
      </c>
      <c r="I12" s="80">
        <v>-11</v>
      </c>
      <c r="J12" s="81">
        <v>-0.55780933062880322</v>
      </c>
    </row>
    <row r="13" spans="1:15" ht="24.95" customHeight="1" x14ac:dyDescent="0.2">
      <c r="A13" s="158" t="s">
        <v>126</v>
      </c>
      <c r="B13" s="164" t="s">
        <v>208</v>
      </c>
      <c r="C13" s="78">
        <v>1.0107172635389339</v>
      </c>
      <c r="D13" s="80">
        <v>497</v>
      </c>
      <c r="E13" s="79">
        <v>491</v>
      </c>
      <c r="F13" s="79">
        <v>460</v>
      </c>
      <c r="G13" s="79">
        <v>471</v>
      </c>
      <c r="H13" s="105">
        <v>477</v>
      </c>
      <c r="I13" s="80">
        <v>20</v>
      </c>
      <c r="J13" s="81">
        <v>4.1928721174004195</v>
      </c>
    </row>
    <row r="14" spans="1:15" s="180" customFormat="1" ht="24" customHeight="1" x14ac:dyDescent="0.2">
      <c r="A14" s="158" t="s">
        <v>209</v>
      </c>
      <c r="B14" s="164" t="s">
        <v>129</v>
      </c>
      <c r="C14" s="78">
        <v>17.810587110812843</v>
      </c>
      <c r="D14" s="80">
        <v>8758</v>
      </c>
      <c r="E14" s="79">
        <v>8852</v>
      </c>
      <c r="F14" s="79">
        <v>8775</v>
      </c>
      <c r="G14" s="79">
        <v>8763</v>
      </c>
      <c r="H14" s="105">
        <v>8729</v>
      </c>
      <c r="I14" s="80">
        <v>29</v>
      </c>
      <c r="J14" s="81">
        <v>0.33222591362126247</v>
      </c>
      <c r="K14" s="53"/>
      <c r="L14" s="53"/>
      <c r="M14" s="53"/>
      <c r="N14" s="53"/>
      <c r="O14" s="53"/>
    </row>
    <row r="15" spans="1:15" ht="24.75" customHeight="1" x14ac:dyDescent="0.2">
      <c r="A15" s="158" t="s">
        <v>210</v>
      </c>
      <c r="B15" s="164" t="s">
        <v>211</v>
      </c>
      <c r="C15" s="78">
        <v>8.5738108311471741</v>
      </c>
      <c r="D15" s="80">
        <v>4216</v>
      </c>
      <c r="E15" s="79">
        <v>4275</v>
      </c>
      <c r="F15" s="79">
        <v>4271</v>
      </c>
      <c r="G15" s="79">
        <v>4229</v>
      </c>
      <c r="H15" s="105">
        <v>4158</v>
      </c>
      <c r="I15" s="80">
        <v>58</v>
      </c>
      <c r="J15" s="81">
        <v>1.3949013949013949</v>
      </c>
    </row>
    <row r="16" spans="1:15" s="180" customFormat="1" ht="24.95" customHeight="1" x14ac:dyDescent="0.2">
      <c r="A16" s="158" t="s">
        <v>212</v>
      </c>
      <c r="B16" s="164" t="s">
        <v>133</v>
      </c>
      <c r="C16" s="78">
        <v>6.1232790352429181</v>
      </c>
      <c r="D16" s="80">
        <v>3011</v>
      </c>
      <c r="E16" s="79">
        <v>3051</v>
      </c>
      <c r="F16" s="79">
        <v>3007</v>
      </c>
      <c r="G16" s="79">
        <v>3043</v>
      </c>
      <c r="H16" s="105">
        <v>3075</v>
      </c>
      <c r="I16" s="80">
        <v>-64</v>
      </c>
      <c r="J16" s="81">
        <v>-2.0813008130081303</v>
      </c>
      <c r="K16" s="53"/>
      <c r="L16" s="53"/>
      <c r="M16" s="53"/>
      <c r="N16" s="53"/>
      <c r="O16" s="53"/>
    </row>
    <row r="17" spans="1:15" ht="24.95" customHeight="1" x14ac:dyDescent="0.2">
      <c r="A17" s="158" t="s">
        <v>213</v>
      </c>
      <c r="B17" s="164" t="s">
        <v>214</v>
      </c>
      <c r="C17" s="78">
        <v>3.1134972444227524</v>
      </c>
      <c r="D17" s="80">
        <v>1531</v>
      </c>
      <c r="E17" s="79">
        <v>1526</v>
      </c>
      <c r="F17" s="79">
        <v>1497</v>
      </c>
      <c r="G17" s="79">
        <v>1491</v>
      </c>
      <c r="H17" s="105">
        <v>1496</v>
      </c>
      <c r="I17" s="80">
        <v>35</v>
      </c>
      <c r="J17" s="81">
        <v>2.3395721925133688</v>
      </c>
    </row>
    <row r="18" spans="1:15" s="180" customFormat="1" ht="24.95" customHeight="1" x14ac:dyDescent="0.2">
      <c r="A18" s="167" t="s">
        <v>136</v>
      </c>
      <c r="B18" s="168" t="s">
        <v>137</v>
      </c>
      <c r="C18" s="78">
        <v>9.5885953673764064</v>
      </c>
      <c r="D18" s="80">
        <v>4715</v>
      </c>
      <c r="E18" s="79">
        <v>4852</v>
      </c>
      <c r="F18" s="79">
        <v>4769</v>
      </c>
      <c r="G18" s="79">
        <v>4741</v>
      </c>
      <c r="H18" s="105">
        <v>4668</v>
      </c>
      <c r="I18" s="80">
        <v>47</v>
      </c>
      <c r="J18" s="81">
        <v>1.0068551842330762</v>
      </c>
      <c r="K18" s="53"/>
      <c r="L18" s="53"/>
      <c r="M18" s="53"/>
      <c r="N18" s="53"/>
      <c r="O18" s="53"/>
    </row>
    <row r="19" spans="1:15" ht="24.95" customHeight="1" x14ac:dyDescent="0.2">
      <c r="A19" s="158" t="s">
        <v>138</v>
      </c>
      <c r="B19" s="164" t="s">
        <v>139</v>
      </c>
      <c r="C19" s="78">
        <v>19.779147092916844</v>
      </c>
      <c r="D19" s="80">
        <v>9726</v>
      </c>
      <c r="E19" s="79">
        <v>9776</v>
      </c>
      <c r="F19" s="79">
        <v>9679</v>
      </c>
      <c r="G19" s="79">
        <v>9713</v>
      </c>
      <c r="H19" s="105">
        <v>9628</v>
      </c>
      <c r="I19" s="80">
        <v>98</v>
      </c>
      <c r="J19" s="81">
        <v>1.0178645616950561</v>
      </c>
    </row>
    <row r="20" spans="1:15" s="180" customFormat="1" ht="24.95" customHeight="1" x14ac:dyDescent="0.2">
      <c r="A20" s="158" t="s">
        <v>140</v>
      </c>
      <c r="B20" s="164" t="s">
        <v>141</v>
      </c>
      <c r="C20" s="78">
        <v>5.1837390437841906</v>
      </c>
      <c r="D20" s="80">
        <v>2549</v>
      </c>
      <c r="E20" s="79">
        <v>2591</v>
      </c>
      <c r="F20" s="79">
        <v>2548</v>
      </c>
      <c r="G20" s="79">
        <v>2546</v>
      </c>
      <c r="H20" s="105">
        <v>2506</v>
      </c>
      <c r="I20" s="80">
        <v>43</v>
      </c>
      <c r="J20" s="81">
        <v>1.7158818834796488</v>
      </c>
      <c r="K20" s="53"/>
      <c r="L20" s="53"/>
      <c r="M20" s="53"/>
      <c r="N20" s="53"/>
      <c r="O20" s="53"/>
    </row>
    <row r="21" spans="1:15" ht="24.95" customHeight="1" x14ac:dyDescent="0.2">
      <c r="A21" s="167" t="s">
        <v>142</v>
      </c>
      <c r="B21" s="168" t="s">
        <v>143</v>
      </c>
      <c r="C21" s="78">
        <v>3.1806072438126614</v>
      </c>
      <c r="D21" s="80">
        <v>1564</v>
      </c>
      <c r="E21" s="79">
        <v>1641</v>
      </c>
      <c r="F21" s="79">
        <v>1607</v>
      </c>
      <c r="G21" s="79">
        <v>1569</v>
      </c>
      <c r="H21" s="105">
        <v>1585</v>
      </c>
      <c r="I21" s="80">
        <v>-21</v>
      </c>
      <c r="J21" s="81">
        <v>-1.3249211356466877</v>
      </c>
    </row>
    <row r="22" spans="1:15" ht="24.95" customHeight="1" x14ac:dyDescent="0.2">
      <c r="A22" s="167" t="s">
        <v>144</v>
      </c>
      <c r="B22" s="164" t="s">
        <v>145</v>
      </c>
      <c r="C22" s="78">
        <v>1.6594472576413886</v>
      </c>
      <c r="D22" s="80">
        <v>816</v>
      </c>
      <c r="E22" s="79">
        <v>764</v>
      </c>
      <c r="F22" s="79">
        <v>752</v>
      </c>
      <c r="G22" s="79">
        <v>754</v>
      </c>
      <c r="H22" s="105">
        <v>744</v>
      </c>
      <c r="I22" s="80">
        <v>72</v>
      </c>
      <c r="J22" s="81">
        <v>9.67741935483871</v>
      </c>
    </row>
    <row r="23" spans="1:15" ht="24.95" customHeight="1" x14ac:dyDescent="0.2">
      <c r="A23" s="158" t="s">
        <v>146</v>
      </c>
      <c r="B23" s="164" t="s">
        <v>147</v>
      </c>
      <c r="C23" s="78">
        <v>1.5008236227197853</v>
      </c>
      <c r="D23" s="80">
        <v>738</v>
      </c>
      <c r="E23" s="79">
        <v>742</v>
      </c>
      <c r="F23" s="79">
        <v>723</v>
      </c>
      <c r="G23" s="79">
        <v>621</v>
      </c>
      <c r="H23" s="105">
        <v>619</v>
      </c>
      <c r="I23" s="80">
        <v>119</v>
      </c>
      <c r="J23" s="81">
        <v>19.224555735056544</v>
      </c>
    </row>
    <row r="24" spans="1:15" ht="24.95" customHeight="1" x14ac:dyDescent="0.2">
      <c r="A24" s="158" t="s">
        <v>148</v>
      </c>
      <c r="B24" s="164" t="s">
        <v>215</v>
      </c>
      <c r="C24" s="78">
        <v>4.9803754092693149</v>
      </c>
      <c r="D24" s="80">
        <v>2449</v>
      </c>
      <c r="E24" s="79">
        <v>2449</v>
      </c>
      <c r="F24" s="79">
        <v>2417</v>
      </c>
      <c r="G24" s="79">
        <v>2420</v>
      </c>
      <c r="H24" s="105">
        <v>2339</v>
      </c>
      <c r="I24" s="80">
        <v>110</v>
      </c>
      <c r="J24" s="81">
        <v>4.7028644719965795</v>
      </c>
    </row>
    <row r="25" spans="1:15" ht="24.95" customHeight="1" x14ac:dyDescent="0.2">
      <c r="A25" s="158" t="s">
        <v>150</v>
      </c>
      <c r="B25" s="171" t="s">
        <v>216</v>
      </c>
      <c r="C25" s="78">
        <v>5.0759563174913058</v>
      </c>
      <c r="D25" s="80">
        <v>2496</v>
      </c>
      <c r="E25" s="79">
        <v>2639</v>
      </c>
      <c r="F25" s="79">
        <v>2253</v>
      </c>
      <c r="G25" s="79">
        <v>2121</v>
      </c>
      <c r="H25" s="105">
        <v>1981</v>
      </c>
      <c r="I25" s="80">
        <v>515</v>
      </c>
      <c r="J25" s="81">
        <v>25.996971226653205</v>
      </c>
    </row>
    <row r="26" spans="1:15" ht="24.95" customHeight="1" x14ac:dyDescent="0.2">
      <c r="A26" s="158" t="s">
        <v>217</v>
      </c>
      <c r="B26" s="171" t="s">
        <v>153</v>
      </c>
      <c r="C26" s="78">
        <v>4.0794745083684134</v>
      </c>
      <c r="D26" s="80">
        <v>2006</v>
      </c>
      <c r="E26" s="79">
        <v>2064</v>
      </c>
      <c r="F26" s="79">
        <v>1667</v>
      </c>
      <c r="G26" s="79">
        <v>1575</v>
      </c>
      <c r="H26" s="105">
        <v>1481</v>
      </c>
      <c r="I26" s="80">
        <v>525</v>
      </c>
      <c r="J26" s="81">
        <v>35.449020931802835</v>
      </c>
    </row>
    <row r="27" spans="1:15" ht="24.95" customHeight="1" x14ac:dyDescent="0.2">
      <c r="A27" s="167">
        <v>782.78300000000002</v>
      </c>
      <c r="B27" s="170" t="s">
        <v>154</v>
      </c>
      <c r="C27" s="78">
        <v>0.99648180912289264</v>
      </c>
      <c r="D27" s="80">
        <v>490</v>
      </c>
      <c r="E27" s="79">
        <v>575</v>
      </c>
      <c r="F27" s="79">
        <v>586</v>
      </c>
      <c r="G27" s="79">
        <v>546</v>
      </c>
      <c r="H27" s="105">
        <v>500</v>
      </c>
      <c r="I27" s="80">
        <v>-10</v>
      </c>
      <c r="J27" s="81">
        <v>-2</v>
      </c>
    </row>
    <row r="28" spans="1:15" ht="24.95" customHeight="1" x14ac:dyDescent="0.2">
      <c r="A28" s="158" t="s">
        <v>155</v>
      </c>
      <c r="B28" s="164" t="s">
        <v>218</v>
      </c>
      <c r="C28" s="78">
        <v>3.7805299656315459</v>
      </c>
      <c r="D28" s="80">
        <v>1859</v>
      </c>
      <c r="E28" s="79">
        <v>1865</v>
      </c>
      <c r="F28" s="79">
        <v>1839</v>
      </c>
      <c r="G28" s="79">
        <v>1835</v>
      </c>
      <c r="H28" s="105">
        <v>1849</v>
      </c>
      <c r="I28" s="80">
        <v>10</v>
      </c>
      <c r="J28" s="81">
        <v>0.54083288263926443</v>
      </c>
    </row>
    <row r="29" spans="1:15" ht="24.95" customHeight="1" x14ac:dyDescent="0.2">
      <c r="A29" s="158" t="s">
        <v>157</v>
      </c>
      <c r="B29" s="164" t="s">
        <v>158</v>
      </c>
      <c r="C29" s="78">
        <v>3.2822890610700997</v>
      </c>
      <c r="D29" s="80">
        <v>1614</v>
      </c>
      <c r="E29" s="79">
        <v>1595</v>
      </c>
      <c r="F29" s="79">
        <v>1574</v>
      </c>
      <c r="G29" s="79">
        <v>1565</v>
      </c>
      <c r="H29" s="105">
        <v>1600</v>
      </c>
      <c r="I29" s="80">
        <v>14</v>
      </c>
      <c r="J29" s="81">
        <v>0.875</v>
      </c>
    </row>
    <row r="30" spans="1:15" ht="24.95" customHeight="1" x14ac:dyDescent="0.2">
      <c r="A30" s="158">
        <v>86</v>
      </c>
      <c r="B30" s="164" t="s">
        <v>159</v>
      </c>
      <c r="C30" s="78">
        <v>10.904358082687654</v>
      </c>
      <c r="D30" s="80">
        <v>5362</v>
      </c>
      <c r="E30" s="79">
        <v>5270</v>
      </c>
      <c r="F30" s="79">
        <v>5099</v>
      </c>
      <c r="G30" s="79">
        <v>5130</v>
      </c>
      <c r="H30" s="105">
        <v>5092</v>
      </c>
      <c r="I30" s="80">
        <v>270</v>
      </c>
      <c r="J30" s="81">
        <v>5.3024351924587592</v>
      </c>
    </row>
    <row r="31" spans="1:15" ht="24.95" customHeight="1" x14ac:dyDescent="0.2">
      <c r="A31" s="158">
        <v>87.88</v>
      </c>
      <c r="B31" s="171" t="s">
        <v>160</v>
      </c>
      <c r="C31" s="78">
        <v>6.141581762349257</v>
      </c>
      <c r="D31" s="80">
        <v>3020</v>
      </c>
      <c r="E31" s="79">
        <v>2994</v>
      </c>
      <c r="F31" s="79">
        <v>2948</v>
      </c>
      <c r="G31" s="79">
        <v>2802</v>
      </c>
      <c r="H31" s="105">
        <v>2783</v>
      </c>
      <c r="I31" s="80">
        <v>237</v>
      </c>
      <c r="J31" s="81">
        <v>8.5159899389148404</v>
      </c>
    </row>
    <row r="32" spans="1:15" ht="24.95" customHeight="1" x14ac:dyDescent="0.2">
      <c r="A32" s="158" t="s">
        <v>161</v>
      </c>
      <c r="B32" s="164" t="s">
        <v>162</v>
      </c>
      <c r="C32" s="78">
        <v>2.1332845260610496</v>
      </c>
      <c r="D32" s="80">
        <v>1049</v>
      </c>
      <c r="E32" s="79">
        <v>1071</v>
      </c>
      <c r="F32" s="79">
        <v>1057</v>
      </c>
      <c r="G32" s="79">
        <v>1052</v>
      </c>
      <c r="H32" s="105">
        <v>1074</v>
      </c>
      <c r="I32" s="80">
        <v>-25</v>
      </c>
      <c r="J32" s="81">
        <v>-2.3277467411545625</v>
      </c>
    </row>
    <row r="33" spans="1:10" ht="24.95" customHeight="1" x14ac:dyDescent="0.2">
      <c r="A33" s="158"/>
      <c r="B33" s="235" t="s">
        <v>163</v>
      </c>
      <c r="C33" s="78">
        <v>0</v>
      </c>
      <c r="D33" s="80">
        <v>0</v>
      </c>
      <c r="E33" s="79">
        <v>0</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s="157" customFormat="1" ht="24.95" customHeight="1" x14ac:dyDescent="0.2">
      <c r="A35" s="237" t="s">
        <v>124</v>
      </c>
      <c r="B35" s="238" t="s">
        <v>125</v>
      </c>
      <c r="C35" s="78">
        <v>3.9879608728367195</v>
      </c>
      <c r="D35" s="80">
        <v>1961</v>
      </c>
      <c r="E35" s="79">
        <v>2450</v>
      </c>
      <c r="F35" s="79">
        <v>2532</v>
      </c>
      <c r="G35" s="79">
        <v>2496</v>
      </c>
      <c r="H35" s="105">
        <v>1972</v>
      </c>
      <c r="I35" s="80">
        <v>-11</v>
      </c>
      <c r="J35" s="81">
        <v>-0.55780933062880322</v>
      </c>
    </row>
    <row r="36" spans="1:10" ht="24.95" customHeight="1" x14ac:dyDescent="0.2">
      <c r="A36" s="239" t="s">
        <v>165</v>
      </c>
      <c r="B36" s="240" t="s">
        <v>166</v>
      </c>
      <c r="C36" s="78">
        <v>28.409899741728186</v>
      </c>
      <c r="D36" s="80">
        <v>13970</v>
      </c>
      <c r="E36" s="79">
        <v>14195</v>
      </c>
      <c r="F36" s="79">
        <v>14004</v>
      </c>
      <c r="G36" s="79">
        <v>13975</v>
      </c>
      <c r="H36" s="105">
        <v>13874</v>
      </c>
      <c r="I36" s="80">
        <v>96</v>
      </c>
      <c r="J36" s="81">
        <v>0.69194176156840137</v>
      </c>
    </row>
    <row r="37" spans="1:10" ht="24.95" customHeight="1" x14ac:dyDescent="0.2">
      <c r="A37" s="241" t="s">
        <v>167</v>
      </c>
      <c r="B37" s="242" t="s">
        <v>168</v>
      </c>
      <c r="C37" s="90">
        <v>67.602139385435095</v>
      </c>
      <c r="D37" s="108">
        <v>33242</v>
      </c>
      <c r="E37" s="109">
        <v>33397</v>
      </c>
      <c r="F37" s="109">
        <v>32496</v>
      </c>
      <c r="G37" s="109">
        <v>32128</v>
      </c>
      <c r="H37" s="110">
        <v>31800</v>
      </c>
      <c r="I37" s="108">
        <v>1442</v>
      </c>
      <c r="J37" s="111">
        <v>4.5345911949685531</v>
      </c>
    </row>
    <row r="38" spans="1:10" s="113" customFormat="1" ht="11.25" customHeight="1" x14ac:dyDescent="0.15">
      <c r="J38" s="114" t="s">
        <v>35</v>
      </c>
    </row>
    <row r="39" spans="1:10" s="113" customFormat="1" ht="12.75" customHeight="1" x14ac:dyDescent="0.15">
      <c r="A39" s="113"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A42" s="116"/>
      <c r="B42" s="116"/>
      <c r="C42" s="116"/>
      <c r="D42" s="116"/>
      <c r="E42" s="116"/>
      <c r="F42" s="116"/>
      <c r="G42" s="116"/>
      <c r="H42" s="116"/>
      <c r="I42" s="116"/>
      <c r="J42" s="116"/>
    </row>
    <row r="43" spans="1:10" ht="12.75" customHeight="1" x14ac:dyDescent="0.2">
      <c r="C43" s="53"/>
      <c r="D43" s="53"/>
      <c r="E43" s="53"/>
      <c r="F43" s="53"/>
      <c r="G43" s="53"/>
      <c r="H43" s="53"/>
      <c r="I43" s="53"/>
      <c r="J43" s="53"/>
    </row>
    <row r="44" spans="1:10" ht="15.9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6">
    <mergeCell ref="G8:G9"/>
    <mergeCell ref="H8:H9"/>
    <mergeCell ref="A11:B11"/>
    <mergeCell ref="A40:J40"/>
    <mergeCell ref="A41:J41"/>
    <mergeCell ref="A42:J42"/>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2F195-2131-4FD5-91C9-737681EC1760}">
  <sheetPr codeName="Tabelle8">
    <pageSetUpPr fitToPage="1"/>
  </sheetPr>
  <dimension ref="A1:IU204"/>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3.7109375" style="53" customWidth="1"/>
    <col min="4" max="4" width="6.7109375" style="87" customWidth="1"/>
    <col min="5" max="10" width="9.7109375" style="120" customWidth="1"/>
    <col min="11" max="11" width="9.7109375" style="121" customWidth="1"/>
    <col min="12" max="16384" width="8.85546875" style="53"/>
  </cols>
  <sheetData>
    <row r="1" spans="1:255" customFormat="1" ht="36.75" customHeight="1" x14ac:dyDescent="0.2">
      <c r="A1" s="32"/>
      <c r="B1" s="33"/>
      <c r="C1" s="33"/>
      <c r="D1" s="33"/>
      <c r="E1" s="33"/>
      <c r="F1" s="33"/>
      <c r="G1" s="33"/>
      <c r="H1" s="33"/>
      <c r="I1" s="33"/>
      <c r="J1" s="33"/>
      <c r="K1" s="34" t="s">
        <v>38</v>
      </c>
    </row>
    <row r="2" spans="1:255" customFormat="1" ht="11.25" customHeight="1" x14ac:dyDescent="0.2">
      <c r="A2" s="35"/>
      <c r="B2" s="36"/>
      <c r="C2" s="36"/>
      <c r="D2" s="36"/>
      <c r="E2" s="36"/>
      <c r="F2" s="36"/>
      <c r="G2" s="36"/>
      <c r="H2" s="36"/>
      <c r="I2" s="36"/>
      <c r="J2" s="36"/>
      <c r="K2" s="36"/>
    </row>
    <row r="3" spans="1:255" s="39" customFormat="1" ht="20.100000000000001" customHeight="1" x14ac:dyDescent="0.2">
      <c r="A3" s="38" t="s">
        <v>220</v>
      </c>
      <c r="B3" s="38"/>
      <c r="C3" s="38"/>
      <c r="D3" s="38"/>
      <c r="E3" s="38"/>
      <c r="F3" s="38"/>
      <c r="G3" s="38"/>
      <c r="H3" s="38"/>
      <c r="I3" s="38"/>
      <c r="J3" s="38"/>
      <c r="K3" s="38"/>
    </row>
    <row r="4" spans="1:255" s="39" customFormat="1" ht="12" customHeight="1" x14ac:dyDescent="0.2">
      <c r="A4" s="40" t="s">
        <v>84</v>
      </c>
      <c r="B4" s="40"/>
      <c r="C4" s="40"/>
      <c r="D4" s="40"/>
      <c r="E4" s="40"/>
      <c r="F4" s="40"/>
      <c r="G4" s="40"/>
      <c r="H4" s="40"/>
      <c r="I4" s="40"/>
      <c r="J4" s="40"/>
      <c r="K4" s="40"/>
    </row>
    <row r="5" spans="1:255" s="39" customFormat="1" ht="12" customHeight="1" x14ac:dyDescent="0.2">
      <c r="A5" s="41" t="s">
        <v>40</v>
      </c>
      <c r="B5" s="41"/>
      <c r="C5" s="41"/>
      <c r="D5" s="41"/>
      <c r="E5" s="41"/>
      <c r="F5" s="206"/>
      <c r="G5" s="206"/>
      <c r="H5" s="206"/>
      <c r="I5" s="206"/>
      <c r="J5" s="206"/>
      <c r="K5" s="206"/>
    </row>
    <row r="6" spans="1:255" s="39" customFormat="1" ht="11.25" customHeight="1" x14ac:dyDescent="0.2">
      <c r="A6" s="186"/>
      <c r="B6" s="187"/>
      <c r="C6" s="187"/>
      <c r="D6" s="187"/>
      <c r="E6" s="187"/>
      <c r="F6" s="187"/>
      <c r="G6" s="187"/>
      <c r="H6" s="187"/>
      <c r="I6" s="187"/>
      <c r="J6" s="187"/>
    </row>
    <row r="7" spans="1:255" customFormat="1" ht="12" customHeight="1" x14ac:dyDescent="0.2">
      <c r="A7" s="51" t="s">
        <v>221</v>
      </c>
      <c r="B7" s="46"/>
      <c r="C7" s="46"/>
      <c r="D7" s="47" t="s">
        <v>86</v>
      </c>
      <c r="E7" s="48" t="s">
        <v>173</v>
      </c>
      <c r="F7" s="49"/>
      <c r="G7" s="49"/>
      <c r="H7" s="49"/>
      <c r="I7" s="50"/>
      <c r="J7" s="51" t="s">
        <v>174</v>
      </c>
      <c r="K7" s="52"/>
      <c r="L7" s="53"/>
      <c r="M7" s="53"/>
      <c r="N7" s="53"/>
    </row>
    <row r="8" spans="1:255" ht="21.75" customHeight="1" x14ac:dyDescent="0.2">
      <c r="A8" s="54"/>
      <c r="B8" s="55"/>
      <c r="C8" s="55"/>
      <c r="D8" s="56"/>
      <c r="E8" s="57" t="s">
        <v>89</v>
      </c>
      <c r="F8" s="57" t="s">
        <v>90</v>
      </c>
      <c r="G8" s="57" t="s">
        <v>91</v>
      </c>
      <c r="H8" s="57" t="s">
        <v>92</v>
      </c>
      <c r="I8" s="57" t="s">
        <v>93</v>
      </c>
      <c r="J8" s="58"/>
      <c r="K8" s="59"/>
    </row>
    <row r="9" spans="1:255" ht="12" customHeight="1" x14ac:dyDescent="0.2">
      <c r="A9" s="54"/>
      <c r="B9" s="55"/>
      <c r="C9" s="55"/>
      <c r="D9" s="56"/>
      <c r="E9" s="60"/>
      <c r="F9" s="60"/>
      <c r="G9" s="60"/>
      <c r="H9" s="60"/>
      <c r="I9" s="60"/>
      <c r="J9" s="61" t="s">
        <v>94</v>
      </c>
      <c r="K9" s="62" t="s">
        <v>95</v>
      </c>
    </row>
    <row r="10" spans="1:255" ht="12" customHeight="1" x14ac:dyDescent="0.2">
      <c r="A10" s="63"/>
      <c r="B10" s="64"/>
      <c r="C10" s="64"/>
      <c r="D10" s="65"/>
      <c r="E10" s="66">
        <v>1</v>
      </c>
      <c r="F10" s="66">
        <v>2</v>
      </c>
      <c r="G10" s="66">
        <v>3</v>
      </c>
      <c r="H10" s="66">
        <v>4</v>
      </c>
      <c r="I10" s="66">
        <v>5</v>
      </c>
      <c r="J10" s="66">
        <v>6</v>
      </c>
      <c r="K10" s="66">
        <v>7</v>
      </c>
    </row>
    <row r="11" spans="1:255" ht="18" customHeight="1" x14ac:dyDescent="0.2">
      <c r="A11" s="243" t="s">
        <v>96</v>
      </c>
      <c r="B11" s="244"/>
      <c r="C11" s="245"/>
      <c r="D11" s="246">
        <v>100</v>
      </c>
      <c r="E11" s="247">
        <v>49173</v>
      </c>
      <c r="F11" s="248">
        <v>50042</v>
      </c>
      <c r="G11" s="248">
        <v>49032</v>
      </c>
      <c r="H11" s="248">
        <v>48599</v>
      </c>
      <c r="I11" s="249">
        <v>47646</v>
      </c>
      <c r="J11" s="250">
        <v>1527</v>
      </c>
      <c r="K11" s="251">
        <v>3.2048860345044705</v>
      </c>
    </row>
    <row r="12" spans="1:255" ht="18" customHeight="1" x14ac:dyDescent="0.2">
      <c r="A12" s="252" t="s">
        <v>222</v>
      </c>
      <c r="B12" s="253"/>
      <c r="C12" s="253"/>
      <c r="D12" s="254"/>
      <c r="E12" s="254"/>
      <c r="F12" s="254"/>
      <c r="G12" s="254"/>
      <c r="H12" s="254"/>
      <c r="I12" s="254"/>
      <c r="J12" s="254"/>
      <c r="K12" s="255"/>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c r="HE12" s="211"/>
      <c r="HF12" s="211"/>
      <c r="HG12" s="211"/>
      <c r="HH12" s="211"/>
      <c r="HI12" s="211"/>
      <c r="HJ12" s="211"/>
      <c r="HK12" s="211"/>
      <c r="HL12" s="211"/>
      <c r="HM12" s="211"/>
      <c r="HN12" s="211"/>
      <c r="HO12" s="211"/>
      <c r="HP12" s="211"/>
      <c r="HQ12" s="211"/>
      <c r="HR12" s="211"/>
      <c r="HS12" s="211"/>
      <c r="HT12" s="211"/>
      <c r="HU12" s="211"/>
      <c r="HV12" s="211"/>
      <c r="HW12" s="211"/>
      <c r="HX12" s="211"/>
      <c r="HY12" s="211"/>
      <c r="HZ12" s="211"/>
      <c r="IA12" s="211"/>
      <c r="IB12" s="211"/>
      <c r="IC12" s="211"/>
      <c r="ID12" s="211"/>
      <c r="IE12" s="211"/>
      <c r="IF12" s="211"/>
      <c r="IG12" s="211"/>
      <c r="IH12" s="211"/>
      <c r="II12" s="211"/>
      <c r="IJ12" s="211"/>
      <c r="IK12" s="211"/>
      <c r="IL12" s="211"/>
      <c r="IM12" s="211"/>
      <c r="IN12" s="211"/>
      <c r="IO12" s="211"/>
      <c r="IP12" s="211"/>
      <c r="IQ12" s="211"/>
      <c r="IR12" s="211"/>
      <c r="IS12" s="211"/>
      <c r="IT12" s="211"/>
      <c r="IU12" s="211"/>
    </row>
    <row r="13" spans="1:255" ht="14.1" customHeight="1" x14ac:dyDescent="0.2">
      <c r="A13" s="256" t="s">
        <v>223</v>
      </c>
      <c r="B13" s="257"/>
      <c r="C13" s="258"/>
      <c r="D13" s="259">
        <v>17.861428019441565</v>
      </c>
      <c r="E13" s="260">
        <v>8783</v>
      </c>
      <c r="F13" s="261">
        <v>9412</v>
      </c>
      <c r="G13" s="261">
        <v>9545</v>
      </c>
      <c r="H13" s="261">
        <v>9290</v>
      </c>
      <c r="I13" s="262">
        <v>8642</v>
      </c>
      <c r="J13" s="260">
        <v>141</v>
      </c>
      <c r="K13" s="263">
        <v>1.6315667669520943</v>
      </c>
    </row>
    <row r="14" spans="1:255" ht="14.1" customHeight="1" x14ac:dyDescent="0.2">
      <c r="A14" s="256" t="s">
        <v>224</v>
      </c>
      <c r="B14" s="257"/>
      <c r="C14" s="258"/>
      <c r="D14" s="259">
        <v>63.420983059809245</v>
      </c>
      <c r="E14" s="260">
        <v>31186</v>
      </c>
      <c r="F14" s="261">
        <v>31540</v>
      </c>
      <c r="G14" s="261">
        <v>30567</v>
      </c>
      <c r="H14" s="261">
        <v>30492</v>
      </c>
      <c r="I14" s="262">
        <v>30276</v>
      </c>
      <c r="J14" s="260">
        <v>910</v>
      </c>
      <c r="K14" s="263">
        <v>3.0056810675122207</v>
      </c>
    </row>
    <row r="15" spans="1:255" ht="14.1" customHeight="1" x14ac:dyDescent="0.2">
      <c r="A15" s="256" t="s">
        <v>225</v>
      </c>
      <c r="B15" s="257"/>
      <c r="C15" s="258"/>
      <c r="D15" s="259">
        <v>10.947064445935778</v>
      </c>
      <c r="E15" s="260">
        <v>5383</v>
      </c>
      <c r="F15" s="261">
        <v>5355</v>
      </c>
      <c r="G15" s="261">
        <v>5207</v>
      </c>
      <c r="H15" s="261">
        <v>5140</v>
      </c>
      <c r="I15" s="262">
        <v>5058</v>
      </c>
      <c r="J15" s="260">
        <v>325</v>
      </c>
      <c r="K15" s="263">
        <v>6.4254646105179916</v>
      </c>
    </row>
    <row r="16" spans="1:255" ht="14.1" customHeight="1" x14ac:dyDescent="0.2">
      <c r="A16" s="256" t="s">
        <v>226</v>
      </c>
      <c r="B16" s="257"/>
      <c r="C16" s="258"/>
      <c r="D16" s="259">
        <v>7.7705244748134135</v>
      </c>
      <c r="E16" s="260">
        <v>3821</v>
      </c>
      <c r="F16" s="261">
        <v>3735</v>
      </c>
      <c r="G16" s="261">
        <v>3713</v>
      </c>
      <c r="H16" s="261">
        <v>3677</v>
      </c>
      <c r="I16" s="262">
        <v>3670</v>
      </c>
      <c r="J16" s="260">
        <v>151</v>
      </c>
      <c r="K16" s="263">
        <v>4.1144414168937331</v>
      </c>
    </row>
    <row r="17" spans="1:255" s="180" customFormat="1" ht="18" customHeight="1" x14ac:dyDescent="0.15">
      <c r="A17" s="264" t="s">
        <v>227</v>
      </c>
      <c r="B17" s="265"/>
      <c r="C17" s="265"/>
      <c r="D17" s="265"/>
      <c r="E17" s="266"/>
      <c r="F17" s="266"/>
      <c r="G17" s="266"/>
      <c r="H17" s="266"/>
      <c r="I17" s="266"/>
      <c r="J17" s="266"/>
      <c r="K17" s="266"/>
      <c r="L17" s="211"/>
      <c r="M17" s="211"/>
      <c r="N17" s="211"/>
      <c r="O17" s="211"/>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c r="HD17" s="211"/>
      <c r="HE17" s="211"/>
      <c r="HF17" s="211"/>
      <c r="HG17" s="211"/>
      <c r="HH17" s="211"/>
      <c r="HI17" s="211"/>
      <c r="HJ17" s="211"/>
      <c r="HK17" s="211"/>
      <c r="HL17" s="211"/>
      <c r="HM17" s="211"/>
      <c r="HN17" s="211"/>
      <c r="HO17" s="211"/>
      <c r="HP17" s="211"/>
      <c r="HQ17" s="211"/>
      <c r="HR17" s="211"/>
      <c r="HS17" s="211"/>
      <c r="HT17" s="211"/>
      <c r="HU17" s="211"/>
      <c r="HV17" s="211"/>
      <c r="HW17" s="211"/>
      <c r="HX17" s="211"/>
      <c r="HY17" s="211"/>
      <c r="HZ17" s="211"/>
      <c r="IA17" s="211"/>
      <c r="IB17" s="211"/>
      <c r="IC17" s="211"/>
      <c r="ID17" s="211"/>
      <c r="IE17" s="211"/>
      <c r="IF17" s="211"/>
      <c r="IG17" s="211"/>
      <c r="IH17" s="211"/>
      <c r="II17" s="211"/>
      <c r="IJ17" s="211"/>
      <c r="IK17" s="211"/>
      <c r="IL17" s="211"/>
      <c r="IM17" s="211"/>
      <c r="IN17" s="211"/>
      <c r="IO17" s="211"/>
      <c r="IP17" s="211"/>
      <c r="IQ17" s="211"/>
      <c r="IR17" s="211"/>
      <c r="IS17" s="211"/>
      <c r="IT17" s="211"/>
      <c r="IU17" s="211"/>
    </row>
    <row r="18" spans="1:255" ht="14.1" customHeight="1" x14ac:dyDescent="0.2">
      <c r="A18" s="256" t="s">
        <v>228</v>
      </c>
      <c r="B18" s="257"/>
      <c r="C18" s="258"/>
      <c r="D18" s="259">
        <v>8.8158135562198776</v>
      </c>
      <c r="E18" s="261">
        <v>4335</v>
      </c>
      <c r="F18" s="261">
        <v>4532</v>
      </c>
      <c r="G18" s="261">
        <v>4391</v>
      </c>
      <c r="H18" s="261">
        <v>4333</v>
      </c>
      <c r="I18" s="261">
        <v>4211</v>
      </c>
      <c r="J18" s="260">
        <v>124</v>
      </c>
      <c r="K18" s="263">
        <v>2.9446687247684635</v>
      </c>
    </row>
    <row r="19" spans="1:255" ht="14.1" customHeight="1" x14ac:dyDescent="0.2">
      <c r="A19" s="256" t="s">
        <v>229</v>
      </c>
      <c r="B19" s="257"/>
      <c r="C19" s="258"/>
      <c r="D19" s="259">
        <v>14.678787139283754</v>
      </c>
      <c r="E19" s="261">
        <v>7218</v>
      </c>
      <c r="F19" s="261">
        <v>7360</v>
      </c>
      <c r="G19" s="261">
        <v>7177</v>
      </c>
      <c r="H19" s="261">
        <v>7175</v>
      </c>
      <c r="I19" s="261">
        <v>7155</v>
      </c>
      <c r="J19" s="260">
        <v>63</v>
      </c>
      <c r="K19" s="263">
        <v>0.88050314465408808</v>
      </c>
    </row>
    <row r="20" spans="1:255" ht="14.1" customHeight="1" x14ac:dyDescent="0.2">
      <c r="A20" s="256" t="s">
        <v>230</v>
      </c>
      <c r="B20" s="257"/>
      <c r="C20" s="258"/>
      <c r="D20" s="259">
        <v>1.5150590771358265</v>
      </c>
      <c r="E20" s="261">
        <v>745</v>
      </c>
      <c r="F20" s="261">
        <v>729</v>
      </c>
      <c r="G20" s="261">
        <v>710</v>
      </c>
      <c r="H20" s="261">
        <v>702</v>
      </c>
      <c r="I20" s="261">
        <v>696</v>
      </c>
      <c r="J20" s="260">
        <v>49</v>
      </c>
      <c r="K20" s="263">
        <v>7.0402298850574709</v>
      </c>
    </row>
    <row r="21" spans="1:255" ht="14.1" customHeight="1" x14ac:dyDescent="0.2">
      <c r="A21" s="256" t="s">
        <v>231</v>
      </c>
      <c r="B21" s="257"/>
      <c r="C21" s="258"/>
      <c r="D21" s="259">
        <v>18.26002074309072</v>
      </c>
      <c r="E21" s="261">
        <v>8979</v>
      </c>
      <c r="F21" s="261">
        <v>8969</v>
      </c>
      <c r="G21" s="261">
        <v>8764</v>
      </c>
      <c r="H21" s="261">
        <v>8755</v>
      </c>
      <c r="I21" s="261">
        <v>8704</v>
      </c>
      <c r="J21" s="260">
        <v>275</v>
      </c>
      <c r="K21" s="263">
        <v>3.1594669117647061</v>
      </c>
    </row>
    <row r="22" spans="1:255" ht="14.1" customHeight="1" x14ac:dyDescent="0.2">
      <c r="A22" s="256" t="s">
        <v>232</v>
      </c>
      <c r="B22" s="257"/>
      <c r="C22" s="258"/>
      <c r="D22" s="259">
        <v>5.8934781282411075</v>
      </c>
      <c r="E22" s="261">
        <v>2898</v>
      </c>
      <c r="F22" s="261">
        <v>2863</v>
      </c>
      <c r="G22" s="261">
        <v>2771</v>
      </c>
      <c r="H22" s="261">
        <v>2683</v>
      </c>
      <c r="I22" s="261">
        <v>2684</v>
      </c>
      <c r="J22" s="260">
        <v>214</v>
      </c>
      <c r="K22" s="263">
        <v>7.9731743666169894</v>
      </c>
    </row>
    <row r="23" spans="1:255" ht="18" customHeight="1" x14ac:dyDescent="0.2">
      <c r="A23" s="252" t="s">
        <v>233</v>
      </c>
      <c r="B23" s="253"/>
      <c r="C23" s="253"/>
      <c r="D23" s="254"/>
      <c r="E23" s="267"/>
      <c r="F23" s="267"/>
      <c r="G23" s="267"/>
      <c r="H23" s="267"/>
      <c r="I23" s="267"/>
      <c r="J23" s="254"/>
      <c r="K23" s="255"/>
    </row>
    <row r="24" spans="1:255" ht="13.5" customHeight="1" x14ac:dyDescent="0.2">
      <c r="A24" s="256">
        <v>11</v>
      </c>
      <c r="B24" s="257" t="s">
        <v>234</v>
      </c>
      <c r="C24" s="258"/>
      <c r="D24" s="259">
        <v>1.2547536249567852</v>
      </c>
      <c r="E24" s="260">
        <v>617</v>
      </c>
      <c r="F24" s="261">
        <v>652</v>
      </c>
      <c r="G24" s="261">
        <v>625</v>
      </c>
      <c r="H24" s="261">
        <v>613</v>
      </c>
      <c r="I24" s="262">
        <v>594</v>
      </c>
      <c r="J24" s="260">
        <v>23</v>
      </c>
      <c r="K24" s="263">
        <v>3.872053872053872</v>
      </c>
    </row>
    <row r="25" spans="1:255" ht="13.5" customHeight="1" x14ac:dyDescent="0.2">
      <c r="A25" s="256" t="s">
        <v>235</v>
      </c>
      <c r="B25" s="257" t="s">
        <v>236</v>
      </c>
      <c r="C25" s="258"/>
      <c r="D25" s="259">
        <v>0.99241453643259514</v>
      </c>
      <c r="E25" s="260">
        <v>488</v>
      </c>
      <c r="F25" s="261">
        <v>519</v>
      </c>
      <c r="G25" s="261">
        <v>487</v>
      </c>
      <c r="H25" s="261">
        <v>472</v>
      </c>
      <c r="I25" s="262">
        <v>453</v>
      </c>
      <c r="J25" s="260">
        <v>35</v>
      </c>
      <c r="K25" s="263">
        <v>7.7262693156732896</v>
      </c>
    </row>
    <row r="26" spans="1:255" ht="13.5" customHeight="1" x14ac:dyDescent="0.2">
      <c r="A26" s="256">
        <v>12</v>
      </c>
      <c r="B26" s="257" t="s">
        <v>237</v>
      </c>
      <c r="C26" s="258"/>
      <c r="D26" s="259">
        <v>4.5228072316108436</v>
      </c>
      <c r="E26" s="260">
        <v>2224</v>
      </c>
      <c r="F26" s="261">
        <v>2808</v>
      </c>
      <c r="G26" s="261">
        <v>2941</v>
      </c>
      <c r="H26" s="261">
        <v>2873</v>
      </c>
      <c r="I26" s="262">
        <v>2282</v>
      </c>
      <c r="J26" s="260">
        <v>-58</v>
      </c>
      <c r="K26" s="263">
        <v>-2.541630148992112</v>
      </c>
    </row>
    <row r="27" spans="1:255" ht="13.5" customHeight="1" x14ac:dyDescent="0.2">
      <c r="A27" s="256">
        <v>21</v>
      </c>
      <c r="B27" s="257" t="s">
        <v>238</v>
      </c>
      <c r="C27" s="258"/>
      <c r="D27" s="259">
        <v>0.59178817643828929</v>
      </c>
      <c r="E27" s="260">
        <v>291</v>
      </c>
      <c r="F27" s="261">
        <v>284</v>
      </c>
      <c r="G27" s="261">
        <v>288</v>
      </c>
      <c r="H27" s="261">
        <v>287</v>
      </c>
      <c r="I27" s="262">
        <v>290</v>
      </c>
      <c r="J27" s="260">
        <v>1</v>
      </c>
      <c r="K27" s="263">
        <v>0.34482758620689657</v>
      </c>
    </row>
    <row r="28" spans="1:255" ht="13.5" customHeight="1" x14ac:dyDescent="0.2">
      <c r="A28" s="256">
        <v>22</v>
      </c>
      <c r="B28" s="257" t="s">
        <v>239</v>
      </c>
      <c r="C28" s="258"/>
      <c r="D28" s="259">
        <v>1.2872918064791654</v>
      </c>
      <c r="E28" s="260">
        <v>633</v>
      </c>
      <c r="F28" s="261">
        <v>649</v>
      </c>
      <c r="G28" s="261">
        <v>646</v>
      </c>
      <c r="H28" s="261">
        <v>658</v>
      </c>
      <c r="I28" s="262">
        <v>654</v>
      </c>
      <c r="J28" s="260">
        <v>-21</v>
      </c>
      <c r="K28" s="263">
        <v>-3.2110091743119265</v>
      </c>
    </row>
    <row r="29" spans="1:255" ht="13.5" customHeight="1" x14ac:dyDescent="0.2">
      <c r="A29" s="256">
        <v>23</v>
      </c>
      <c r="B29" s="257" t="s">
        <v>240</v>
      </c>
      <c r="C29" s="258"/>
      <c r="D29" s="259">
        <v>0.5877209037479918</v>
      </c>
      <c r="E29" s="260">
        <v>289</v>
      </c>
      <c r="F29" s="261">
        <v>293</v>
      </c>
      <c r="G29" s="261">
        <v>290</v>
      </c>
      <c r="H29" s="261">
        <v>289</v>
      </c>
      <c r="I29" s="262">
        <v>289</v>
      </c>
      <c r="J29" s="260">
        <v>0</v>
      </c>
      <c r="K29" s="263">
        <v>0</v>
      </c>
    </row>
    <row r="30" spans="1:255" ht="13.5" customHeight="1" x14ac:dyDescent="0.2">
      <c r="A30" s="256">
        <v>24</v>
      </c>
      <c r="B30" s="257" t="s">
        <v>241</v>
      </c>
      <c r="C30" s="258"/>
      <c r="D30" s="259">
        <v>2.0560063449453967</v>
      </c>
      <c r="E30" s="260">
        <v>1011</v>
      </c>
      <c r="F30" s="261">
        <v>1046</v>
      </c>
      <c r="G30" s="261">
        <v>1038</v>
      </c>
      <c r="H30" s="261">
        <v>1043</v>
      </c>
      <c r="I30" s="262">
        <v>1039</v>
      </c>
      <c r="J30" s="260">
        <v>-28</v>
      </c>
      <c r="K30" s="263">
        <v>-2.6948989412897015</v>
      </c>
    </row>
    <row r="31" spans="1:255" ht="13.5" customHeight="1" x14ac:dyDescent="0.2">
      <c r="A31" s="256">
        <v>25</v>
      </c>
      <c r="B31" s="257" t="s">
        <v>242</v>
      </c>
      <c r="C31" s="258"/>
      <c r="D31" s="259">
        <v>4.4312935960791489</v>
      </c>
      <c r="E31" s="260">
        <v>2179</v>
      </c>
      <c r="F31" s="261">
        <v>2183</v>
      </c>
      <c r="G31" s="261">
        <v>2110</v>
      </c>
      <c r="H31" s="261">
        <v>2112</v>
      </c>
      <c r="I31" s="262">
        <v>2095</v>
      </c>
      <c r="J31" s="260">
        <v>84</v>
      </c>
      <c r="K31" s="263">
        <v>4.0095465393794747</v>
      </c>
    </row>
    <row r="32" spans="1:255" ht="13.5" customHeight="1" x14ac:dyDescent="0.2">
      <c r="A32" s="256">
        <v>26</v>
      </c>
      <c r="B32" s="257" t="s">
        <v>243</v>
      </c>
      <c r="C32" s="258"/>
      <c r="D32" s="259">
        <v>3.1928090618835538</v>
      </c>
      <c r="E32" s="260">
        <v>1570</v>
      </c>
      <c r="F32" s="261">
        <v>1569</v>
      </c>
      <c r="G32" s="261">
        <v>1543</v>
      </c>
      <c r="H32" s="261">
        <v>1559</v>
      </c>
      <c r="I32" s="262">
        <v>1539</v>
      </c>
      <c r="J32" s="260">
        <v>31</v>
      </c>
      <c r="K32" s="263">
        <v>2.0142949967511372</v>
      </c>
    </row>
    <row r="33" spans="1:11" ht="13.5" customHeight="1" x14ac:dyDescent="0.2">
      <c r="A33" s="256">
        <v>27</v>
      </c>
      <c r="B33" s="257" t="s">
        <v>244</v>
      </c>
      <c r="C33" s="258"/>
      <c r="D33" s="259">
        <v>1.5597990767290992</v>
      </c>
      <c r="E33" s="260">
        <v>767</v>
      </c>
      <c r="F33" s="261">
        <v>780</v>
      </c>
      <c r="G33" s="261">
        <v>758</v>
      </c>
      <c r="H33" s="261">
        <v>764</v>
      </c>
      <c r="I33" s="262">
        <v>769</v>
      </c>
      <c r="J33" s="260">
        <v>-2</v>
      </c>
      <c r="K33" s="263">
        <v>-0.26007802340702213</v>
      </c>
    </row>
    <row r="34" spans="1:11" ht="13.5" customHeight="1" x14ac:dyDescent="0.2">
      <c r="A34" s="256">
        <v>28</v>
      </c>
      <c r="B34" s="257" t="s">
        <v>245</v>
      </c>
      <c r="C34" s="258"/>
      <c r="D34" s="259">
        <v>0.24403636141785126</v>
      </c>
      <c r="E34" s="260">
        <v>120</v>
      </c>
      <c r="F34" s="261">
        <v>120</v>
      </c>
      <c r="G34" s="261">
        <v>126</v>
      </c>
      <c r="H34" s="261">
        <v>122</v>
      </c>
      <c r="I34" s="262">
        <v>122</v>
      </c>
      <c r="J34" s="260">
        <v>-2</v>
      </c>
      <c r="K34" s="263">
        <v>-1.639344262295082</v>
      </c>
    </row>
    <row r="35" spans="1:11" ht="13.5" customHeight="1" x14ac:dyDescent="0.2">
      <c r="A35" s="256">
        <v>29</v>
      </c>
      <c r="B35" s="257" t="s">
        <v>246</v>
      </c>
      <c r="C35" s="258"/>
      <c r="D35" s="259">
        <v>5.7592581294612897</v>
      </c>
      <c r="E35" s="260">
        <v>2832</v>
      </c>
      <c r="F35" s="261">
        <v>2889</v>
      </c>
      <c r="G35" s="261">
        <v>2890</v>
      </c>
      <c r="H35" s="261">
        <v>2886</v>
      </c>
      <c r="I35" s="262">
        <v>2838</v>
      </c>
      <c r="J35" s="260">
        <v>-6</v>
      </c>
      <c r="K35" s="263">
        <v>-0.21141649048625794</v>
      </c>
    </row>
    <row r="36" spans="1:11" ht="13.5" customHeight="1" x14ac:dyDescent="0.2">
      <c r="A36" s="256" t="s">
        <v>247</v>
      </c>
      <c r="B36" s="257" t="s">
        <v>248</v>
      </c>
      <c r="C36" s="258"/>
      <c r="D36" s="259">
        <v>4.29910723364448</v>
      </c>
      <c r="E36" s="260">
        <v>2114</v>
      </c>
      <c r="F36" s="261">
        <v>2154</v>
      </c>
      <c r="G36" s="261">
        <v>2173</v>
      </c>
      <c r="H36" s="261">
        <v>2158</v>
      </c>
      <c r="I36" s="262">
        <v>2109</v>
      </c>
      <c r="J36" s="260">
        <v>5</v>
      </c>
      <c r="K36" s="263">
        <v>0.23707918444760551</v>
      </c>
    </row>
    <row r="37" spans="1:11" ht="13.5" customHeight="1" x14ac:dyDescent="0.2">
      <c r="A37" s="256" t="s">
        <v>249</v>
      </c>
      <c r="B37" s="257" t="s">
        <v>250</v>
      </c>
      <c r="C37" s="258"/>
      <c r="D37" s="259" t="s">
        <v>546</v>
      </c>
      <c r="E37" s="260" t="s">
        <v>546</v>
      </c>
      <c r="F37" s="261" t="s">
        <v>546</v>
      </c>
      <c r="G37" s="261" t="s">
        <v>546</v>
      </c>
      <c r="H37" s="261" t="s">
        <v>546</v>
      </c>
      <c r="I37" s="262" t="s">
        <v>546</v>
      </c>
      <c r="J37" s="260" t="s">
        <v>546</v>
      </c>
      <c r="K37" s="263" t="s">
        <v>546</v>
      </c>
    </row>
    <row r="38" spans="1:11" ht="13.5" customHeight="1" x14ac:dyDescent="0.2">
      <c r="A38" s="256">
        <v>31</v>
      </c>
      <c r="B38" s="257" t="s">
        <v>251</v>
      </c>
      <c r="C38" s="258"/>
      <c r="D38" s="259">
        <v>0.84802635592703313</v>
      </c>
      <c r="E38" s="260">
        <v>417</v>
      </c>
      <c r="F38" s="261">
        <v>406</v>
      </c>
      <c r="G38" s="261">
        <v>388</v>
      </c>
      <c r="H38" s="261">
        <v>385</v>
      </c>
      <c r="I38" s="262">
        <v>381</v>
      </c>
      <c r="J38" s="260">
        <v>36</v>
      </c>
      <c r="K38" s="263">
        <v>9.4488188976377945</v>
      </c>
    </row>
    <row r="39" spans="1:11" ht="13.5" customHeight="1" x14ac:dyDescent="0.2">
      <c r="A39" s="256">
        <v>32</v>
      </c>
      <c r="B39" s="257" t="s">
        <v>252</v>
      </c>
      <c r="C39" s="258"/>
      <c r="D39" s="259">
        <v>3.0240172452362071</v>
      </c>
      <c r="E39" s="260">
        <v>1487</v>
      </c>
      <c r="F39" s="261">
        <v>1564</v>
      </c>
      <c r="G39" s="261">
        <v>1533</v>
      </c>
      <c r="H39" s="261">
        <v>1519</v>
      </c>
      <c r="I39" s="262">
        <v>1490</v>
      </c>
      <c r="J39" s="260">
        <v>-3</v>
      </c>
      <c r="K39" s="263">
        <v>-0.20134228187919462</v>
      </c>
    </row>
    <row r="40" spans="1:11" ht="13.5" customHeight="1" x14ac:dyDescent="0.2">
      <c r="A40" s="256">
        <v>33</v>
      </c>
      <c r="B40" s="257" t="s">
        <v>253</v>
      </c>
      <c r="C40" s="258"/>
      <c r="D40" s="259">
        <v>1.7285908933764464</v>
      </c>
      <c r="E40" s="260">
        <v>850</v>
      </c>
      <c r="F40" s="261">
        <v>906</v>
      </c>
      <c r="G40" s="261">
        <v>881</v>
      </c>
      <c r="H40" s="261">
        <v>886</v>
      </c>
      <c r="I40" s="262">
        <v>838</v>
      </c>
      <c r="J40" s="260">
        <v>12</v>
      </c>
      <c r="K40" s="263">
        <v>1.431980906921241</v>
      </c>
    </row>
    <row r="41" spans="1:11" ht="13.5" customHeight="1" x14ac:dyDescent="0.2">
      <c r="A41" s="256">
        <v>34</v>
      </c>
      <c r="B41" s="257" t="s">
        <v>254</v>
      </c>
      <c r="C41" s="258"/>
      <c r="D41" s="259">
        <v>2.2898745246375043</v>
      </c>
      <c r="E41" s="260">
        <v>1126</v>
      </c>
      <c r="F41" s="261">
        <v>1133</v>
      </c>
      <c r="G41" s="261">
        <v>1124</v>
      </c>
      <c r="H41" s="261">
        <v>1096</v>
      </c>
      <c r="I41" s="262">
        <v>1082</v>
      </c>
      <c r="J41" s="260">
        <v>44</v>
      </c>
      <c r="K41" s="263">
        <v>4.066543438077634</v>
      </c>
    </row>
    <row r="42" spans="1:11" ht="13.5" customHeight="1" x14ac:dyDescent="0.2">
      <c r="A42" s="256">
        <v>41</v>
      </c>
      <c r="B42" s="257" t="s">
        <v>255</v>
      </c>
      <c r="C42" s="258"/>
      <c r="D42" s="259">
        <v>0.57755272202224794</v>
      </c>
      <c r="E42" s="260">
        <v>284</v>
      </c>
      <c r="F42" s="261">
        <v>282</v>
      </c>
      <c r="G42" s="261">
        <v>278</v>
      </c>
      <c r="H42" s="261">
        <v>282</v>
      </c>
      <c r="I42" s="262">
        <v>281</v>
      </c>
      <c r="J42" s="260">
        <v>3</v>
      </c>
      <c r="K42" s="263">
        <v>1.0676156583629892</v>
      </c>
    </row>
    <row r="43" spans="1:11" ht="13.5" customHeight="1" x14ac:dyDescent="0.2">
      <c r="A43" s="256">
        <v>42</v>
      </c>
      <c r="B43" s="257" t="s">
        <v>256</v>
      </c>
      <c r="C43" s="258"/>
      <c r="D43" s="259">
        <v>0.18099363471823968</v>
      </c>
      <c r="E43" s="552">
        <v>89</v>
      </c>
      <c r="F43" s="553">
        <v>90</v>
      </c>
      <c r="G43" s="553">
        <v>86</v>
      </c>
      <c r="H43" s="553">
        <v>85</v>
      </c>
      <c r="I43" s="554">
        <v>81</v>
      </c>
      <c r="J43" s="260">
        <v>8</v>
      </c>
      <c r="K43" s="263">
        <v>9.8765432098765427</v>
      </c>
    </row>
    <row r="44" spans="1:11" ht="13.5" customHeight="1" x14ac:dyDescent="0.2">
      <c r="A44" s="256">
        <v>43</v>
      </c>
      <c r="B44" s="257" t="s">
        <v>257</v>
      </c>
      <c r="C44" s="258"/>
      <c r="D44" s="259">
        <v>1.5089581681003803</v>
      </c>
      <c r="E44" s="260">
        <v>742</v>
      </c>
      <c r="F44" s="261">
        <v>724</v>
      </c>
      <c r="G44" s="261">
        <v>687</v>
      </c>
      <c r="H44" s="261">
        <v>698</v>
      </c>
      <c r="I44" s="262">
        <v>684</v>
      </c>
      <c r="J44" s="260">
        <v>58</v>
      </c>
      <c r="K44" s="263">
        <v>8.4795321637426895</v>
      </c>
    </row>
    <row r="45" spans="1:11" ht="13.5" customHeight="1" x14ac:dyDescent="0.2">
      <c r="A45" s="256">
        <v>51</v>
      </c>
      <c r="B45" s="257" t="s">
        <v>258</v>
      </c>
      <c r="C45" s="258"/>
      <c r="D45" s="259">
        <v>7.1909381164460173</v>
      </c>
      <c r="E45" s="260">
        <v>3536</v>
      </c>
      <c r="F45" s="261">
        <v>3577</v>
      </c>
      <c r="G45" s="261">
        <v>3542</v>
      </c>
      <c r="H45" s="261">
        <v>3523</v>
      </c>
      <c r="I45" s="262">
        <v>3491</v>
      </c>
      <c r="J45" s="260">
        <v>45</v>
      </c>
      <c r="K45" s="263">
        <v>1.2890289315382413</v>
      </c>
    </row>
    <row r="46" spans="1:11" ht="13.5" customHeight="1" x14ac:dyDescent="0.2">
      <c r="A46" s="256" t="s">
        <v>259</v>
      </c>
      <c r="B46" s="257" t="s">
        <v>260</v>
      </c>
      <c r="C46" s="258"/>
      <c r="D46" s="259">
        <v>6.6194863034592153</v>
      </c>
      <c r="E46" s="260">
        <v>3255</v>
      </c>
      <c r="F46" s="261">
        <v>3296</v>
      </c>
      <c r="G46" s="261">
        <v>3264</v>
      </c>
      <c r="H46" s="261">
        <v>3248</v>
      </c>
      <c r="I46" s="262">
        <v>3222</v>
      </c>
      <c r="J46" s="260">
        <v>33</v>
      </c>
      <c r="K46" s="263">
        <v>1.0242085661080074</v>
      </c>
    </row>
    <row r="47" spans="1:11" ht="13.5" customHeight="1" x14ac:dyDescent="0.2">
      <c r="A47" s="256"/>
      <c r="B47" s="257" t="s">
        <v>261</v>
      </c>
      <c r="C47" s="258"/>
      <c r="D47" s="259">
        <v>5.9382181278343804</v>
      </c>
      <c r="E47" s="260">
        <v>2920</v>
      </c>
      <c r="F47" s="261">
        <v>2969</v>
      </c>
      <c r="G47" s="261">
        <v>2957</v>
      </c>
      <c r="H47" s="261">
        <v>2943</v>
      </c>
      <c r="I47" s="262">
        <v>2893</v>
      </c>
      <c r="J47" s="260">
        <v>27</v>
      </c>
      <c r="K47" s="263">
        <v>0.93328724507431737</v>
      </c>
    </row>
    <row r="48" spans="1:11" ht="13.5" customHeight="1" x14ac:dyDescent="0.2">
      <c r="A48" s="256">
        <v>52</v>
      </c>
      <c r="B48" s="257" t="s">
        <v>262</v>
      </c>
      <c r="C48" s="258"/>
      <c r="D48" s="259">
        <v>5.2427144977935045</v>
      </c>
      <c r="E48" s="260">
        <v>2578</v>
      </c>
      <c r="F48" s="261">
        <v>2608</v>
      </c>
      <c r="G48" s="261">
        <v>2568</v>
      </c>
      <c r="H48" s="261">
        <v>2560</v>
      </c>
      <c r="I48" s="262">
        <v>2499</v>
      </c>
      <c r="J48" s="260">
        <v>79</v>
      </c>
      <c r="K48" s="263">
        <v>3.161264505802321</v>
      </c>
    </row>
    <row r="49" spans="1:11" ht="13.5" customHeight="1" x14ac:dyDescent="0.2">
      <c r="A49" s="256" t="s">
        <v>263</v>
      </c>
      <c r="B49" s="257" t="s">
        <v>264</v>
      </c>
      <c r="C49" s="258"/>
      <c r="D49" s="259">
        <v>4.6854981392227444</v>
      </c>
      <c r="E49" s="260">
        <v>2304</v>
      </c>
      <c r="F49" s="261">
        <v>2333</v>
      </c>
      <c r="G49" s="261">
        <v>2296</v>
      </c>
      <c r="H49" s="261">
        <v>2293</v>
      </c>
      <c r="I49" s="262">
        <v>2243</v>
      </c>
      <c r="J49" s="260">
        <v>61</v>
      </c>
      <c r="K49" s="263">
        <v>2.7195720017833258</v>
      </c>
    </row>
    <row r="50" spans="1:11" ht="13.5" customHeight="1" x14ac:dyDescent="0.2">
      <c r="A50" s="256">
        <v>53</v>
      </c>
      <c r="B50" s="257" t="s">
        <v>265</v>
      </c>
      <c r="C50" s="258"/>
      <c r="D50" s="259">
        <v>1.5557318040388017</v>
      </c>
      <c r="E50" s="260">
        <v>765</v>
      </c>
      <c r="F50" s="261">
        <v>740</v>
      </c>
      <c r="G50" s="261">
        <v>370</v>
      </c>
      <c r="H50" s="261">
        <v>347</v>
      </c>
      <c r="I50" s="262">
        <v>327</v>
      </c>
      <c r="J50" s="260">
        <v>438</v>
      </c>
      <c r="K50" s="263">
        <v>133.94495412844037</v>
      </c>
    </row>
    <row r="51" spans="1:11" ht="13.5" customHeight="1" x14ac:dyDescent="0.2">
      <c r="A51" s="256" t="s">
        <v>266</v>
      </c>
      <c r="B51" s="257" t="s">
        <v>267</v>
      </c>
      <c r="C51" s="258"/>
      <c r="D51" s="259">
        <v>1.4723527138877026</v>
      </c>
      <c r="E51" s="260">
        <v>724</v>
      </c>
      <c r="F51" s="261">
        <v>700</v>
      </c>
      <c r="G51" s="261">
        <v>331</v>
      </c>
      <c r="H51" s="261">
        <v>308</v>
      </c>
      <c r="I51" s="262">
        <v>289</v>
      </c>
      <c r="J51" s="260">
        <v>435</v>
      </c>
      <c r="K51" s="263">
        <v>150.51903114186851</v>
      </c>
    </row>
    <row r="52" spans="1:11" ht="13.5" customHeight="1" x14ac:dyDescent="0.2">
      <c r="A52" s="256">
        <v>54</v>
      </c>
      <c r="B52" s="257" t="s">
        <v>268</v>
      </c>
      <c r="C52" s="258"/>
      <c r="D52" s="259">
        <v>2.2329327069733389</v>
      </c>
      <c r="E52" s="260">
        <v>1098</v>
      </c>
      <c r="F52" s="261">
        <v>1128</v>
      </c>
      <c r="G52" s="261">
        <v>1121</v>
      </c>
      <c r="H52" s="261">
        <v>1088</v>
      </c>
      <c r="I52" s="262">
        <v>1110</v>
      </c>
      <c r="J52" s="260">
        <v>-12</v>
      </c>
      <c r="K52" s="263">
        <v>-1.0810810810810811</v>
      </c>
    </row>
    <row r="53" spans="1:11" ht="13.5" customHeight="1" x14ac:dyDescent="0.2">
      <c r="A53" s="256">
        <v>61</v>
      </c>
      <c r="B53" s="257" t="s">
        <v>269</v>
      </c>
      <c r="C53" s="258"/>
      <c r="D53" s="259">
        <v>3.0626563357940335</v>
      </c>
      <c r="E53" s="260">
        <v>1506</v>
      </c>
      <c r="F53" s="261">
        <v>1505</v>
      </c>
      <c r="G53" s="261">
        <v>1469</v>
      </c>
      <c r="H53" s="261">
        <v>1459</v>
      </c>
      <c r="I53" s="262">
        <v>1448</v>
      </c>
      <c r="J53" s="260">
        <v>58</v>
      </c>
      <c r="K53" s="263">
        <v>4.0055248618784534</v>
      </c>
    </row>
    <row r="54" spans="1:11" ht="13.5" customHeight="1" x14ac:dyDescent="0.2">
      <c r="A54" s="256">
        <v>62</v>
      </c>
      <c r="B54" s="257" t="s">
        <v>270</v>
      </c>
      <c r="C54" s="258"/>
      <c r="D54" s="259">
        <v>6.5747463038659424</v>
      </c>
      <c r="E54" s="260">
        <v>3233</v>
      </c>
      <c r="F54" s="261">
        <v>3260</v>
      </c>
      <c r="G54" s="261">
        <v>3248</v>
      </c>
      <c r="H54" s="261">
        <v>3241</v>
      </c>
      <c r="I54" s="262">
        <v>3260</v>
      </c>
      <c r="J54" s="260">
        <v>-27</v>
      </c>
      <c r="K54" s="263">
        <v>-0.82822085889570551</v>
      </c>
    </row>
    <row r="55" spans="1:11" ht="13.5" customHeight="1" x14ac:dyDescent="0.2">
      <c r="A55" s="256">
        <v>63</v>
      </c>
      <c r="B55" s="257" t="s">
        <v>271</v>
      </c>
      <c r="C55" s="258"/>
      <c r="D55" s="259">
        <v>2.2390336160087854</v>
      </c>
      <c r="E55" s="260">
        <v>1101</v>
      </c>
      <c r="F55" s="261">
        <v>1147</v>
      </c>
      <c r="G55" s="261">
        <v>1124</v>
      </c>
      <c r="H55" s="261">
        <v>1068</v>
      </c>
      <c r="I55" s="262">
        <v>1080</v>
      </c>
      <c r="J55" s="260">
        <v>21</v>
      </c>
      <c r="K55" s="263">
        <v>1.9444444444444444</v>
      </c>
    </row>
    <row r="56" spans="1:11" ht="13.5" customHeight="1" x14ac:dyDescent="0.2">
      <c r="A56" s="256" t="s">
        <v>272</v>
      </c>
      <c r="B56" s="257" t="s">
        <v>273</v>
      </c>
      <c r="C56" s="258"/>
      <c r="D56" s="259">
        <v>0.5714518129868017</v>
      </c>
      <c r="E56" s="260">
        <v>281</v>
      </c>
      <c r="F56" s="261">
        <v>303</v>
      </c>
      <c r="G56" s="261">
        <v>304</v>
      </c>
      <c r="H56" s="261">
        <v>293</v>
      </c>
      <c r="I56" s="262">
        <v>283</v>
      </c>
      <c r="J56" s="260">
        <v>-2</v>
      </c>
      <c r="K56" s="263">
        <v>-0.70671378091872794</v>
      </c>
    </row>
    <row r="57" spans="1:11" ht="13.5" customHeight="1" x14ac:dyDescent="0.2">
      <c r="A57" s="256" t="s">
        <v>274</v>
      </c>
      <c r="B57" s="257" t="s">
        <v>275</v>
      </c>
      <c r="C57" s="258"/>
      <c r="D57" s="259">
        <v>1.3442336241433306</v>
      </c>
      <c r="E57" s="260">
        <v>661</v>
      </c>
      <c r="F57" s="261">
        <v>679</v>
      </c>
      <c r="G57" s="261">
        <v>655</v>
      </c>
      <c r="H57" s="261">
        <v>621</v>
      </c>
      <c r="I57" s="262">
        <v>649</v>
      </c>
      <c r="J57" s="260">
        <v>12</v>
      </c>
      <c r="K57" s="263">
        <v>1.8489984591679507</v>
      </c>
    </row>
    <row r="58" spans="1:11" ht="13.5" customHeight="1" x14ac:dyDescent="0.2">
      <c r="A58" s="256">
        <v>71</v>
      </c>
      <c r="B58" s="257" t="s">
        <v>276</v>
      </c>
      <c r="C58" s="258"/>
      <c r="D58" s="259">
        <v>9.9810871819901159</v>
      </c>
      <c r="E58" s="260">
        <v>4908</v>
      </c>
      <c r="F58" s="261">
        <v>4901</v>
      </c>
      <c r="G58" s="261">
        <v>4873</v>
      </c>
      <c r="H58" s="261">
        <v>4853</v>
      </c>
      <c r="I58" s="262">
        <v>4820</v>
      </c>
      <c r="J58" s="260">
        <v>88</v>
      </c>
      <c r="K58" s="263">
        <v>1.8257261410788381</v>
      </c>
    </row>
    <row r="59" spans="1:11" ht="13.5" customHeight="1" x14ac:dyDescent="0.2">
      <c r="A59" s="256" t="s">
        <v>277</v>
      </c>
      <c r="B59" s="257" t="s">
        <v>278</v>
      </c>
      <c r="C59" s="258"/>
      <c r="D59" s="259">
        <v>3.082992699245521</v>
      </c>
      <c r="E59" s="260">
        <v>1516</v>
      </c>
      <c r="F59" s="261">
        <v>1514</v>
      </c>
      <c r="G59" s="261">
        <v>1504</v>
      </c>
      <c r="H59" s="261">
        <v>1512</v>
      </c>
      <c r="I59" s="262">
        <v>1518</v>
      </c>
      <c r="J59" s="260">
        <v>-2</v>
      </c>
      <c r="K59" s="263">
        <v>-0.13175230566534915</v>
      </c>
    </row>
    <row r="60" spans="1:11" ht="13.5" customHeight="1" x14ac:dyDescent="0.2">
      <c r="A60" s="256" t="s">
        <v>279</v>
      </c>
      <c r="B60" s="257" t="s">
        <v>280</v>
      </c>
      <c r="C60" s="258"/>
      <c r="D60" s="259">
        <v>5.8507717649929836</v>
      </c>
      <c r="E60" s="260">
        <v>2877</v>
      </c>
      <c r="F60" s="261">
        <v>2869</v>
      </c>
      <c r="G60" s="261">
        <v>2874</v>
      </c>
      <c r="H60" s="261">
        <v>2867</v>
      </c>
      <c r="I60" s="262">
        <v>2833</v>
      </c>
      <c r="J60" s="260">
        <v>44</v>
      </c>
      <c r="K60" s="263">
        <v>1.5531238969290504</v>
      </c>
    </row>
    <row r="61" spans="1:11" ht="13.5" customHeight="1" x14ac:dyDescent="0.2">
      <c r="A61" s="256">
        <v>72</v>
      </c>
      <c r="B61" s="257" t="s">
        <v>281</v>
      </c>
      <c r="C61" s="258"/>
      <c r="D61" s="259">
        <v>3.0260508815813556</v>
      </c>
      <c r="E61" s="260">
        <v>1488</v>
      </c>
      <c r="F61" s="261">
        <v>1496</v>
      </c>
      <c r="G61" s="261">
        <v>1460</v>
      </c>
      <c r="H61" s="261">
        <v>1375</v>
      </c>
      <c r="I61" s="262">
        <v>1362</v>
      </c>
      <c r="J61" s="260">
        <v>126</v>
      </c>
      <c r="K61" s="263">
        <v>9.251101321585903</v>
      </c>
    </row>
    <row r="62" spans="1:11" ht="13.5" customHeight="1" x14ac:dyDescent="0.2">
      <c r="A62" s="256" t="s">
        <v>282</v>
      </c>
      <c r="B62" s="257" t="s">
        <v>283</v>
      </c>
      <c r="C62" s="258"/>
      <c r="D62" s="259">
        <v>1.1022308990706282</v>
      </c>
      <c r="E62" s="260">
        <v>542</v>
      </c>
      <c r="F62" s="261">
        <v>545</v>
      </c>
      <c r="G62" s="261">
        <v>528</v>
      </c>
      <c r="H62" s="261">
        <v>464</v>
      </c>
      <c r="I62" s="262">
        <v>455</v>
      </c>
      <c r="J62" s="260">
        <v>87</v>
      </c>
      <c r="K62" s="263">
        <v>19.12087912087912</v>
      </c>
    </row>
    <row r="63" spans="1:11" ht="13.5" customHeight="1" x14ac:dyDescent="0.2">
      <c r="A63" s="256" t="s">
        <v>284</v>
      </c>
      <c r="B63" s="257" t="s">
        <v>285</v>
      </c>
      <c r="C63" s="258"/>
      <c r="D63" s="259">
        <v>1.2039127163280663</v>
      </c>
      <c r="E63" s="260">
        <v>592</v>
      </c>
      <c r="F63" s="261">
        <v>591</v>
      </c>
      <c r="G63" s="261">
        <v>585</v>
      </c>
      <c r="H63" s="261">
        <v>568</v>
      </c>
      <c r="I63" s="262">
        <v>562</v>
      </c>
      <c r="J63" s="260">
        <v>30</v>
      </c>
      <c r="K63" s="263">
        <v>5.3380782918149468</v>
      </c>
    </row>
    <row r="64" spans="1:11" ht="13.5" customHeight="1" x14ac:dyDescent="0.2">
      <c r="A64" s="256">
        <v>73</v>
      </c>
      <c r="B64" s="257" t="s">
        <v>286</v>
      </c>
      <c r="C64" s="258"/>
      <c r="D64" s="259">
        <v>2.3671527057531572</v>
      </c>
      <c r="E64" s="260">
        <v>1164</v>
      </c>
      <c r="F64" s="261">
        <v>1162</v>
      </c>
      <c r="G64" s="261">
        <v>1138</v>
      </c>
      <c r="H64" s="261">
        <v>1126</v>
      </c>
      <c r="I64" s="262">
        <v>1121</v>
      </c>
      <c r="J64" s="260">
        <v>43</v>
      </c>
      <c r="K64" s="263">
        <v>3.8358608385370205</v>
      </c>
    </row>
    <row r="65" spans="1:11" ht="13.5" customHeight="1" x14ac:dyDescent="0.2">
      <c r="A65" s="256" t="s">
        <v>287</v>
      </c>
      <c r="B65" s="257" t="s">
        <v>288</v>
      </c>
      <c r="C65" s="258"/>
      <c r="D65" s="259">
        <v>2.0010981636263803</v>
      </c>
      <c r="E65" s="260">
        <v>984</v>
      </c>
      <c r="F65" s="261">
        <v>980</v>
      </c>
      <c r="G65" s="261">
        <v>957</v>
      </c>
      <c r="H65" s="261">
        <v>947</v>
      </c>
      <c r="I65" s="262">
        <v>950</v>
      </c>
      <c r="J65" s="260">
        <v>34</v>
      </c>
      <c r="K65" s="263">
        <v>3.5789473684210527</v>
      </c>
    </row>
    <row r="66" spans="1:11" ht="13.5" customHeight="1" x14ac:dyDescent="0.2">
      <c r="A66" s="256">
        <v>81</v>
      </c>
      <c r="B66" s="257" t="s">
        <v>289</v>
      </c>
      <c r="C66" s="258"/>
      <c r="D66" s="259">
        <v>10.418318996197099</v>
      </c>
      <c r="E66" s="260">
        <v>5123</v>
      </c>
      <c r="F66" s="261">
        <v>5050</v>
      </c>
      <c r="G66" s="261">
        <v>4884</v>
      </c>
      <c r="H66" s="261">
        <v>4891</v>
      </c>
      <c r="I66" s="262">
        <v>4878</v>
      </c>
      <c r="J66" s="260">
        <v>245</v>
      </c>
      <c r="K66" s="263">
        <v>5.0225502255022549</v>
      </c>
    </row>
    <row r="67" spans="1:11" ht="13.5" customHeight="1" x14ac:dyDescent="0.2">
      <c r="A67" s="256" t="s">
        <v>290</v>
      </c>
      <c r="B67" s="257" t="s">
        <v>291</v>
      </c>
      <c r="C67" s="258"/>
      <c r="D67" s="259">
        <v>2.8714945193500498</v>
      </c>
      <c r="E67" s="260">
        <v>1412</v>
      </c>
      <c r="F67" s="261">
        <v>1413</v>
      </c>
      <c r="G67" s="261">
        <v>1340</v>
      </c>
      <c r="H67" s="261">
        <v>1358</v>
      </c>
      <c r="I67" s="262">
        <v>1350</v>
      </c>
      <c r="J67" s="260">
        <v>62</v>
      </c>
      <c r="K67" s="263">
        <v>4.5925925925925926</v>
      </c>
    </row>
    <row r="68" spans="1:11" ht="13.5" customHeight="1" x14ac:dyDescent="0.2">
      <c r="A68" s="256" t="s">
        <v>292</v>
      </c>
      <c r="B68" s="257" t="s">
        <v>293</v>
      </c>
      <c r="C68" s="268"/>
      <c r="D68" s="259">
        <v>4.5004372318142067</v>
      </c>
      <c r="E68" s="260">
        <v>2213</v>
      </c>
      <c r="F68" s="261">
        <v>2185</v>
      </c>
      <c r="G68" s="261">
        <v>2109</v>
      </c>
      <c r="H68" s="261">
        <v>2092</v>
      </c>
      <c r="I68" s="262">
        <v>2106</v>
      </c>
      <c r="J68" s="260">
        <v>107</v>
      </c>
      <c r="K68" s="263">
        <v>5.0807217473884139</v>
      </c>
    </row>
    <row r="69" spans="1:11" ht="13.5" customHeight="1" x14ac:dyDescent="0.2">
      <c r="A69" s="256" t="s">
        <v>294</v>
      </c>
      <c r="B69" s="257" t="s">
        <v>295</v>
      </c>
      <c r="C69" s="258"/>
      <c r="D69" s="259">
        <v>1.0086836271937851</v>
      </c>
      <c r="E69" s="260">
        <v>496</v>
      </c>
      <c r="F69" s="261">
        <v>478</v>
      </c>
      <c r="G69" s="261">
        <v>472</v>
      </c>
      <c r="H69" s="261">
        <v>469</v>
      </c>
      <c r="I69" s="262">
        <v>464</v>
      </c>
      <c r="J69" s="260">
        <v>32</v>
      </c>
      <c r="K69" s="263">
        <v>6.8965517241379306</v>
      </c>
    </row>
    <row r="70" spans="1:11" ht="13.5" customHeight="1" x14ac:dyDescent="0.2">
      <c r="A70" s="256" t="s">
        <v>296</v>
      </c>
      <c r="B70" s="257" t="s">
        <v>297</v>
      </c>
      <c r="C70" s="258"/>
      <c r="D70" s="259">
        <v>1.0351208996807191</v>
      </c>
      <c r="E70" s="260">
        <v>509</v>
      </c>
      <c r="F70" s="261">
        <v>489</v>
      </c>
      <c r="G70" s="261">
        <v>476</v>
      </c>
      <c r="H70" s="261">
        <v>481</v>
      </c>
      <c r="I70" s="262">
        <v>467</v>
      </c>
      <c r="J70" s="260">
        <v>42</v>
      </c>
      <c r="K70" s="263">
        <v>8.9935760171306214</v>
      </c>
    </row>
    <row r="71" spans="1:11" ht="13.5" customHeight="1" x14ac:dyDescent="0.2">
      <c r="A71" s="256">
        <v>82</v>
      </c>
      <c r="B71" s="257" t="s">
        <v>298</v>
      </c>
      <c r="C71" s="258"/>
      <c r="D71" s="259">
        <v>2.7901490655440995</v>
      </c>
      <c r="E71" s="260">
        <v>1372</v>
      </c>
      <c r="F71" s="261">
        <v>1362</v>
      </c>
      <c r="G71" s="261">
        <v>1332</v>
      </c>
      <c r="H71" s="261">
        <v>1270</v>
      </c>
      <c r="I71" s="262">
        <v>1257</v>
      </c>
      <c r="J71" s="260">
        <v>115</v>
      </c>
      <c r="K71" s="263">
        <v>9.1487669053301506</v>
      </c>
    </row>
    <row r="72" spans="1:11" ht="13.5" customHeight="1" x14ac:dyDescent="0.2">
      <c r="A72" s="256" t="s">
        <v>299</v>
      </c>
      <c r="B72" s="269" t="s">
        <v>547</v>
      </c>
      <c r="C72" s="258"/>
      <c r="D72" s="259">
        <v>1.8323063469790333</v>
      </c>
      <c r="E72" s="260">
        <v>901</v>
      </c>
      <c r="F72" s="261">
        <v>887</v>
      </c>
      <c r="G72" s="261">
        <v>866</v>
      </c>
      <c r="H72" s="261">
        <v>801</v>
      </c>
      <c r="I72" s="262">
        <v>779</v>
      </c>
      <c r="J72" s="260">
        <v>122</v>
      </c>
      <c r="K72" s="263">
        <v>15.661103979460847</v>
      </c>
    </row>
    <row r="73" spans="1:11" ht="13.5" customHeight="1" x14ac:dyDescent="0.2">
      <c r="A73" s="256" t="s">
        <v>300</v>
      </c>
      <c r="B73" s="257" t="s">
        <v>301</v>
      </c>
      <c r="C73" s="258"/>
      <c r="D73" s="259">
        <v>0.46163545034876863</v>
      </c>
      <c r="E73" s="260">
        <v>227</v>
      </c>
      <c r="F73" s="261">
        <v>230</v>
      </c>
      <c r="G73" s="261">
        <v>217</v>
      </c>
      <c r="H73" s="261">
        <v>225</v>
      </c>
      <c r="I73" s="262">
        <v>233</v>
      </c>
      <c r="J73" s="260">
        <v>-6</v>
      </c>
      <c r="K73" s="263">
        <v>-2.5751072961373391</v>
      </c>
    </row>
    <row r="74" spans="1:11" ht="13.5" customHeight="1" x14ac:dyDescent="0.2">
      <c r="A74" s="256">
        <v>83</v>
      </c>
      <c r="B74" s="257" t="s">
        <v>302</v>
      </c>
      <c r="C74" s="258"/>
      <c r="D74" s="259">
        <v>5.505053586317695</v>
      </c>
      <c r="E74" s="260">
        <v>2707</v>
      </c>
      <c r="F74" s="261">
        <v>2681</v>
      </c>
      <c r="G74" s="261">
        <v>2637</v>
      </c>
      <c r="H74" s="261">
        <v>2609</v>
      </c>
      <c r="I74" s="262">
        <v>2607</v>
      </c>
      <c r="J74" s="260">
        <v>100</v>
      </c>
      <c r="K74" s="263">
        <v>3.8358266206367473</v>
      </c>
    </row>
    <row r="75" spans="1:11" ht="13.5" customHeight="1" x14ac:dyDescent="0.2">
      <c r="A75" s="256" t="s">
        <v>303</v>
      </c>
      <c r="B75" s="257" t="s">
        <v>304</v>
      </c>
      <c r="C75" s="258"/>
      <c r="D75" s="259">
        <v>4.5106054135399507</v>
      </c>
      <c r="E75" s="260">
        <v>2218</v>
      </c>
      <c r="F75" s="261">
        <v>2181</v>
      </c>
      <c r="G75" s="261">
        <v>2148</v>
      </c>
      <c r="H75" s="261">
        <v>2144</v>
      </c>
      <c r="I75" s="262">
        <v>2149</v>
      </c>
      <c r="J75" s="260">
        <v>69</v>
      </c>
      <c r="K75" s="263">
        <v>3.2107957189390413</v>
      </c>
    </row>
    <row r="76" spans="1:11" ht="13.5" customHeight="1" x14ac:dyDescent="0.2">
      <c r="A76" s="256"/>
      <c r="B76" s="257" t="s">
        <v>305</v>
      </c>
      <c r="C76" s="258"/>
      <c r="D76" s="259">
        <v>2.2756390702214628</v>
      </c>
      <c r="E76" s="260">
        <v>1119</v>
      </c>
      <c r="F76" s="261">
        <v>1114</v>
      </c>
      <c r="G76" s="261">
        <v>1093</v>
      </c>
      <c r="H76" s="261">
        <v>1104</v>
      </c>
      <c r="I76" s="262">
        <v>1118</v>
      </c>
      <c r="J76" s="260">
        <v>1</v>
      </c>
      <c r="K76" s="263">
        <v>8.9445438282647588E-2</v>
      </c>
    </row>
    <row r="77" spans="1:11" ht="13.5" customHeight="1" x14ac:dyDescent="0.2">
      <c r="A77" s="256">
        <v>84</v>
      </c>
      <c r="B77" s="257" t="s">
        <v>306</v>
      </c>
      <c r="C77" s="258"/>
      <c r="D77" s="259">
        <v>0.79311817460801659</v>
      </c>
      <c r="E77" s="260">
        <v>390</v>
      </c>
      <c r="F77" s="261">
        <v>387</v>
      </c>
      <c r="G77" s="261">
        <v>388</v>
      </c>
      <c r="H77" s="261">
        <v>390</v>
      </c>
      <c r="I77" s="262">
        <v>394</v>
      </c>
      <c r="J77" s="260">
        <v>-4</v>
      </c>
      <c r="K77" s="263">
        <v>-1.015228426395939</v>
      </c>
    </row>
    <row r="78" spans="1:11" ht="13.5" customHeight="1" x14ac:dyDescent="0.2">
      <c r="A78" s="256" t="s">
        <v>307</v>
      </c>
      <c r="B78" s="257" t="s">
        <v>308</v>
      </c>
      <c r="C78" s="258"/>
      <c r="D78" s="259">
        <v>0.18302727106338845</v>
      </c>
      <c r="E78" s="552">
        <v>90</v>
      </c>
      <c r="F78" s="553">
        <v>91</v>
      </c>
      <c r="G78" s="553">
        <v>97</v>
      </c>
      <c r="H78" s="553">
        <v>94</v>
      </c>
      <c r="I78" s="554">
        <v>95</v>
      </c>
      <c r="J78" s="260">
        <v>-5</v>
      </c>
      <c r="K78" s="263">
        <v>-5.2631578947368425</v>
      </c>
    </row>
    <row r="79" spans="1:11" ht="13.5" customHeight="1" x14ac:dyDescent="0.2">
      <c r="A79" s="256" t="s">
        <v>309</v>
      </c>
      <c r="B79" s="257" t="s">
        <v>310</v>
      </c>
      <c r="C79" s="258"/>
      <c r="D79" s="259">
        <v>0.24200272507270251</v>
      </c>
      <c r="E79" s="260">
        <v>119</v>
      </c>
      <c r="F79" s="261">
        <v>122</v>
      </c>
      <c r="G79" s="261">
        <v>119</v>
      </c>
      <c r="H79" s="261">
        <v>118</v>
      </c>
      <c r="I79" s="262">
        <v>123</v>
      </c>
      <c r="J79" s="260">
        <v>-4</v>
      </c>
      <c r="K79" s="263">
        <v>-3.2520325203252032</v>
      </c>
    </row>
    <row r="80" spans="1:11" s="113" customFormat="1" ht="13.5" customHeight="1" x14ac:dyDescent="0.15">
      <c r="A80" s="256" t="s">
        <v>311</v>
      </c>
      <c r="B80" s="257" t="s">
        <v>312</v>
      </c>
      <c r="C80" s="258"/>
      <c r="D80" s="259" t="s">
        <v>546</v>
      </c>
      <c r="E80" s="260" t="s">
        <v>546</v>
      </c>
      <c r="F80" s="261" t="s">
        <v>546</v>
      </c>
      <c r="G80" s="261" t="s">
        <v>546</v>
      </c>
      <c r="H80" s="261" t="s">
        <v>546</v>
      </c>
      <c r="I80" s="262" t="s">
        <v>546</v>
      </c>
      <c r="J80" s="260" t="s">
        <v>546</v>
      </c>
      <c r="K80" s="263" t="s">
        <v>546</v>
      </c>
    </row>
    <row r="81" spans="1:11" s="113" customFormat="1" ht="13.5" customHeight="1" x14ac:dyDescent="0.15">
      <c r="A81" s="256">
        <v>91</v>
      </c>
      <c r="B81" s="257" t="s">
        <v>313</v>
      </c>
      <c r="C81" s="258"/>
      <c r="D81" s="259">
        <v>0.32334817887865291</v>
      </c>
      <c r="E81" s="260">
        <v>159</v>
      </c>
      <c r="F81" s="261">
        <v>149</v>
      </c>
      <c r="G81" s="261">
        <v>149</v>
      </c>
      <c r="H81" s="261">
        <v>148</v>
      </c>
      <c r="I81" s="262">
        <v>152</v>
      </c>
      <c r="J81" s="260">
        <v>7</v>
      </c>
      <c r="K81" s="263">
        <v>4.6052631578947372</v>
      </c>
    </row>
    <row r="82" spans="1:11" s="86" customFormat="1" ht="13.5" customHeight="1" x14ac:dyDescent="0.2">
      <c r="A82" s="256">
        <v>92</v>
      </c>
      <c r="B82" s="257" t="s">
        <v>314</v>
      </c>
      <c r="C82" s="258"/>
      <c r="D82" s="259">
        <v>0.69550363004087612</v>
      </c>
      <c r="E82" s="260">
        <v>342</v>
      </c>
      <c r="F82" s="261">
        <v>333</v>
      </c>
      <c r="G82" s="261">
        <v>328</v>
      </c>
      <c r="H82" s="261">
        <v>326</v>
      </c>
      <c r="I82" s="262">
        <v>326</v>
      </c>
      <c r="J82" s="260">
        <v>16</v>
      </c>
      <c r="K82" s="263">
        <v>4.9079754601226995</v>
      </c>
    </row>
    <row r="83" spans="1:11" s="113" customFormat="1" ht="13.5" customHeight="1" x14ac:dyDescent="0.15">
      <c r="A83" s="256">
        <v>93</v>
      </c>
      <c r="B83" s="257" t="s">
        <v>315</v>
      </c>
      <c r="C83" s="258"/>
      <c r="D83" s="259">
        <v>0.1850609074085372</v>
      </c>
      <c r="E83" s="552">
        <v>91</v>
      </c>
      <c r="F83" s="553">
        <v>93</v>
      </c>
      <c r="G83" s="553">
        <v>86</v>
      </c>
      <c r="H83" s="553">
        <v>88</v>
      </c>
      <c r="I83" s="554">
        <v>86</v>
      </c>
      <c r="J83" s="260">
        <v>5</v>
      </c>
      <c r="K83" s="263">
        <v>5.8139534883720927</v>
      </c>
    </row>
    <row r="84" spans="1:11" s="86" customFormat="1" ht="13.5" customHeight="1" x14ac:dyDescent="0.2">
      <c r="A84" s="256">
        <v>94</v>
      </c>
      <c r="B84" s="257" t="s">
        <v>316</v>
      </c>
      <c r="C84" s="258"/>
      <c r="D84" s="259">
        <v>0.16879181664734713</v>
      </c>
      <c r="E84" s="552">
        <v>83</v>
      </c>
      <c r="F84" s="553">
        <v>83</v>
      </c>
      <c r="G84" s="553">
        <v>81</v>
      </c>
      <c r="H84" s="553">
        <v>78</v>
      </c>
      <c r="I84" s="554">
        <v>79</v>
      </c>
      <c r="J84" s="260">
        <v>4</v>
      </c>
      <c r="K84" s="263">
        <v>5.0632911392405067</v>
      </c>
    </row>
    <row r="85" spans="1:11" s="86" customFormat="1" ht="13.5" customHeight="1" x14ac:dyDescent="0.2">
      <c r="A85" s="270" t="s">
        <v>317</v>
      </c>
      <c r="B85" s="271" t="s">
        <v>318</v>
      </c>
      <c r="C85" s="272"/>
      <c r="D85" s="273" t="s">
        <v>546</v>
      </c>
      <c r="E85" s="274" t="s">
        <v>546</v>
      </c>
      <c r="F85" s="275" t="s">
        <v>546</v>
      </c>
      <c r="G85" s="275" t="s">
        <v>546</v>
      </c>
      <c r="H85" s="275" t="s">
        <v>546</v>
      </c>
      <c r="I85" s="276" t="s">
        <v>546</v>
      </c>
      <c r="J85" s="274" t="s">
        <v>546</v>
      </c>
      <c r="K85" s="551" t="s">
        <v>546</v>
      </c>
    </row>
    <row r="86" spans="1:11" ht="12.75" customHeight="1" x14ac:dyDescent="0.2">
      <c r="A86" s="113"/>
      <c r="B86" s="113"/>
      <c r="C86" s="113"/>
      <c r="D86" s="113"/>
      <c r="E86" s="113"/>
      <c r="F86" s="113"/>
      <c r="G86" s="113"/>
      <c r="H86" s="113"/>
      <c r="I86" s="113"/>
      <c r="J86" s="113"/>
      <c r="K86" s="114" t="s">
        <v>35</v>
      </c>
    </row>
    <row r="87" spans="1:11" ht="15.75" customHeight="1" x14ac:dyDescent="0.2">
      <c r="A87" s="113" t="s">
        <v>114</v>
      </c>
      <c r="B87" s="113"/>
      <c r="C87" s="113"/>
      <c r="D87" s="113"/>
      <c r="E87" s="113"/>
      <c r="F87" s="113"/>
      <c r="G87" s="113"/>
      <c r="H87" s="113"/>
      <c r="I87" s="113"/>
      <c r="J87" s="113"/>
      <c r="K87" s="113"/>
    </row>
    <row r="88" spans="1:11" ht="15.75" customHeight="1" x14ac:dyDescent="0.2">
      <c r="A88" s="277" t="s">
        <v>319</v>
      </c>
      <c r="B88" s="278"/>
      <c r="C88" s="278"/>
      <c r="D88" s="278"/>
      <c r="E88" s="278"/>
      <c r="F88" s="113"/>
      <c r="G88" s="113"/>
      <c r="H88" s="113"/>
      <c r="I88" s="113"/>
      <c r="J88" s="113"/>
      <c r="K88" s="113"/>
    </row>
    <row r="89" spans="1:11" ht="57" customHeight="1" x14ac:dyDescent="0.2">
      <c r="A89" s="279" t="s">
        <v>320</v>
      </c>
      <c r="B89" s="279"/>
      <c r="C89" s="279"/>
      <c r="D89" s="279"/>
      <c r="E89" s="279"/>
      <c r="F89" s="279"/>
      <c r="G89" s="279"/>
      <c r="H89" s="279"/>
      <c r="I89" s="279"/>
      <c r="J89" s="279"/>
      <c r="K89" s="279"/>
    </row>
    <row r="90" spans="1:11" ht="21.75"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280"/>
      <c r="B92" s="280"/>
      <c r="C92" s="280"/>
      <c r="D92" s="280"/>
      <c r="E92" s="280"/>
      <c r="F92" s="280"/>
      <c r="G92" s="280"/>
      <c r="H92" s="280"/>
      <c r="I92" s="280"/>
      <c r="J92" s="280"/>
      <c r="K92" s="280"/>
    </row>
    <row r="93" spans="1:11" ht="15.75" customHeight="1" x14ac:dyDescent="0.2">
      <c r="D93" s="53"/>
      <c r="E93" s="53"/>
      <c r="F93" s="53"/>
      <c r="G93" s="53"/>
      <c r="H93" s="53"/>
      <c r="I93" s="53"/>
      <c r="J93" s="53"/>
      <c r="K93" s="53"/>
    </row>
    <row r="94" spans="1:11" ht="15.75" customHeight="1" x14ac:dyDescent="0.2">
      <c r="D94" s="53"/>
      <c r="E94" s="53"/>
      <c r="F94" s="53"/>
      <c r="G94" s="53"/>
      <c r="H94" s="53"/>
      <c r="I94" s="53"/>
      <c r="J94" s="53"/>
      <c r="K94" s="53"/>
    </row>
    <row r="95" spans="1:11" ht="15.75" customHeight="1" x14ac:dyDescent="0.2">
      <c r="D95" s="53"/>
      <c r="E95" s="53"/>
      <c r="F95" s="53"/>
      <c r="G95" s="53"/>
      <c r="H95" s="53"/>
      <c r="I95" s="53"/>
      <c r="J95" s="53"/>
      <c r="K95" s="53"/>
    </row>
    <row r="96" spans="1:11" ht="15.75" customHeight="1" x14ac:dyDescent="0.2">
      <c r="D96" s="53"/>
      <c r="E96" s="53"/>
      <c r="F96" s="53"/>
      <c r="G96" s="53"/>
      <c r="H96" s="53"/>
      <c r="I96" s="53"/>
      <c r="J96" s="53"/>
      <c r="K96" s="53"/>
    </row>
    <row r="97" spans="4:11" ht="15.75" customHeight="1" x14ac:dyDescent="0.2">
      <c r="D97" s="53"/>
      <c r="E97" s="53"/>
      <c r="F97" s="53"/>
      <c r="G97" s="53"/>
      <c r="H97" s="53"/>
      <c r="I97" s="53"/>
      <c r="J97" s="53"/>
      <c r="K97" s="53"/>
    </row>
    <row r="98" spans="4:11" ht="15.75" customHeight="1" x14ac:dyDescent="0.2">
      <c r="D98" s="53"/>
      <c r="E98" s="53"/>
      <c r="F98" s="53"/>
      <c r="G98" s="53"/>
      <c r="H98" s="53"/>
      <c r="I98" s="53"/>
      <c r="J98" s="53"/>
      <c r="K98" s="53"/>
    </row>
    <row r="99" spans="4:11" ht="15.75" customHeight="1" x14ac:dyDescent="0.2">
      <c r="D99" s="53"/>
      <c r="E99" s="53"/>
      <c r="F99" s="53"/>
      <c r="G99" s="53"/>
      <c r="H99" s="53"/>
      <c r="I99" s="53"/>
      <c r="J99" s="53"/>
      <c r="K99" s="53"/>
    </row>
    <row r="100" spans="4:11" ht="18" customHeight="1" x14ac:dyDescent="0.2">
      <c r="D100" s="53"/>
      <c r="E100" s="53"/>
      <c r="F100" s="53"/>
      <c r="G100" s="53"/>
      <c r="H100" s="53"/>
      <c r="I100" s="53"/>
      <c r="J100" s="53"/>
      <c r="K100" s="53"/>
    </row>
    <row r="101" spans="4:11" ht="18" customHeight="1" x14ac:dyDescent="0.2">
      <c r="D101" s="53"/>
      <c r="E101" s="53"/>
      <c r="F101" s="53"/>
      <c r="G101" s="53"/>
      <c r="H101" s="53"/>
      <c r="I101" s="53"/>
      <c r="J101" s="53"/>
      <c r="K101" s="53"/>
    </row>
    <row r="102" spans="4:11" ht="18" customHeight="1" x14ac:dyDescent="0.2">
      <c r="D102" s="53"/>
      <c r="E102" s="53"/>
      <c r="F102" s="53"/>
      <c r="G102" s="53"/>
      <c r="H102" s="53"/>
      <c r="I102" s="53"/>
      <c r="J102" s="53"/>
      <c r="K102" s="53"/>
    </row>
    <row r="103" spans="4:11" ht="18" customHeight="1" x14ac:dyDescent="0.2">
      <c r="D103" s="53"/>
      <c r="E103" s="53"/>
      <c r="F103" s="53"/>
      <c r="G103" s="53"/>
      <c r="H103" s="53"/>
      <c r="I103" s="53"/>
      <c r="J103" s="53"/>
      <c r="K103" s="53"/>
    </row>
    <row r="104" spans="4:11" ht="18" customHeight="1" x14ac:dyDescent="0.2">
      <c r="D104" s="53"/>
      <c r="E104" s="53"/>
      <c r="F104" s="53"/>
      <c r="G104" s="53"/>
      <c r="H104" s="53"/>
      <c r="I104" s="53"/>
      <c r="J104" s="53"/>
      <c r="K104" s="53"/>
    </row>
    <row r="105" spans="4:11" ht="18" customHeight="1" x14ac:dyDescent="0.2">
      <c r="D105" s="53"/>
      <c r="E105" s="53"/>
      <c r="F105" s="53"/>
      <c r="G105" s="53"/>
      <c r="H105" s="53"/>
      <c r="I105" s="53"/>
      <c r="J105" s="53"/>
      <c r="K105" s="53"/>
    </row>
    <row r="106" spans="4:11" ht="18" customHeight="1" x14ac:dyDescent="0.2">
      <c r="D106" s="53"/>
      <c r="E106" s="53"/>
      <c r="F106" s="53"/>
      <c r="G106" s="53"/>
      <c r="H106" s="53"/>
      <c r="I106" s="53"/>
      <c r="J106" s="53"/>
      <c r="K106" s="53"/>
    </row>
    <row r="107" spans="4:11" ht="18" customHeight="1" x14ac:dyDescent="0.2">
      <c r="D107" s="53"/>
      <c r="E107" s="53"/>
      <c r="F107" s="53"/>
      <c r="G107" s="53"/>
      <c r="H107" s="53"/>
      <c r="I107" s="53"/>
      <c r="J107" s="53"/>
      <c r="K107" s="53"/>
    </row>
    <row r="108" spans="4:11" ht="18" customHeight="1" x14ac:dyDescent="0.2">
      <c r="D108" s="53"/>
      <c r="E108" s="53"/>
      <c r="F108" s="53"/>
      <c r="G108" s="53"/>
      <c r="H108" s="53"/>
      <c r="I108" s="53"/>
      <c r="J108" s="53"/>
      <c r="K108" s="53"/>
    </row>
    <row r="109" spans="4:11" ht="18" customHeight="1" x14ac:dyDescent="0.2">
      <c r="D109" s="53"/>
      <c r="E109" s="53"/>
      <c r="F109" s="53"/>
      <c r="G109" s="53"/>
      <c r="H109" s="53"/>
      <c r="I109" s="53"/>
      <c r="J109" s="53"/>
      <c r="K109" s="53"/>
    </row>
    <row r="110" spans="4:11" ht="18" customHeight="1" x14ac:dyDescent="0.2">
      <c r="D110" s="53"/>
      <c r="E110" s="53"/>
      <c r="F110" s="53"/>
      <c r="G110" s="53"/>
      <c r="H110" s="53"/>
      <c r="I110" s="53"/>
      <c r="J110" s="53"/>
      <c r="K110" s="53"/>
    </row>
    <row r="111" spans="4:11" ht="18" customHeight="1" x14ac:dyDescent="0.2">
      <c r="D111" s="53"/>
      <c r="E111" s="53"/>
      <c r="F111" s="53"/>
      <c r="G111" s="53"/>
      <c r="H111" s="53"/>
      <c r="I111" s="53"/>
      <c r="J111" s="53"/>
      <c r="K111" s="53"/>
    </row>
    <row r="112" spans="4:11" ht="18" customHeight="1" x14ac:dyDescent="0.2">
      <c r="D112" s="53"/>
      <c r="E112" s="53"/>
      <c r="F112" s="53"/>
      <c r="G112" s="53"/>
      <c r="H112" s="53"/>
      <c r="I112" s="53"/>
      <c r="J112" s="53"/>
      <c r="K112" s="53"/>
    </row>
    <row r="113" spans="4:11" ht="18"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row r="198" spans="4:11" ht="15.95" customHeight="1" x14ac:dyDescent="0.2">
      <c r="D198" s="53"/>
      <c r="E198" s="53"/>
      <c r="F198" s="53"/>
      <c r="G198" s="53"/>
      <c r="H198" s="53"/>
      <c r="I198" s="53"/>
      <c r="J198" s="53"/>
      <c r="K198" s="53"/>
    </row>
    <row r="199" spans="4:11" ht="15.95" customHeight="1" x14ac:dyDescent="0.2">
      <c r="D199" s="53"/>
      <c r="E199" s="53"/>
      <c r="F199" s="53"/>
      <c r="G199" s="53"/>
      <c r="H199" s="53"/>
      <c r="I199" s="53"/>
      <c r="J199" s="53"/>
      <c r="K199" s="53"/>
    </row>
    <row r="200" spans="4:11" ht="15.95" customHeight="1" x14ac:dyDescent="0.2">
      <c r="D200" s="53"/>
      <c r="E200" s="53"/>
      <c r="F200" s="53"/>
      <c r="G200" s="53"/>
      <c r="H200" s="53"/>
      <c r="I200" s="53"/>
      <c r="J200" s="53"/>
      <c r="K200" s="53"/>
    </row>
    <row r="201" spans="4:11" ht="15.95" customHeight="1" x14ac:dyDescent="0.2">
      <c r="D201" s="53"/>
      <c r="E201" s="53"/>
      <c r="F201" s="53"/>
      <c r="G201" s="53"/>
      <c r="H201" s="53"/>
      <c r="I201" s="53"/>
      <c r="J201" s="53"/>
      <c r="K201" s="53"/>
    </row>
    <row r="202" spans="4:11" ht="15.95" customHeight="1" x14ac:dyDescent="0.2">
      <c r="D202" s="53"/>
      <c r="E202" s="53"/>
      <c r="F202" s="53"/>
      <c r="G202" s="53"/>
      <c r="H202" s="53"/>
      <c r="I202" s="53"/>
      <c r="J202" s="53"/>
      <c r="K202" s="53"/>
    </row>
    <row r="203" spans="4:11" ht="15.95" customHeight="1" x14ac:dyDescent="0.2">
      <c r="D203" s="53"/>
      <c r="E203" s="53"/>
      <c r="F203" s="53"/>
      <c r="G203" s="53"/>
      <c r="H203" s="53"/>
      <c r="I203" s="53"/>
      <c r="J203" s="53"/>
      <c r="K203" s="53"/>
    </row>
    <row r="204" spans="4:11" ht="15.95" customHeight="1" x14ac:dyDescent="0.2">
      <c r="D204" s="53"/>
      <c r="E204" s="53"/>
      <c r="F204" s="53"/>
      <c r="G204" s="53"/>
      <c r="H204" s="53"/>
      <c r="I204" s="53"/>
      <c r="J204" s="53"/>
      <c r="K204" s="53"/>
    </row>
  </sheetData>
  <mergeCells count="16">
    <mergeCell ref="H8:H9"/>
    <mergeCell ref="I8:I9"/>
    <mergeCell ref="A89:K89"/>
    <mergeCell ref="A90:K90"/>
    <mergeCell ref="A91:K91"/>
    <mergeCell ref="A92:K92"/>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82" fitToHeight="0" orientation="portrait" r:id="rId1"/>
  <headerFooter alignWithMargins="0"/>
  <rowBreaks count="1" manualBreakCount="1">
    <brk id="57" max="1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30</vt:i4>
      </vt:variant>
    </vt:vector>
  </HeadingPairs>
  <TitlesOfParts>
    <vt:vector size="56" baseType="lpstr">
      <vt:lpstr>Deckblatt</vt:lpstr>
      <vt:lpstr>Impressum</vt:lpstr>
      <vt:lpstr>Inhaltsverzeichnis</vt:lpstr>
      <vt:lpstr>Tabelle 1</vt:lpstr>
      <vt:lpstr>Diagramm</vt:lpstr>
      <vt:lpstr>Tabelle 2.1</vt:lpstr>
      <vt:lpstr>Tabelle 2.2</vt:lpstr>
      <vt:lpstr>Tabelle 2.3</vt:lpstr>
      <vt:lpstr>Tabelle 2.4</vt:lpstr>
      <vt:lpstr>Tabelle 3.1</vt:lpstr>
      <vt:lpstr>Tabelle 3.2</vt:lpstr>
      <vt:lpstr>Tabelle 3.3</vt:lpstr>
      <vt:lpstr>Tabelle 3.4</vt:lpstr>
      <vt:lpstr>Tabelle 4.1</vt:lpstr>
      <vt:lpstr>Tabelle 4.2</vt:lpstr>
      <vt:lpstr>Tabelle 4.3</vt:lpstr>
      <vt:lpstr>Tabelle 5.1</vt:lpstr>
      <vt:lpstr>Tabelle 5.2</vt:lpstr>
      <vt:lpstr>Tabelle 6</vt:lpstr>
      <vt:lpstr>Hinweis - Berufsaggregate</vt:lpstr>
      <vt:lpstr>Hinweis_Befristung</vt:lpstr>
      <vt:lpstr>Hinweis_beg_been_BV</vt:lpstr>
      <vt:lpstr>Hinweise_BST-Revisionen</vt:lpstr>
      <vt:lpstr>Hinweise_SvB_GB</vt:lpstr>
      <vt:lpstr>Daten_Diagramme</vt:lpstr>
      <vt:lpstr>Statistik-Infoseite</vt:lpstr>
      <vt:lpstr>Deckblatt!Druckbereich</vt:lpstr>
      <vt:lpstr>Diagramm!Druckbereich</vt:lpstr>
      <vt:lpstr>'Hinweis - Berufsaggregate'!Druckbereich</vt:lpstr>
      <vt:lpstr>Hinweis_beg_been_BV!Druckbereich</vt:lpstr>
      <vt:lpstr>'Hinweise_BST-Revisionen'!Druckbereich</vt:lpstr>
      <vt:lpstr>Hinweise_SvB_GB!Druckbereich</vt:lpstr>
      <vt:lpstr>Inhaltsverzeichnis!Druckbereich</vt:lpstr>
      <vt:lpstr>'Tabelle 1'!Druckbereich</vt:lpstr>
      <vt:lpstr>'Tabelle 2.1'!Druckbereich</vt:lpstr>
      <vt:lpstr>'Tabelle 2.2'!Druckbereich</vt:lpstr>
      <vt:lpstr>'Tabelle 2.3'!Druckbereich</vt:lpstr>
      <vt:lpstr>'Tabelle 2.4'!Druckbereich</vt:lpstr>
      <vt:lpstr>'Tabelle 3.1'!Druckbereich</vt:lpstr>
      <vt:lpstr>'Tabelle 3.2'!Druckbereich</vt:lpstr>
      <vt:lpstr>'Tabelle 3.3'!Druckbereich</vt:lpstr>
      <vt:lpstr>'Tabelle 3.4'!Druckbereich</vt:lpstr>
      <vt:lpstr>'Tabelle 4.1'!Druckbereich</vt:lpstr>
      <vt:lpstr>'Tabelle 4.2'!Druckbereich</vt:lpstr>
      <vt:lpstr>'Tabelle 4.3'!Druckbereich</vt:lpstr>
      <vt:lpstr>'Tabelle 5.1'!Druckbereich</vt:lpstr>
      <vt:lpstr>'Tabelle 5.2'!Druckbereich</vt:lpstr>
      <vt:lpstr>'Tabelle 6'!Druckbereich</vt:lpstr>
      <vt:lpstr>'Hinweis - Berufsaggregate'!Drucktitel</vt:lpstr>
      <vt:lpstr>Hinweis_beg_been_BV!Drucktitel</vt:lpstr>
      <vt:lpstr>Hinweise_SvB_GB!Drucktitel</vt:lpstr>
      <vt:lpstr>'Tabelle 2.2'!Drucktitel</vt:lpstr>
      <vt:lpstr>'Tabelle 2.4'!Drucktitel</vt:lpstr>
      <vt:lpstr>'Tabelle 3.4'!Drucktitel</vt:lpstr>
      <vt:lpstr>'Tabelle 4.3'!Drucktitel</vt:lpstr>
      <vt:lpstr>'Tabelle 5.2'!Drucktitel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2026-06-18T08:53:42Z</dcterms:created>
  <dcterms:modified xsi:type="dcterms:W3CDTF">2026-06-18T08:55:19Z</dcterms:modified>
</cp:coreProperties>
</file>