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E9605C7D-2BA0-4FA3-956E-8FDB1FDE5983}"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2.1" sheetId="32" r:id="rId9"/>
    <sheet name="2.2" sheetId="38" r:id="rId10"/>
    <sheet name="2.3" sheetId="8" r:id="rId11"/>
    <sheet name="Anhang" sheetId="51" r:id="rId12"/>
    <sheet name="Hinweis_BsbM" sheetId="72" r:id="rId13"/>
    <sheet name="BsbM_Glossar" sheetId="73" r:id="rId14"/>
    <sheet name="Statistik-Infoseite" sheetId="74" r:id="rId15"/>
  </sheets>
  <definedNames>
    <definedName name="DM">1.95583</definedName>
    <definedName name="_xlnm.Print_Area" localSheetId="3">'1.1'!$A$1:$J$29</definedName>
    <definedName name="_xlnm.Print_Area" localSheetId="5">'1.3'!$A$1:$J$45</definedName>
    <definedName name="_xlnm.Print_Area" localSheetId="8">'2.1'!$A$1:$F$31</definedName>
    <definedName name="_xlnm.Print_Area" localSheetId="9">'2.2'!$A$1:$P$36</definedName>
    <definedName name="_xlnm.Print_Area" localSheetId="10">'2.3'!$A$1:$P$25</definedName>
    <definedName name="_xlnm.Print_Area" localSheetId="11">Anhang!$A$1:$H$30</definedName>
    <definedName name="_xlnm.Print_Area" localSheetId="12">Hinweis_BsbM!$A$1:$B$26</definedName>
    <definedName name="_xlnm.Print_Area" localSheetId="1">Impressum!$A$1:$F$53</definedName>
    <definedName name="_xlnm.Print_Area" localSheetId="2">Inhaltsverzeichnis!$A$1:$F$30</definedName>
    <definedName name="_xlnm.Print_Area" localSheetId="14">'Statistik-Infoseite'!$A$1:$G$46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9">'2.2'!$A:$A,'2.2'!$1:$36</definedName>
    <definedName name="_xlnm.Print_Titles" localSheetId="13">BsbM_Glossar!$1:$2</definedName>
    <definedName name="_xlnm.Print_Titles" localSheetId="12">Hinweis_BsbM!$1:$3</definedName>
    <definedName name="EUR">1</definedName>
    <definedName name="Print_Area" localSheetId="13">BsbM_Glossar!$A$1:$C$49</definedName>
    <definedName name="Print_Titles" localSheetId="13">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51" l="1"/>
  <c r="A6" i="32" l="1"/>
  <c r="A6" i="1"/>
  <c r="A6" i="8"/>
  <c r="A6" i="38"/>
  <c r="I2" i="49"/>
  <c r="O2" i="8"/>
  <c r="G2" i="48"/>
  <c r="M2" i="15"/>
  <c r="O2" i="38"/>
  <c r="G2" i="51"/>
  <c r="E2" i="32"/>
  <c r="M2" i="50"/>
  <c r="I2" i="1"/>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<sst xmlns="http://schemas.openxmlformats.org/spreadsheetml/2006/main" count="679" uniqueCount="396">
  <si>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</si>
  <si>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</si>
  <si>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</si>
  <si>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</si>
  <si>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</si>
  <si>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</si>
  <si>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</si>
  <si>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</si>
  <si>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</si>
  <si>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</si>
  <si>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</si>
  <si>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</si>
  <si>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</si>
  <si>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</si>
  <si>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</si>
  <si>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</si>
  <si>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</si>
  <si>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</si>
  <si>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</si>
  <si>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</si>
  <si>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</si>
  <si>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</si>
  <si>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</si>
  <si>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</si>
  <si>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</si>
  <si>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</si>
  <si>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</si>
  <si>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</si>
  <si>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</si>
  <si>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</si>
  <si>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</si>
  <si>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</si>
  <si>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</si>
  <si>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</si>
  <si>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</si>
  <si>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</si>
  <si>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</si>
  <si>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</si>
  <si>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</si>
  <si>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</si>
  <si>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</si>
  <si>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</si>
  <si>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</si>
  <si>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</si>
  <si>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</si>
  <si>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</si>
  <si>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</si>
  <si>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</si>
  <si>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</si>
  <si>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</si>
  <si>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</si>
  <si>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</si>
  <si>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</si>
  <si>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</si>
  <si>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</si>
  <si>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</si>
  <si>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</si>
  <si>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</si>
  <si>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</si>
  <si>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</si>
  <si>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</si>
  <si>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</si>
  <si>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</si>
  <si>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</si>
  <si>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</si>
  <si>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</si>
  <si>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</si>
  <si>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</si>
  <si>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</si>
  <si>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</si>
  <si>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</si>
  <si>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</si>
  <si>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</si>
  <si>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</si>
  <si>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</si>
  <si>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</si>
  <si>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</si>
  <si>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</si>
  <si>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</si>
  <si>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</si>
  <si>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</si>
  <si>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</si>
  <si>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</si>
  <si>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</si>
  <si>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</si>
  <si>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</si>
  <si>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</si>
  <si>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</si>
  <si>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</si>
  <si>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</si>
  <si>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</si>
  <si>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</si>
  <si>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</si>
  <si>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</si>
  <si>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</si>
  <si>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</si>
  <si>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</si>
  <si>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</si>
  <si>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</si>
  <si>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</si>
  <si>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</si>
  <si>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</si>
  <si>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</si>
  <si>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</si>
  <si>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</si>
  <si>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</si>
  <si>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</si>
  <si>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</si>
  <si>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</si>
  <si>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</si>
  <si>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</si>
  <si>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</si>
  <si>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</si>
  <si>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</si>
  <si>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</si>
  <si>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</si>
  <si>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</si>
  <si>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</si>
  <si>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</si>
  <si>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</si>
  <si>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</si>
  <si>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</si>
  <si>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</si>
  <si>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</si>
  <si>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</si>
  <si>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</si>
  <si>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</si>
  <si>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</si>
  <si>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</si>
  <si>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</si>
  <si>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</si>
  <si>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</si>
  <si>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</si>
  <si>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</si>
  <si>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</si>
  <si>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</si>
  <si>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</si>
  <si>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</si>
  <si>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</si>
  <si>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</si>
  <si>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</si>
  <si>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</si>
  <si>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</si>
  <si>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</si>
  <si>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</si>
  <si>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</si>
  <si>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</si>
  <si>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</si>
  <si>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</si>
  <si>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</si>
  <si>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</si>
  <si>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</si>
  <si>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</si>
  <si>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</si>
  <si>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</si>
  <si>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</si>
  <si>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</si>
  <si>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</si>
  <si>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</si>
  <si>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</si>
  <si>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</si>
  <si>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</si>
  <si>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</si>
  <si>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</si>
  <si>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</si>
  <si>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</si>
  <si>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</si>
  <si>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</si>
  <si>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</si>
  <si>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</si>
  <si>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</si>
  <si>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</si>
  <si>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</si>
  <si>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</si>
  <si>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</si>
  <si>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</si>
  <si>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</si>
  <si>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</si>
  <si>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</si>
  <si>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</si>
  <si>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</si>
  <si>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</si>
  <si>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</si>
  <si>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</si>
  <si>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</si>
  <si>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</si>
  <si>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</si>
  <si>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</si>
  <si>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</si>
  <si>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</si>
  <si>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</si>
  <si>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</si>
  <si>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</si>
  <si>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</si>
  <si>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</si>
  <si>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</si>
  <si>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</si>
  <si>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</si>
  <si>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</si>
  <si>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</si>
  <si>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</si>
  <si>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</si>
  <si>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</si>
  <si>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</si>
  <si>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</si>
  <si>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</si>
  <si>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</si>
  <si>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</si>
  <si>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</si>
  <si>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</si>
  <si>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</si>
  <si>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</si>
  <si>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</si>
  <si>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</si>
  <si>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</si>
  <si>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</si>
  <si>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</si>
  <si>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</si>
  <si>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</si>
  <si>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</si>
  <si>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</si>
  <si>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</si>
  <si>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</si>
  <si>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</si>
  <si>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</si>
  <si>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</si>
  <si>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</si>
  <si>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</si>
  <si>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</si>
  <si>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</si>
  <si>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</si>
  <si>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</si>
  <si>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</si>
  <si>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</si>
  <si>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</si>
  <si>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</si>
  <si>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</si>
  <si>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</si>
  <si>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</si>
  <si>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</si>
  <si>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</si>
  <si>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</si>
  <si>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</si>
  <si>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</si>
  <si>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</si>
  <si>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</si>
  <si>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</si>
  <si>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</si>
  <si>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</si>
  <si>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</si>
  <si>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</si>
  <si>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</si>
  <si>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</si>
  <si>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</si>
  <si>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</si>
  <si>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</si>
  <si>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</si>
  <si>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</si>
  <si>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</si>
  <si>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</si>
  <si>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</si>
  <si>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</si>
  <si>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</si>
  <si>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</si>
  <si>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</si>
  <si>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</si>
  <si>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</si>
  <si>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</si>
  <si>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</si>
  <si>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</si>
  <si>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</si>
  <si>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</si>
  <si>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</si>
  <si>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</si>
  <si>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</si>
  <si>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</si>
  <si>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</si>
  <si>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</si>
  <si>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</si>
  <si>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</si>
  <si>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</si>
  <si>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</si>
  <si>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</si>
  <si>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</si>
  <si>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</si>
  <si>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</si>
  <si>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</si>
  <si>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</si>
  <si>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</si>
  <si>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</si>
  <si>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</si>
  <si>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</si>
  <si>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</si>
  <si>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</si>
  <si>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</si>
  <si>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</si>
  <si>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</si>
  <si>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</si>
  <si>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</si>
  <si>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</si>
  <si>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</si>
  <si>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</si>
  <si>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</si>
  <si>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</si>
  <si>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</si>
  <si>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</si>
  <si>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</si>
  <si>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</si>
  <si>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</si>
  <si>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</si>
  <si>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</si>
  <si>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</si>
  <si>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</si>
  <si>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</si>
  <si>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</si>
  <si>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</si>
  <si>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</si>
  <si>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</si>
  <si>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</si>
  <si>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</si>
  <si>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</si>
  <si>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</si>
  <si>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</si>
  <si>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</si>
  <si>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</si>
  <si>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</si>
  <si>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</si>
  <si>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</si>
  <si>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</si>
  <si>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</si>
  <si>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</si>
  <si>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</si>
  <si>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</si>
  <si>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</si>
  <si>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</si>
  <si>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</si>
  <si>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</si>
  <si>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</si>
  <si>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</si>
  <si>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</si>
  <si>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</si>
  <si>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</si>
  <si>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</si>
  <si>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</si>
  <si>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</si>
  <si>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</si>
  <si>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</si>
  <si>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</si>
  <si>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</si>
  <si>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</si>
  <si>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</si>
  <si>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</si>
  <si>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</si>
  <si>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</si>
  <si>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</si>
  <si>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</si>
  <si>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</si>
  <si>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</si>
  <si>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</si>
  <si>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</si>
  <si>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</si>
  <si>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</si>
  <si>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</si>
  <si>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</si>
  <si>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</si>
  <si>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</si>
  <si>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</si>
  <si>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</si>
  <si>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</si>
  <si>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</si>
  <si>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</si>
  <si>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</si>
  <si>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</si>
  <si>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</si>
  <si>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</si>
  <si>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</si>
  <si>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</si>
  <si>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</si>
  <si>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</si>
  <si>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</si>
  <si>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</si>
  <si>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</si>
  <si>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</si>
  <si>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</si>
  <si>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</si>
  <si>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Zentraler Statistik-Service</t>
  </si>
  <si>
    <t>Zentraler-Statistik-Service@arbeitsagentur.de</t>
  </si>
  <si>
    <t>90478 Nürnberg</t>
  </si>
  <si>
    <t>Regensburger Str. 104</t>
  </si>
  <si>
    <t>0911/179-3632</t>
  </si>
  <si>
    <t>.</t>
  </si>
  <si>
    <t>*</t>
  </si>
  <si>
    <t>Westdeutschland (Arbeitsort)</t>
  </si>
  <si>
    <t>Westdeutschland</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</si>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</sst>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7" formatCode="#,##0.0"/>
    <numFmt numFmtId="168" formatCode="* #,##0;* \-#,##0;\-"/>
    <numFmt numFmtId="169" formatCode="mmmm\ yyyy"/>
    <numFmt numFmtId="170" formatCode="* 0.0;* \-0.0;\-"/>
    <numFmt numFmtId="171" formatCode="* #,##0.0;* \-#,##0.0;\-"/>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16">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8" fillId="0" borderId="6" xfId="0" applyNumberFormat="1" applyFont="1" applyFill="1" applyBorder="1" applyAlignment="1" applyProtection="1">
      <alignment horizontal="left" vertical="center" wrapText="1" inden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Westdeutschland</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Zentraler-Statistik-Service@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72" customWidth="1"/>
    <col min="3" max="16384" width="11" style="17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539" t="str">
        <f ca="1">HYPERLINK(CELL("adresse",Inhaltsverzeichnis!A1),"zurück zum Inhalt")</f>
        <v>zurück zum Inhalt</v>
      </c>
      <c r="P2" s="540"/>
    </row>
    <row r="3" spans="1:16" s="5" customFormat="1" ht="12.75" x14ac:dyDescent="0.2">
      <c r="C3" s="6"/>
      <c r="D3" s="6"/>
      <c r="E3" s="6"/>
      <c r="F3" s="128"/>
      <c r="H3" s="6"/>
      <c r="I3" s="6"/>
      <c r="J3" s="6"/>
      <c r="K3" s="128"/>
      <c r="M3" s="6"/>
      <c r="N3" s="6"/>
      <c r="O3" s="6"/>
      <c r="P3" s="128"/>
    </row>
    <row r="4" spans="1:16" s="8" customFormat="1" ht="12.75" x14ac:dyDescent="0.2">
      <c r="A4" s="567" t="s">
        <v>319</v>
      </c>
      <c r="B4" s="567"/>
      <c r="C4" s="567"/>
      <c r="D4" s="567"/>
      <c r="E4" s="567"/>
      <c r="F4" s="567"/>
      <c r="G4" s="567"/>
      <c r="H4" s="567"/>
      <c r="I4" s="567"/>
      <c r="J4" s="567"/>
      <c r="K4" s="567"/>
      <c r="L4" s="567"/>
      <c r="M4" s="567"/>
      <c r="N4" s="567"/>
      <c r="O4" s="567"/>
      <c r="P4" s="567"/>
    </row>
    <row r="5" spans="1:16" s="8" customFormat="1" ht="11.25" customHeight="1" x14ac:dyDescent="0.2">
      <c r="A5" s="485" t="s">
        <v>234</v>
      </c>
      <c r="B5" s="485"/>
      <c r="C5" s="485"/>
      <c r="D5" s="485"/>
      <c r="E5" s="485"/>
      <c r="F5" s="162"/>
      <c r="K5" s="256"/>
      <c r="P5" s="256"/>
    </row>
    <row r="6" spans="1:16" s="8" customFormat="1" ht="12.75" customHeight="1" x14ac:dyDescent="0.2">
      <c r="A6" s="186" t="str">
        <f>CONCATENATE(LEFT(Impressum!C12,SEARCH("(",Impressum!C12)-1),"nach Arbeitsort ","(Beschäftigungsbetrieb",TEXT(0,"#¹⁾"),", Gebietsstand ",TEXT(Impressum!C16,"MMMM")," ",TEXT(Impressum!C16,"JJJJ"),")")</f>
        <v>Westdeutschland nach Arbeitsort (Beschäftigungsbetrieb¹⁾, Gebietsstand März 2026)</v>
      </c>
    </row>
    <row r="7" spans="1:16" s="8" customFormat="1" ht="12.75" customHeight="1" x14ac:dyDescent="0.2">
      <c r="A7" s="8" t="s">
        <v>395</v>
      </c>
    </row>
    <row r="8" spans="1:16" s="8" customFormat="1" ht="12.75" customHeight="1" x14ac:dyDescent="0.2"/>
    <row r="9" spans="1:16" ht="11.25" customHeight="1" x14ac:dyDescent="0.2">
      <c r="A9" s="570" t="s">
        <v>222</v>
      </c>
      <c r="B9" s="568" t="s">
        <v>1</v>
      </c>
      <c r="C9" s="569" t="s">
        <v>4</v>
      </c>
      <c r="D9" s="569"/>
      <c r="E9" s="569"/>
      <c r="F9" s="569"/>
      <c r="G9" s="569"/>
      <c r="H9" s="569"/>
      <c r="I9" s="569"/>
      <c r="J9" s="569"/>
      <c r="K9" s="569"/>
      <c r="L9" s="569"/>
      <c r="M9" s="569"/>
      <c r="N9" s="569"/>
      <c r="O9" s="569"/>
      <c r="P9" s="569"/>
    </row>
    <row r="10" spans="1:16" ht="12.75" customHeight="1" x14ac:dyDescent="0.2">
      <c r="A10" s="571"/>
      <c r="B10" s="568"/>
      <c r="C10" s="568" t="s">
        <v>354</v>
      </c>
      <c r="D10" s="568"/>
      <c r="E10" s="568"/>
      <c r="F10" s="568"/>
      <c r="G10" s="568" t="s">
        <v>11</v>
      </c>
      <c r="H10" s="568" t="s">
        <v>352</v>
      </c>
      <c r="I10" s="568"/>
      <c r="J10" s="568"/>
      <c r="K10" s="568"/>
      <c r="L10" s="568" t="s">
        <v>12</v>
      </c>
      <c r="M10" s="568" t="s">
        <v>353</v>
      </c>
      <c r="N10" s="568"/>
      <c r="O10" s="568"/>
      <c r="P10" s="568"/>
    </row>
    <row r="11" spans="1:16" ht="35.25" customHeight="1" x14ac:dyDescent="0.2">
      <c r="A11" s="571"/>
      <c r="B11" s="568"/>
      <c r="C11" s="134" t="s">
        <v>240</v>
      </c>
      <c r="D11" s="134" t="s">
        <v>241</v>
      </c>
      <c r="E11" s="134" t="s">
        <v>171</v>
      </c>
      <c r="F11" s="134" t="s">
        <v>172</v>
      </c>
      <c r="G11" s="568"/>
      <c r="H11" s="134" t="s">
        <v>240</v>
      </c>
      <c r="I11" s="134" t="s">
        <v>241</v>
      </c>
      <c r="J11" s="134" t="s">
        <v>171</v>
      </c>
      <c r="K11" s="134" t="s">
        <v>172</v>
      </c>
      <c r="L11" s="568"/>
      <c r="M11" s="134" t="s">
        <v>240</v>
      </c>
      <c r="N11" s="134" t="s">
        <v>241</v>
      </c>
      <c r="O11" s="134" t="s">
        <v>171</v>
      </c>
      <c r="P11" s="134" t="s">
        <v>172</v>
      </c>
    </row>
    <row r="12" spans="1:16" s="132" customFormat="1" ht="11.25" customHeight="1" x14ac:dyDescent="0.2">
      <c r="A12" s="572"/>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272" t="s">
        <v>1</v>
      </c>
      <c r="B13" s="233">
        <v>948275.20833333302</v>
      </c>
      <c r="C13" s="273">
        <v>192312.70833333299</v>
      </c>
      <c r="D13" s="273">
        <v>222979.5</v>
      </c>
      <c r="E13" s="273">
        <v>244154.66666666701</v>
      </c>
      <c r="F13" s="274">
        <v>288826.25</v>
      </c>
      <c r="G13" s="233">
        <v>512830</v>
      </c>
      <c r="H13" s="273">
        <v>99254.291666666701</v>
      </c>
      <c r="I13" s="273">
        <v>110950.29166666701</v>
      </c>
      <c r="J13" s="273">
        <v>132775.25</v>
      </c>
      <c r="K13" s="274">
        <v>169849.25</v>
      </c>
      <c r="L13" s="233">
        <v>435445.20833333302</v>
      </c>
      <c r="M13" s="273">
        <v>93058.416666666701</v>
      </c>
      <c r="N13" s="273">
        <v>112029.20833333299</v>
      </c>
      <c r="O13" s="273">
        <v>111379.41666666701</v>
      </c>
      <c r="P13" s="274">
        <v>118977</v>
      </c>
    </row>
    <row r="14" spans="1:16" ht="15" customHeight="1" x14ac:dyDescent="0.2">
      <c r="A14" s="183" t="s">
        <v>192</v>
      </c>
      <c r="B14" s="270">
        <v>1194.875</v>
      </c>
      <c r="C14" s="136">
        <v>251.958333333333</v>
      </c>
      <c r="D14" s="136">
        <v>245.583333333333</v>
      </c>
      <c r="E14" s="136">
        <v>289.91666666666703</v>
      </c>
      <c r="F14" s="137">
        <v>407.41666666666703</v>
      </c>
      <c r="G14" s="270">
        <v>794.58333333333303</v>
      </c>
      <c r="H14" s="136">
        <v>166.875</v>
      </c>
      <c r="I14" s="136">
        <v>154.166666666667</v>
      </c>
      <c r="J14" s="136">
        <v>182.458333333333</v>
      </c>
      <c r="K14" s="137">
        <v>291.08333333333297</v>
      </c>
      <c r="L14" s="270">
        <v>400.29166666666703</v>
      </c>
      <c r="M14" s="136">
        <v>85.0833333333333</v>
      </c>
      <c r="N14" s="136">
        <v>91.4166666666667</v>
      </c>
      <c r="O14" s="136">
        <v>107.458333333333</v>
      </c>
      <c r="P14" s="137">
        <v>116.333333333333</v>
      </c>
    </row>
    <row r="15" spans="1:16" ht="24.75" customHeight="1" x14ac:dyDescent="0.2">
      <c r="A15" s="183" t="s">
        <v>193</v>
      </c>
      <c r="B15" s="270">
        <v>20226.416666666701</v>
      </c>
      <c r="C15" s="136">
        <v>3231.1666666666702</v>
      </c>
      <c r="D15" s="136">
        <v>4119.2916666666697</v>
      </c>
      <c r="E15" s="136">
        <v>5882.5416666666697</v>
      </c>
      <c r="F15" s="137">
        <v>6993.4166666666697</v>
      </c>
      <c r="G15" s="270">
        <v>16161</v>
      </c>
      <c r="H15" s="136">
        <v>2338.7916666666702</v>
      </c>
      <c r="I15" s="136">
        <v>3084.4166666666702</v>
      </c>
      <c r="J15" s="136">
        <v>4754.5</v>
      </c>
      <c r="K15" s="137">
        <v>5983.2916666666697</v>
      </c>
      <c r="L15" s="270">
        <v>4065.4166666666702</v>
      </c>
      <c r="M15" s="136">
        <v>892.375</v>
      </c>
      <c r="N15" s="136">
        <v>1034.875</v>
      </c>
      <c r="O15" s="136">
        <v>1128.0416666666699</v>
      </c>
      <c r="P15" s="137">
        <v>1010.125</v>
      </c>
    </row>
    <row r="16" spans="1:16" ht="15" customHeight="1" x14ac:dyDescent="0.2">
      <c r="A16" s="183" t="s">
        <v>208</v>
      </c>
      <c r="B16" s="270">
        <v>230917.95833333299</v>
      </c>
      <c r="C16" s="136">
        <v>37485.541666666701</v>
      </c>
      <c r="D16" s="136">
        <v>53174.416666666701</v>
      </c>
      <c r="E16" s="136">
        <v>65167.083333333299</v>
      </c>
      <c r="F16" s="137">
        <v>75090.833333333299</v>
      </c>
      <c r="G16" s="270">
        <v>177964.08333333299</v>
      </c>
      <c r="H16" s="136">
        <v>28148.791666666701</v>
      </c>
      <c r="I16" s="136">
        <v>39457.458333333299</v>
      </c>
      <c r="J16" s="136">
        <v>49990.5</v>
      </c>
      <c r="K16" s="137">
        <v>60367.25</v>
      </c>
      <c r="L16" s="270">
        <v>52953.875</v>
      </c>
      <c r="M16" s="136">
        <v>9336.75</v>
      </c>
      <c r="N16" s="136">
        <v>13716.958333333299</v>
      </c>
      <c r="O16" s="136">
        <v>15176.583333333299</v>
      </c>
      <c r="P16" s="137">
        <v>14723.583333333299</v>
      </c>
    </row>
    <row r="17" spans="1:16" ht="22.5" x14ac:dyDescent="0.2">
      <c r="A17" s="232" t="s">
        <v>209</v>
      </c>
      <c r="B17" s="270">
        <v>31547.916666666701</v>
      </c>
      <c r="C17" s="136">
        <v>5471.2083333333303</v>
      </c>
      <c r="D17" s="136">
        <v>7188.8333333333303</v>
      </c>
      <c r="E17" s="136">
        <v>8692.5833333333303</v>
      </c>
      <c r="F17" s="137">
        <v>10195.291666666701</v>
      </c>
      <c r="G17" s="270">
        <v>19087.041666666701</v>
      </c>
      <c r="H17" s="136">
        <v>3251.4583333333298</v>
      </c>
      <c r="I17" s="136">
        <v>4057.0416666666702</v>
      </c>
      <c r="J17" s="136">
        <v>5241.75</v>
      </c>
      <c r="K17" s="137">
        <v>6536.7916666666697</v>
      </c>
      <c r="L17" s="270">
        <v>12460.875</v>
      </c>
      <c r="M17" s="136">
        <v>2219.75</v>
      </c>
      <c r="N17" s="136">
        <v>3131.7916666666702</v>
      </c>
      <c r="O17" s="136">
        <v>3450.8333333333298</v>
      </c>
      <c r="P17" s="137">
        <v>3658.5</v>
      </c>
    </row>
    <row r="18" spans="1:16" ht="22.5" x14ac:dyDescent="0.2">
      <c r="A18" s="232" t="s">
        <v>210</v>
      </c>
      <c r="B18" s="270">
        <v>158643.125</v>
      </c>
      <c r="C18" s="136">
        <v>26283.833333333299</v>
      </c>
      <c r="D18" s="136">
        <v>37025.208333333299</v>
      </c>
      <c r="E18" s="136">
        <v>44601.416666666701</v>
      </c>
      <c r="F18" s="137">
        <v>50732.583333333299</v>
      </c>
      <c r="G18" s="270">
        <v>126555.66666666701</v>
      </c>
      <c r="H18" s="136">
        <v>20558.666666666701</v>
      </c>
      <c r="I18" s="136">
        <v>28643.041666666701</v>
      </c>
      <c r="J18" s="136">
        <v>35313.25</v>
      </c>
      <c r="K18" s="137">
        <v>42040.625</v>
      </c>
      <c r="L18" s="270">
        <v>32087.458333333299</v>
      </c>
      <c r="M18" s="136">
        <v>5725.1666666666697</v>
      </c>
      <c r="N18" s="136">
        <v>8382.1666666666697</v>
      </c>
      <c r="O18" s="136">
        <v>9288.1666666666697</v>
      </c>
      <c r="P18" s="137">
        <v>8691.9583333333303</v>
      </c>
    </row>
    <row r="19" spans="1:16" ht="22.5" x14ac:dyDescent="0.2">
      <c r="A19" s="232" t="s">
        <v>194</v>
      </c>
      <c r="B19" s="270">
        <v>40726.916666666701</v>
      </c>
      <c r="C19" s="136">
        <v>5730.5</v>
      </c>
      <c r="D19" s="136">
        <v>8960.375</v>
      </c>
      <c r="E19" s="136">
        <v>11873.083333333299</v>
      </c>
      <c r="F19" s="137">
        <v>14162.958333333299</v>
      </c>
      <c r="G19" s="270">
        <v>32321.375</v>
      </c>
      <c r="H19" s="136">
        <v>4338.6666666666697</v>
      </c>
      <c r="I19" s="136">
        <v>6757.375</v>
      </c>
      <c r="J19" s="136">
        <v>9435.5</v>
      </c>
      <c r="K19" s="137">
        <v>11789.833333333299</v>
      </c>
      <c r="L19" s="270">
        <v>8405.5416666666697</v>
      </c>
      <c r="M19" s="136">
        <v>1391.8333333333301</v>
      </c>
      <c r="N19" s="136">
        <v>2203</v>
      </c>
      <c r="O19" s="136">
        <v>2437.5833333333298</v>
      </c>
      <c r="P19" s="137">
        <v>2373.125</v>
      </c>
    </row>
    <row r="20" spans="1:16" ht="15" customHeight="1" x14ac:dyDescent="0.2">
      <c r="A20" s="183" t="s">
        <v>195</v>
      </c>
      <c r="B20" s="270">
        <v>19198.916666666701</v>
      </c>
      <c r="C20" s="136">
        <v>3332.3333333333298</v>
      </c>
      <c r="D20" s="136">
        <v>3746.375</v>
      </c>
      <c r="E20" s="136">
        <v>4967.8333333333303</v>
      </c>
      <c r="F20" s="137">
        <v>7152.375</v>
      </c>
      <c r="G20" s="270">
        <v>16610.291666666701</v>
      </c>
      <c r="H20" s="136">
        <v>2709.375</v>
      </c>
      <c r="I20" s="136">
        <v>3041.4583333333298</v>
      </c>
      <c r="J20" s="136">
        <v>4340.9583333333303</v>
      </c>
      <c r="K20" s="137">
        <v>6518.5</v>
      </c>
      <c r="L20" s="270">
        <v>2588.625</v>
      </c>
      <c r="M20" s="136">
        <v>622.95833333333303</v>
      </c>
      <c r="N20" s="136">
        <v>704.91666666666697</v>
      </c>
      <c r="O20" s="136">
        <v>626.875</v>
      </c>
      <c r="P20" s="137">
        <v>633.875</v>
      </c>
    </row>
    <row r="21" spans="1:16" ht="15" customHeight="1" x14ac:dyDescent="0.2">
      <c r="A21" s="183" t="s">
        <v>196</v>
      </c>
      <c r="B21" s="270">
        <v>85415.541666666701</v>
      </c>
      <c r="C21" s="136">
        <v>18705.916666666701</v>
      </c>
      <c r="D21" s="136">
        <v>20472.708333333299</v>
      </c>
      <c r="E21" s="136">
        <v>21555.583333333299</v>
      </c>
      <c r="F21" s="137">
        <v>24681.333333333299</v>
      </c>
      <c r="G21" s="270">
        <v>44314.916666666701</v>
      </c>
      <c r="H21" s="136">
        <v>10565.083333333299</v>
      </c>
      <c r="I21" s="136">
        <v>9639.0416666666697</v>
      </c>
      <c r="J21" s="136">
        <v>10757.625</v>
      </c>
      <c r="K21" s="137">
        <v>13353.166666666701</v>
      </c>
      <c r="L21" s="270">
        <v>41100.625</v>
      </c>
      <c r="M21" s="136">
        <v>8140.8333333333303</v>
      </c>
      <c r="N21" s="136">
        <v>10833.666666666701</v>
      </c>
      <c r="O21" s="136">
        <v>10797.958333333299</v>
      </c>
      <c r="P21" s="137">
        <v>11328.166666666701</v>
      </c>
    </row>
    <row r="22" spans="1:16" ht="15" customHeight="1" x14ac:dyDescent="0.2">
      <c r="A22" s="183" t="s">
        <v>197</v>
      </c>
      <c r="B22" s="270">
        <v>55696.125</v>
      </c>
      <c r="C22" s="136">
        <v>8373.625</v>
      </c>
      <c r="D22" s="136">
        <v>13293.375</v>
      </c>
      <c r="E22" s="136">
        <v>14580.416666666701</v>
      </c>
      <c r="F22" s="137">
        <v>19448.708333333299</v>
      </c>
      <c r="G22" s="270">
        <v>40570.541666666701</v>
      </c>
      <c r="H22" s="136">
        <v>5984.9583333333303</v>
      </c>
      <c r="I22" s="136">
        <v>9131.8333333333303</v>
      </c>
      <c r="J22" s="136">
        <v>10457.5</v>
      </c>
      <c r="K22" s="137">
        <v>14996.25</v>
      </c>
      <c r="L22" s="270">
        <v>15125.583333333299</v>
      </c>
      <c r="M22" s="136">
        <v>2388.6666666666702</v>
      </c>
      <c r="N22" s="136">
        <v>4161.5416666666697</v>
      </c>
      <c r="O22" s="136">
        <v>4122.9166666666697</v>
      </c>
      <c r="P22" s="137">
        <v>4452.4583333333303</v>
      </c>
    </row>
    <row r="23" spans="1:16" ht="15" customHeight="1" x14ac:dyDescent="0.2">
      <c r="A23" s="183" t="s">
        <v>198</v>
      </c>
      <c r="B23" s="270">
        <v>10085</v>
      </c>
      <c r="C23" s="136">
        <v>3019.125</v>
      </c>
      <c r="D23" s="136">
        <v>2114.2916666666702</v>
      </c>
      <c r="E23" s="136">
        <v>2207.9166666666702</v>
      </c>
      <c r="F23" s="137">
        <v>2743.6666666666702</v>
      </c>
      <c r="G23" s="270">
        <v>4512.1666666666697</v>
      </c>
      <c r="H23" s="136">
        <v>1507.5416666666699</v>
      </c>
      <c r="I23" s="136">
        <v>842.375</v>
      </c>
      <c r="J23" s="136">
        <v>911.95833333333303</v>
      </c>
      <c r="K23" s="137">
        <v>1250.2916666666699</v>
      </c>
      <c r="L23" s="270">
        <v>5572.8333333333303</v>
      </c>
      <c r="M23" s="136">
        <v>1511.5833333333301</v>
      </c>
      <c r="N23" s="136">
        <v>1271.9166666666699</v>
      </c>
      <c r="O23" s="136">
        <v>1295.9583333333301</v>
      </c>
      <c r="P23" s="137">
        <v>1493.375</v>
      </c>
    </row>
    <row r="24" spans="1:16" ht="15" customHeight="1" x14ac:dyDescent="0.2">
      <c r="A24" s="183" t="s">
        <v>199</v>
      </c>
      <c r="B24" s="270">
        <v>25627.75</v>
      </c>
      <c r="C24" s="136">
        <v>6571.5833333333303</v>
      </c>
      <c r="D24" s="136">
        <v>6046.125</v>
      </c>
      <c r="E24" s="136">
        <v>6376.875</v>
      </c>
      <c r="F24" s="137">
        <v>6633.1666666666697</v>
      </c>
      <c r="G24" s="270">
        <v>16531.125</v>
      </c>
      <c r="H24" s="136">
        <v>4202.7916666666697</v>
      </c>
      <c r="I24" s="136">
        <v>3710.875</v>
      </c>
      <c r="J24" s="136">
        <v>4116.6666666666697</v>
      </c>
      <c r="K24" s="137">
        <v>4500.7916666666697</v>
      </c>
      <c r="L24" s="270">
        <v>9096.625</v>
      </c>
      <c r="M24" s="136">
        <v>2368.7916666666702</v>
      </c>
      <c r="N24" s="136">
        <v>2335.25</v>
      </c>
      <c r="O24" s="136">
        <v>2260.2083333333298</v>
      </c>
      <c r="P24" s="137">
        <v>2132.375</v>
      </c>
    </row>
    <row r="25" spans="1:16" ht="15" customHeight="1" x14ac:dyDescent="0.2">
      <c r="A25" s="184" t="s">
        <v>200</v>
      </c>
      <c r="B25" s="270">
        <v>33758.75</v>
      </c>
      <c r="C25" s="136">
        <v>5151.3333333333303</v>
      </c>
      <c r="D25" s="136">
        <v>9656</v>
      </c>
      <c r="E25" s="136">
        <v>9884.375</v>
      </c>
      <c r="F25" s="137">
        <v>9067.0416666666697</v>
      </c>
      <c r="G25" s="270">
        <v>14273.375</v>
      </c>
      <c r="H25" s="136">
        <v>2156.1666666666702</v>
      </c>
      <c r="I25" s="136">
        <v>3666.2916666666702</v>
      </c>
      <c r="J25" s="136">
        <v>4012.9166666666702</v>
      </c>
      <c r="K25" s="137">
        <v>4438</v>
      </c>
      <c r="L25" s="270">
        <v>19485.375</v>
      </c>
      <c r="M25" s="136">
        <v>2995.1666666666702</v>
      </c>
      <c r="N25" s="136">
        <v>5989.7083333333303</v>
      </c>
      <c r="O25" s="136">
        <v>5871.4583333333303</v>
      </c>
      <c r="P25" s="137">
        <v>4629.0416666666697</v>
      </c>
    </row>
    <row r="26" spans="1:16" x14ac:dyDescent="0.2">
      <c r="A26" s="184" t="s">
        <v>211</v>
      </c>
      <c r="B26" s="270">
        <v>57740.708333333299</v>
      </c>
      <c r="C26" s="136">
        <v>13463.083333333299</v>
      </c>
      <c r="D26" s="136">
        <v>13771.833333333299</v>
      </c>
      <c r="E26" s="136">
        <v>14603.25</v>
      </c>
      <c r="F26" s="137">
        <v>15902.541666666701</v>
      </c>
      <c r="G26" s="270">
        <v>28911.458333333299</v>
      </c>
      <c r="H26" s="136">
        <v>6576.125</v>
      </c>
      <c r="I26" s="136">
        <v>6151.4166666666697</v>
      </c>
      <c r="J26" s="136">
        <v>7268.2916666666697</v>
      </c>
      <c r="K26" s="137">
        <v>8915.625</v>
      </c>
      <c r="L26" s="270">
        <v>28829.25</v>
      </c>
      <c r="M26" s="136">
        <v>6886.9583333333303</v>
      </c>
      <c r="N26" s="136">
        <v>7620.4166666666697</v>
      </c>
      <c r="O26" s="136">
        <v>7334.9583333333303</v>
      </c>
      <c r="P26" s="137">
        <v>6986.9166666666697</v>
      </c>
    </row>
    <row r="27" spans="1:16" ht="15" customHeight="1" x14ac:dyDescent="0.2">
      <c r="A27" s="184" t="s">
        <v>202</v>
      </c>
      <c r="B27" s="270">
        <v>30961.5</v>
      </c>
      <c r="C27" s="136">
        <v>6459.875</v>
      </c>
      <c r="D27" s="136">
        <v>6983.7083333333303</v>
      </c>
      <c r="E27" s="136">
        <v>7267.625</v>
      </c>
      <c r="F27" s="137">
        <v>10250.25</v>
      </c>
      <c r="G27" s="270">
        <v>17332.416666666701</v>
      </c>
      <c r="H27" s="136">
        <v>3748.7916666666702</v>
      </c>
      <c r="I27" s="136">
        <v>3588.4166666666702</v>
      </c>
      <c r="J27" s="136">
        <v>3933.2083333333298</v>
      </c>
      <c r="K27" s="137">
        <v>6061.9583333333303</v>
      </c>
      <c r="L27" s="270">
        <v>13629.083333333299</v>
      </c>
      <c r="M27" s="136">
        <v>2711.0833333333298</v>
      </c>
      <c r="N27" s="136">
        <v>3395.2916666666702</v>
      </c>
      <c r="O27" s="136">
        <v>3334.4166666666702</v>
      </c>
      <c r="P27" s="137">
        <v>4188.2916666666697</v>
      </c>
    </row>
    <row r="28" spans="1:16" ht="15" customHeight="1" x14ac:dyDescent="0.2">
      <c r="A28" s="184" t="s">
        <v>201</v>
      </c>
      <c r="B28" s="270">
        <v>6264.0833333333303</v>
      </c>
      <c r="C28" s="136">
        <v>2141.125</v>
      </c>
      <c r="D28" s="136">
        <v>1308.2916666666699</v>
      </c>
      <c r="E28" s="136">
        <v>1150.7083333333301</v>
      </c>
      <c r="F28" s="137">
        <v>1662.9583333333301</v>
      </c>
      <c r="G28" s="270">
        <v>4152.5833333333303</v>
      </c>
      <c r="H28" s="136">
        <v>1398.875</v>
      </c>
      <c r="I28" s="136">
        <v>825.625</v>
      </c>
      <c r="J28" s="136">
        <v>757.45833333333303</v>
      </c>
      <c r="K28" s="137">
        <v>1170.625</v>
      </c>
      <c r="L28" s="270">
        <v>2111.5</v>
      </c>
      <c r="M28" s="136">
        <v>742.25</v>
      </c>
      <c r="N28" s="136">
        <v>482.66666666666703</v>
      </c>
      <c r="O28" s="136">
        <v>393.25</v>
      </c>
      <c r="P28" s="137">
        <v>492.33333333333297</v>
      </c>
    </row>
    <row r="29" spans="1:16" ht="15" customHeight="1" x14ac:dyDescent="0.2">
      <c r="A29" s="184" t="s">
        <v>203</v>
      </c>
      <c r="B29" s="270">
        <v>170489.91666666701</v>
      </c>
      <c r="C29" s="136">
        <v>38612.5</v>
      </c>
      <c r="D29" s="136">
        <v>41308.625</v>
      </c>
      <c r="E29" s="136">
        <v>42412.375</v>
      </c>
      <c r="F29" s="137">
        <v>48155.791666666701</v>
      </c>
      <c r="G29" s="270">
        <v>74506.291666666701</v>
      </c>
      <c r="H29" s="136">
        <v>15940.708333333299</v>
      </c>
      <c r="I29" s="136">
        <v>15974.5</v>
      </c>
      <c r="J29" s="136">
        <v>18798.875</v>
      </c>
      <c r="K29" s="137">
        <v>23791.625</v>
      </c>
      <c r="L29" s="270">
        <v>95983.625</v>
      </c>
      <c r="M29" s="136">
        <v>22671.791666666701</v>
      </c>
      <c r="N29" s="136">
        <v>25334.125</v>
      </c>
      <c r="O29" s="136">
        <v>23613.5</v>
      </c>
      <c r="P29" s="137">
        <v>24364.166666666701</v>
      </c>
    </row>
    <row r="30" spans="1:16" ht="15" customHeight="1" x14ac:dyDescent="0.2">
      <c r="A30" s="184" t="s">
        <v>204</v>
      </c>
      <c r="B30" s="270">
        <v>38724.291666666701</v>
      </c>
      <c r="C30" s="136">
        <v>10051.791666666701</v>
      </c>
      <c r="D30" s="136">
        <v>9804.2083333333303</v>
      </c>
      <c r="E30" s="136">
        <v>8513.4166666666697</v>
      </c>
      <c r="F30" s="137">
        <v>10354.875</v>
      </c>
      <c r="G30" s="270">
        <v>11988.583333333299</v>
      </c>
      <c r="H30" s="136">
        <v>3108.4166666666702</v>
      </c>
      <c r="I30" s="136">
        <v>2623.0416666666702</v>
      </c>
      <c r="J30" s="136">
        <v>2603.2083333333298</v>
      </c>
      <c r="K30" s="137">
        <v>3653.9166666666702</v>
      </c>
      <c r="L30" s="270">
        <v>26735.708333333299</v>
      </c>
      <c r="M30" s="136">
        <v>6943.375</v>
      </c>
      <c r="N30" s="136">
        <v>7181.1666666666697</v>
      </c>
      <c r="O30" s="136">
        <v>5910.2083333333303</v>
      </c>
      <c r="P30" s="137">
        <v>6700.9583333333303</v>
      </c>
    </row>
    <row r="31" spans="1:16" ht="15" customHeight="1" x14ac:dyDescent="0.2">
      <c r="A31" s="184" t="s">
        <v>205</v>
      </c>
      <c r="B31" s="270">
        <v>68469.083333333299</v>
      </c>
      <c r="C31" s="136">
        <v>13358.541666666701</v>
      </c>
      <c r="D31" s="136">
        <v>16012.833333333299</v>
      </c>
      <c r="E31" s="136">
        <v>17375.416666666701</v>
      </c>
      <c r="F31" s="137">
        <v>21722.208333333299</v>
      </c>
      <c r="G31" s="270">
        <v>16537.833333333299</v>
      </c>
      <c r="H31" s="136">
        <v>3261.0416666666702</v>
      </c>
      <c r="I31" s="136">
        <v>3415.625</v>
      </c>
      <c r="J31" s="136">
        <v>3909.875</v>
      </c>
      <c r="K31" s="137">
        <v>5951.2916666666697</v>
      </c>
      <c r="L31" s="270">
        <v>51931.25</v>
      </c>
      <c r="M31" s="136">
        <v>10097.5</v>
      </c>
      <c r="N31" s="136">
        <v>12597.208333333299</v>
      </c>
      <c r="O31" s="136">
        <v>13465.541666666701</v>
      </c>
      <c r="P31" s="137">
        <v>15770.916666666701</v>
      </c>
    </row>
    <row r="32" spans="1:16" ht="15" customHeight="1" x14ac:dyDescent="0.2">
      <c r="A32" s="184" t="s">
        <v>206</v>
      </c>
      <c r="B32" s="270">
        <v>70137.583333333299</v>
      </c>
      <c r="C32" s="136">
        <v>16738.833333333299</v>
      </c>
      <c r="D32" s="136">
        <v>15638.583333333299</v>
      </c>
      <c r="E32" s="136">
        <v>16299.958333333299</v>
      </c>
      <c r="F32" s="137">
        <v>21460</v>
      </c>
      <c r="G32" s="270">
        <v>18300</v>
      </c>
      <c r="H32" s="136">
        <v>5197.2916666666697</v>
      </c>
      <c r="I32" s="136">
        <v>3803.25</v>
      </c>
      <c r="J32" s="136">
        <v>3859.2916666666702</v>
      </c>
      <c r="K32" s="137">
        <v>5439.9583333333303</v>
      </c>
      <c r="L32" s="270">
        <v>51837.583333333299</v>
      </c>
      <c r="M32" s="136">
        <v>11541.541666666701</v>
      </c>
      <c r="N32" s="136">
        <v>11835.333333333299</v>
      </c>
      <c r="O32" s="136">
        <v>12440.666666666701</v>
      </c>
      <c r="P32" s="137">
        <v>16020.041666666701</v>
      </c>
    </row>
    <row r="33" spans="1:16" ht="15" customHeight="1" x14ac:dyDescent="0.2">
      <c r="A33" s="184" t="s">
        <v>207</v>
      </c>
      <c r="B33" s="270">
        <v>23020.416666666701</v>
      </c>
      <c r="C33" s="136">
        <v>5175.8333333333303</v>
      </c>
      <c r="D33" s="136">
        <v>5221.75</v>
      </c>
      <c r="E33" s="136">
        <v>5580.25</v>
      </c>
      <c r="F33" s="137">
        <v>7042.5416666666697</v>
      </c>
      <c r="G33" s="270">
        <v>9156.2083333333303</v>
      </c>
      <c r="H33" s="136">
        <v>2128.7916666666702</v>
      </c>
      <c r="I33" s="136">
        <v>1802.875</v>
      </c>
      <c r="J33" s="136">
        <v>2092.9166666666702</v>
      </c>
      <c r="K33" s="137">
        <v>3131.625</v>
      </c>
      <c r="L33" s="270">
        <v>13864.208333333299</v>
      </c>
      <c r="M33" s="136">
        <v>3047.0416666666702</v>
      </c>
      <c r="N33" s="136">
        <v>3418.875</v>
      </c>
      <c r="O33" s="136">
        <v>3487.3333333333298</v>
      </c>
      <c r="P33" s="137">
        <v>3910.9166666666702</v>
      </c>
    </row>
    <row r="34" spans="1:16" ht="15" customHeight="1" x14ac:dyDescent="0.2">
      <c r="A34" s="209" t="s">
        <v>191</v>
      </c>
      <c r="B34" s="271">
        <v>346.29166666666703</v>
      </c>
      <c r="C34" s="173">
        <v>188.541666666667</v>
      </c>
      <c r="D34" s="173">
        <v>61.5</v>
      </c>
      <c r="E34" s="173">
        <v>39.125</v>
      </c>
      <c r="F34" s="138">
        <v>57.125</v>
      </c>
      <c r="G34" s="271">
        <v>212.541666666667</v>
      </c>
      <c r="H34" s="173">
        <v>113.875</v>
      </c>
      <c r="I34" s="173">
        <v>37.625</v>
      </c>
      <c r="J34" s="173">
        <v>27.0416666666667</v>
      </c>
      <c r="K34" s="138">
        <v>34</v>
      </c>
      <c r="L34" s="271">
        <v>133.75</v>
      </c>
      <c r="M34" s="173">
        <v>74.6666666666667</v>
      </c>
      <c r="N34" s="173">
        <v>23.875</v>
      </c>
      <c r="O34" s="173">
        <v>12.0833333333333</v>
      </c>
      <c r="P34" s="138">
        <v>23.125</v>
      </c>
    </row>
    <row r="35" spans="1:16" ht="11.25" customHeight="1" x14ac:dyDescent="0.2">
      <c r="A35" s="206"/>
      <c r="B35" s="207"/>
      <c r="C35" s="257"/>
      <c r="D35" s="207"/>
      <c r="E35" s="207"/>
      <c r="F35" s="208"/>
      <c r="G35" s="207"/>
      <c r="H35" s="257"/>
      <c r="I35" s="207"/>
      <c r="J35" s="207"/>
      <c r="K35" s="208"/>
      <c r="L35" s="207"/>
      <c r="M35" s="257"/>
      <c r="N35" s="207"/>
      <c r="O35" s="207"/>
      <c r="P35" s="208" t="s">
        <v>157</v>
      </c>
    </row>
    <row r="36" spans="1:16" s="238" customFormat="1" ht="13.15" customHeight="1" x14ac:dyDescent="0.2">
      <c r="A36" s="254" t="s">
        <v>239</v>
      </c>
      <c r="B36" s="242"/>
      <c r="C36" s="242"/>
      <c r="D36" s="21"/>
      <c r="E36" s="242"/>
      <c r="F36" s="242"/>
      <c r="G36" s="242"/>
      <c r="H36" s="242"/>
      <c r="I36" s="21"/>
      <c r="J36" s="242"/>
      <c r="K36" s="242"/>
      <c r="L36" s="242"/>
      <c r="M36" s="242"/>
      <c r="N36" s="21"/>
      <c r="O36" s="242"/>
      <c r="P36" s="242"/>
    </row>
    <row r="37" spans="1:16" s="238" customFormat="1" ht="11.25" customHeight="1" x14ac:dyDescent="0.2">
      <c r="A37" s="254"/>
      <c r="B37" s="242"/>
      <c r="C37" s="242"/>
      <c r="D37" s="21"/>
      <c r="E37" s="242"/>
      <c r="F37" s="242"/>
      <c r="G37" s="242"/>
      <c r="H37" s="242"/>
      <c r="I37" s="21"/>
      <c r="J37" s="242"/>
      <c r="K37" s="242"/>
      <c r="L37" s="242"/>
      <c r="M37" s="242"/>
      <c r="N37" s="21"/>
      <c r="O37" s="242"/>
      <c r="P37" s="242"/>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539" t="str">
        <f ca="1">HYPERLINK(CELL("adresse",Inhaltsverzeichnis!A1),"zurück zum Inhalt")</f>
        <v>zurück zum Inhalt</v>
      </c>
      <c r="P2" s="540"/>
    </row>
    <row r="3" spans="1:23" s="5" customFormat="1" ht="12.75" x14ac:dyDescent="0.2">
      <c r="C3" s="128"/>
      <c r="E3" s="6"/>
      <c r="F3" s="6"/>
      <c r="G3" s="6"/>
      <c r="H3" s="6"/>
      <c r="I3" s="128"/>
      <c r="K3" s="6"/>
      <c r="L3" s="6"/>
      <c r="M3" s="128"/>
      <c r="O3" s="6"/>
      <c r="P3" s="6"/>
    </row>
    <row r="4" spans="1:23" s="8" customFormat="1" ht="28.5" customHeight="1" x14ac:dyDescent="0.2">
      <c r="A4" s="567" t="s">
        <v>320</v>
      </c>
      <c r="B4" s="567"/>
      <c r="C4" s="567"/>
      <c r="D4" s="567"/>
      <c r="E4" s="567"/>
      <c r="F4" s="567"/>
      <c r="G4" s="567"/>
      <c r="H4" s="567"/>
      <c r="I4" s="567"/>
      <c r="J4" s="567"/>
      <c r="K4" s="567"/>
      <c r="L4" s="567"/>
      <c r="M4" s="567"/>
      <c r="N4" s="567"/>
      <c r="O4" s="567"/>
      <c r="P4" s="567"/>
      <c r="Q4" s="36"/>
    </row>
    <row r="5" spans="1:23" s="8" customFormat="1" ht="11.25" customHeight="1" x14ac:dyDescent="0.2">
      <c r="A5" s="485" t="s">
        <v>234</v>
      </c>
      <c r="B5" s="485"/>
      <c r="C5" s="485"/>
      <c r="D5" s="485"/>
      <c r="E5" s="485"/>
      <c r="F5" s="485"/>
      <c r="G5" s="485"/>
      <c r="H5" s="485"/>
      <c r="I5" s="485"/>
      <c r="J5" s="485"/>
      <c r="K5" s="258"/>
      <c r="L5" s="258"/>
      <c r="M5" s="258"/>
      <c r="N5" s="258"/>
      <c r="O5" s="258"/>
      <c r="P5" s="258"/>
      <c r="Q5" s="126"/>
      <c r="R5" s="126"/>
      <c r="S5" s="126"/>
      <c r="T5" s="126"/>
      <c r="U5" s="126"/>
      <c r="V5" s="126"/>
      <c r="W5" s="126"/>
    </row>
    <row r="6" spans="1:23" s="8" customFormat="1" ht="12.75" customHeight="1" x14ac:dyDescent="0.2">
      <c r="A6" s="186" t="str">
        <f>CONCATENATE(LEFT(Impressum!C12,SEARCH("(",Impressum!C12)-1),"nach Arbeitsort ","(Beschäftigungsbetrieb",TEXT(0,"#¹⁾"),", Gebietsstand ",TEXT(Impressum!C16,"MMMM")," ",TEXT(Impressum!C16,"JJJJ"),")")</f>
        <v>Westdeutschland nach Arbeitsort (Beschäftigungsbetrieb¹⁾, Gebietsstand März 2026)</v>
      </c>
    </row>
    <row r="7" spans="1:23" s="8" customFormat="1" ht="12.75" customHeight="1" x14ac:dyDescent="0.2">
      <c r="A7" s="8" t="s">
        <v>358</v>
      </c>
    </row>
    <row r="8" spans="1:23" s="33" customFormat="1" ht="12.75" customHeight="1" x14ac:dyDescent="0.2">
      <c r="B8" s="510"/>
      <c r="C8" s="510"/>
      <c r="D8" s="510"/>
      <c r="E8" s="510"/>
      <c r="F8" s="510"/>
      <c r="G8" s="510"/>
      <c r="H8" s="510"/>
      <c r="I8" s="510"/>
      <c r="J8" s="510"/>
      <c r="K8" s="259"/>
      <c r="L8" s="259"/>
      <c r="M8" s="259"/>
      <c r="N8" s="259"/>
      <c r="O8" s="259"/>
      <c r="P8" s="259"/>
    </row>
    <row r="9" spans="1:23" s="33" customFormat="1" ht="11.25" customHeight="1" x14ac:dyDescent="0.2">
      <c r="A9" s="575" t="s">
        <v>175</v>
      </c>
      <c r="B9" s="573" t="s">
        <v>1</v>
      </c>
      <c r="C9" s="580" t="s">
        <v>4</v>
      </c>
      <c r="D9" s="581"/>
      <c r="E9" s="584" t="s">
        <v>5</v>
      </c>
      <c r="F9" s="585"/>
      <c r="G9" s="585"/>
      <c r="H9" s="585"/>
      <c r="I9" s="585"/>
      <c r="J9" s="585"/>
      <c r="K9" s="585"/>
      <c r="L9" s="585"/>
      <c r="M9" s="585"/>
      <c r="N9" s="585"/>
      <c r="O9" s="585"/>
      <c r="P9" s="586"/>
    </row>
    <row r="10" spans="1:23" s="33" customFormat="1" ht="11.25" customHeight="1" x14ac:dyDescent="0.2">
      <c r="A10" s="576"/>
      <c r="B10" s="573"/>
      <c r="C10" s="582"/>
      <c r="D10" s="583"/>
      <c r="E10" s="480" t="s">
        <v>220</v>
      </c>
      <c r="F10" s="573" t="s">
        <v>4</v>
      </c>
      <c r="G10" s="573"/>
      <c r="H10" s="480" t="s">
        <v>322</v>
      </c>
      <c r="I10" s="573" t="s">
        <v>4</v>
      </c>
      <c r="J10" s="573"/>
      <c r="K10" s="480" t="s">
        <v>219</v>
      </c>
      <c r="L10" s="573" t="s">
        <v>4</v>
      </c>
      <c r="M10" s="573"/>
      <c r="N10" s="480" t="s">
        <v>236</v>
      </c>
      <c r="O10" s="573" t="s">
        <v>4</v>
      </c>
      <c r="P10" s="573"/>
    </row>
    <row r="11" spans="1:23" s="33" customFormat="1" ht="51.95" customHeight="1" x14ac:dyDescent="0.2">
      <c r="A11" s="576"/>
      <c r="B11" s="573"/>
      <c r="C11" s="260" t="s">
        <v>11</v>
      </c>
      <c r="D11" s="260" t="s">
        <v>12</v>
      </c>
      <c r="E11" s="481"/>
      <c r="F11" s="260" t="s">
        <v>11</v>
      </c>
      <c r="G11" s="260" t="s">
        <v>12</v>
      </c>
      <c r="H11" s="481"/>
      <c r="I11" s="260" t="s">
        <v>11</v>
      </c>
      <c r="J11" s="260" t="s">
        <v>12</v>
      </c>
      <c r="K11" s="481"/>
      <c r="L11" s="260" t="s">
        <v>11</v>
      </c>
      <c r="M11" s="260" t="s">
        <v>12</v>
      </c>
      <c r="N11" s="574"/>
      <c r="O11" s="260" t="s">
        <v>11</v>
      </c>
      <c r="P11" s="260" t="s">
        <v>12</v>
      </c>
    </row>
    <row r="12" spans="1:23" s="31" customFormat="1" ht="9" x14ac:dyDescent="0.15">
      <c r="A12" s="577"/>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199">
        <v>2024</v>
      </c>
      <c r="B13" s="275">
        <v>948275.20833333302</v>
      </c>
      <c r="C13" s="163">
        <v>512830</v>
      </c>
      <c r="D13" s="163">
        <v>435445.20833333302</v>
      </c>
      <c r="E13" s="275">
        <v>781156.875</v>
      </c>
      <c r="F13" s="163">
        <v>417801.79166666698</v>
      </c>
      <c r="G13" s="163">
        <v>363355.08333333302</v>
      </c>
      <c r="H13" s="275">
        <v>159403.91666666701</v>
      </c>
      <c r="I13" s="163">
        <v>90357.75</v>
      </c>
      <c r="J13" s="163">
        <v>69046.166666666701</v>
      </c>
      <c r="K13" s="275">
        <v>7033.6666666666697</v>
      </c>
      <c r="L13" s="163">
        <v>4199.9583333333303</v>
      </c>
      <c r="M13" s="163">
        <v>2833.7083333333298</v>
      </c>
      <c r="N13" s="275">
        <v>680.75</v>
      </c>
      <c r="O13" s="163">
        <v>470.5</v>
      </c>
      <c r="P13" s="163">
        <v>210.25</v>
      </c>
    </row>
    <row r="14" spans="1:23" ht="12.75" customHeight="1" x14ac:dyDescent="0.2">
      <c r="A14" s="199">
        <v>2023</v>
      </c>
      <c r="B14" s="276">
        <v>931965.5</v>
      </c>
      <c r="C14" s="41">
        <v>506725.54166666698</v>
      </c>
      <c r="D14" s="41">
        <v>425235.5</v>
      </c>
      <c r="E14" s="276">
        <v>766015.58333333302</v>
      </c>
      <c r="F14" s="41">
        <v>411876.75</v>
      </c>
      <c r="G14" s="41">
        <v>354134.83333333302</v>
      </c>
      <c r="H14" s="276">
        <v>158565.79166666701</v>
      </c>
      <c r="I14" s="41">
        <v>90383.208333333299</v>
      </c>
      <c r="J14" s="41">
        <v>68182.25</v>
      </c>
      <c r="K14" s="276">
        <v>6689.5833333333303</v>
      </c>
      <c r="L14" s="41">
        <v>3986.2083333333298</v>
      </c>
      <c r="M14" s="41">
        <v>2703.25</v>
      </c>
      <c r="N14" s="276">
        <v>694.54166666666697</v>
      </c>
      <c r="O14" s="41">
        <v>479.375</v>
      </c>
      <c r="P14" s="41">
        <v>215.166666666667</v>
      </c>
    </row>
    <row r="15" spans="1:23" ht="12.75" customHeight="1" x14ac:dyDescent="0.2">
      <c r="A15" s="199">
        <v>2022</v>
      </c>
      <c r="B15" s="276">
        <v>928003.83333333302</v>
      </c>
      <c r="C15" s="41">
        <v>507959</v>
      </c>
      <c r="D15" s="41">
        <v>419937.45833333302</v>
      </c>
      <c r="E15" s="276">
        <v>761561.79166666698</v>
      </c>
      <c r="F15" s="41">
        <v>412219.66666666698</v>
      </c>
      <c r="G15" s="41">
        <v>349244.54166666698</v>
      </c>
      <c r="H15" s="276">
        <v>159094.29166666701</v>
      </c>
      <c r="I15" s="41">
        <v>91300.708333333299</v>
      </c>
      <c r="J15" s="41">
        <v>67785.541666666701</v>
      </c>
      <c r="K15" s="276">
        <v>6604.7083333333303</v>
      </c>
      <c r="L15" s="41">
        <v>3896.8333333333298</v>
      </c>
      <c r="M15" s="41">
        <v>2706.125</v>
      </c>
      <c r="N15" s="276">
        <v>743.04166666666697</v>
      </c>
      <c r="O15" s="41">
        <v>541.79166666666697</v>
      </c>
      <c r="P15" s="41">
        <v>201.25</v>
      </c>
    </row>
    <row r="16" spans="1:23" ht="12.75" customHeight="1" x14ac:dyDescent="0.2">
      <c r="A16" s="199">
        <v>2021</v>
      </c>
      <c r="B16" s="276">
        <v>924204.45833333302</v>
      </c>
      <c r="C16" s="41">
        <v>509662.54166666698</v>
      </c>
      <c r="D16" s="41">
        <v>414440.75</v>
      </c>
      <c r="E16" s="276">
        <v>758978.04166666698</v>
      </c>
      <c r="F16" s="41">
        <v>413876.29166666698</v>
      </c>
      <c r="G16" s="41">
        <v>345015.04166666698</v>
      </c>
      <c r="H16" s="276">
        <v>157898.70833333299</v>
      </c>
      <c r="I16" s="41">
        <v>91247</v>
      </c>
      <c r="J16" s="41">
        <v>66639.541666666701</v>
      </c>
      <c r="K16" s="276">
        <v>6446.8333333333303</v>
      </c>
      <c r="L16" s="41">
        <v>3854.625</v>
      </c>
      <c r="M16" s="41">
        <v>2589.9166666666702</v>
      </c>
      <c r="N16" s="276">
        <v>880.875</v>
      </c>
      <c r="O16" s="41">
        <v>684.625</v>
      </c>
      <c r="P16" s="41">
        <v>196.25</v>
      </c>
    </row>
    <row r="17" spans="1:16" ht="12.75" customHeight="1" x14ac:dyDescent="0.2">
      <c r="A17" s="199">
        <v>2020</v>
      </c>
      <c r="B17" s="276">
        <v>922628.33333333302</v>
      </c>
      <c r="C17" s="41">
        <v>513978.16666666698</v>
      </c>
      <c r="D17" s="41">
        <v>408588.33333333302</v>
      </c>
      <c r="E17" s="276">
        <v>759786.875</v>
      </c>
      <c r="F17" s="41">
        <v>418843.875</v>
      </c>
      <c r="G17" s="41">
        <v>340889.20833333302</v>
      </c>
      <c r="H17" s="276">
        <v>155431.83333333299</v>
      </c>
      <c r="I17" s="41">
        <v>90470.5</v>
      </c>
      <c r="J17" s="41">
        <v>64954.291666666701</v>
      </c>
      <c r="K17" s="276">
        <v>6371.1666666666697</v>
      </c>
      <c r="L17" s="41">
        <v>3805.625</v>
      </c>
      <c r="M17" s="41">
        <v>2564.5416666666702</v>
      </c>
      <c r="N17" s="276">
        <v>1038.4583333333301</v>
      </c>
      <c r="O17" s="41">
        <v>858.16666666666697</v>
      </c>
      <c r="P17" s="41">
        <v>180.291666666667</v>
      </c>
    </row>
    <row r="18" spans="1:16" ht="12.75" customHeight="1" x14ac:dyDescent="0.2">
      <c r="A18" s="199">
        <v>2019</v>
      </c>
      <c r="B18" s="276">
        <v>924082.70833333302</v>
      </c>
      <c r="C18" s="41">
        <v>519055.66666666698</v>
      </c>
      <c r="D18" s="41">
        <v>404969.625</v>
      </c>
      <c r="E18" s="276">
        <v>763762.875</v>
      </c>
      <c r="F18" s="41">
        <v>424408.29166666698</v>
      </c>
      <c r="G18" s="41">
        <v>339305.83333333302</v>
      </c>
      <c r="H18" s="276">
        <v>152695.375</v>
      </c>
      <c r="I18" s="41">
        <v>89747.333333333299</v>
      </c>
      <c r="J18" s="41">
        <v>62940.041666666701</v>
      </c>
      <c r="K18" s="276">
        <v>6224.9583333333303</v>
      </c>
      <c r="L18" s="41">
        <v>3671.8333333333298</v>
      </c>
      <c r="M18" s="41">
        <v>2552.4583333333298</v>
      </c>
      <c r="N18" s="276">
        <v>1399.5</v>
      </c>
      <c r="O18" s="41">
        <v>1228.2083333333301</v>
      </c>
      <c r="P18" s="41">
        <v>171.291666666667</v>
      </c>
    </row>
    <row r="19" spans="1:16" ht="12.75" customHeight="1" x14ac:dyDescent="0.2">
      <c r="A19" s="199">
        <v>2018</v>
      </c>
      <c r="B19" s="276">
        <v>911157.08333333302</v>
      </c>
      <c r="C19" s="41">
        <v>514365.33333333302</v>
      </c>
      <c r="D19" s="41">
        <v>396791.75</v>
      </c>
      <c r="E19" s="276">
        <v>757076.29166666698</v>
      </c>
      <c r="F19" s="41">
        <v>422501.125</v>
      </c>
      <c r="G19" s="41">
        <v>334575.16666666698</v>
      </c>
      <c r="H19" s="276">
        <v>146364.04166666701</v>
      </c>
      <c r="I19" s="41">
        <v>86819.833333333299</v>
      </c>
      <c r="J19" s="41">
        <v>59544.208333333299</v>
      </c>
      <c r="K19" s="276">
        <v>6043.875</v>
      </c>
      <c r="L19" s="41">
        <v>3539</v>
      </c>
      <c r="M19" s="41">
        <v>2504.875</v>
      </c>
      <c r="N19" s="276">
        <v>1672.875</v>
      </c>
      <c r="O19" s="41">
        <v>1505.375</v>
      </c>
      <c r="P19" s="41">
        <v>167.5</v>
      </c>
    </row>
    <row r="20" spans="1:16" ht="12.75" customHeight="1" x14ac:dyDescent="0.2">
      <c r="A20" s="199">
        <v>2017</v>
      </c>
      <c r="B20" s="276">
        <v>890794.33333333302</v>
      </c>
      <c r="C20" s="41">
        <v>504535.95833333302</v>
      </c>
      <c r="D20" s="41">
        <v>386258.375</v>
      </c>
      <c r="E20" s="276">
        <v>744171.20833333302</v>
      </c>
      <c r="F20" s="41">
        <v>416636.66666666698</v>
      </c>
      <c r="G20" s="41">
        <v>327534.54166666698</v>
      </c>
      <c r="H20" s="276">
        <v>139016.54166666701</v>
      </c>
      <c r="I20" s="41">
        <v>82796.25</v>
      </c>
      <c r="J20" s="41">
        <v>56220.291666666701</v>
      </c>
      <c r="K20" s="276">
        <v>5652.5</v>
      </c>
      <c r="L20" s="41">
        <v>3301.875</v>
      </c>
      <c r="M20" s="41">
        <v>2350.625</v>
      </c>
      <c r="N20" s="276">
        <v>1954.0833333333301</v>
      </c>
      <c r="O20" s="41">
        <v>1801.1666666666699</v>
      </c>
      <c r="P20" s="41">
        <v>152.916666666667</v>
      </c>
    </row>
    <row r="21" spans="1:16" ht="12.75" customHeight="1" x14ac:dyDescent="0.2">
      <c r="A21" s="199">
        <v>2016</v>
      </c>
      <c r="B21" s="276">
        <v>873359.375</v>
      </c>
      <c r="C21" s="41">
        <v>496192.25</v>
      </c>
      <c r="D21" s="41">
        <v>377167.125</v>
      </c>
      <c r="E21" s="276">
        <v>732560.95833333302</v>
      </c>
      <c r="F21" s="41">
        <v>411578</v>
      </c>
      <c r="G21" s="41">
        <v>320982.95833333302</v>
      </c>
      <c r="H21" s="276">
        <v>133112.95833333299</v>
      </c>
      <c r="I21" s="41">
        <v>79273.5</v>
      </c>
      <c r="J21" s="41">
        <v>53839.458333333299</v>
      </c>
      <c r="K21" s="276">
        <v>5331.5</v>
      </c>
      <c r="L21" s="41">
        <v>3118.0416666666702</v>
      </c>
      <c r="M21" s="41">
        <v>2213.4583333333298</v>
      </c>
      <c r="N21" s="276">
        <v>2353.9583333333298</v>
      </c>
      <c r="O21" s="41">
        <v>2222.7083333333298</v>
      </c>
      <c r="P21" s="41">
        <v>131.25</v>
      </c>
    </row>
    <row r="22" spans="1:16" ht="12.75" customHeight="1" x14ac:dyDescent="0.2">
      <c r="A22" s="199">
        <v>2015</v>
      </c>
      <c r="B22" s="276">
        <v>852586.70833333302</v>
      </c>
      <c r="C22" s="41">
        <v>490016.70833333302</v>
      </c>
      <c r="D22" s="41">
        <v>362570</v>
      </c>
      <c r="E22" s="276">
        <v>719290.58333333302</v>
      </c>
      <c r="F22" s="41">
        <v>407917.25</v>
      </c>
      <c r="G22" s="41">
        <v>311373.33333333302</v>
      </c>
      <c r="H22" s="276">
        <v>125178.70833333299</v>
      </c>
      <c r="I22" s="41">
        <v>76235.333333333299</v>
      </c>
      <c r="J22" s="41">
        <v>48943.375</v>
      </c>
      <c r="K22" s="276">
        <v>5209.625</v>
      </c>
      <c r="L22" s="41">
        <v>3090.9583333333298</v>
      </c>
      <c r="M22" s="41">
        <v>2118.6666666666702</v>
      </c>
      <c r="N22" s="276">
        <v>2907.7916666666702</v>
      </c>
      <c r="O22" s="41">
        <v>2773.1666666666702</v>
      </c>
      <c r="P22" s="41">
        <v>134.625</v>
      </c>
    </row>
    <row r="23" spans="1:16" ht="12.75" customHeight="1" x14ac:dyDescent="0.2">
      <c r="A23" s="200">
        <v>2014</v>
      </c>
      <c r="B23" s="277">
        <v>837894.25</v>
      </c>
      <c r="C23" s="168">
        <v>485088.33333333302</v>
      </c>
      <c r="D23" s="168">
        <v>352805.91666666698</v>
      </c>
      <c r="E23" s="277">
        <v>711034.95833333302</v>
      </c>
      <c r="F23" s="168">
        <v>405913.45833333302</v>
      </c>
      <c r="G23" s="168">
        <v>305121.5</v>
      </c>
      <c r="H23" s="277">
        <v>118204.33333333299</v>
      </c>
      <c r="I23" s="169">
        <v>72718.416666666701</v>
      </c>
      <c r="J23" s="169">
        <v>45485.916666666701</v>
      </c>
      <c r="K23" s="277">
        <v>5165.4166666666697</v>
      </c>
      <c r="L23" s="168">
        <v>3087.9166666666702</v>
      </c>
      <c r="M23" s="168">
        <v>2077.5</v>
      </c>
      <c r="N23" s="277">
        <v>3489.5416666666702</v>
      </c>
      <c r="O23" s="168">
        <v>3368.5416666666702</v>
      </c>
      <c r="P23" s="168">
        <v>121</v>
      </c>
    </row>
    <row r="24" spans="1:16" ht="15" customHeight="1" x14ac:dyDescent="0.2">
      <c r="A24" s="254" t="s">
        <v>238</v>
      </c>
      <c r="B24" s="206"/>
      <c r="C24" s="206"/>
      <c r="D24" s="206"/>
      <c r="E24" s="206"/>
      <c r="F24" s="206"/>
      <c r="G24" s="206"/>
      <c r="H24" s="206"/>
      <c r="I24" s="579"/>
      <c r="J24" s="579"/>
      <c r="K24" s="206"/>
      <c r="L24" s="206"/>
      <c r="M24" s="206"/>
      <c r="N24" s="167"/>
      <c r="O24" s="167"/>
      <c r="P24" s="44" t="s">
        <v>8</v>
      </c>
    </row>
    <row r="25" spans="1:16" s="238" customFormat="1" ht="22.5" customHeight="1" x14ac:dyDescent="0.2">
      <c r="A25" s="578" t="s">
        <v>321</v>
      </c>
      <c r="B25" s="578"/>
      <c r="C25" s="578"/>
      <c r="D25" s="578"/>
      <c r="E25" s="578"/>
      <c r="F25" s="578"/>
      <c r="G25" s="578"/>
      <c r="H25" s="578"/>
      <c r="I25" s="578"/>
      <c r="J25" s="578"/>
      <c r="K25" s="578"/>
      <c r="L25" s="578"/>
      <c r="M25" s="578"/>
      <c r="N25" s="578"/>
      <c r="O25" s="578"/>
      <c r="P25" s="21"/>
    </row>
    <row r="26" spans="1:16" ht="11.25" customHeight="1" x14ac:dyDescent="0.2">
      <c r="A26" s="557"/>
      <c r="B26" s="557"/>
      <c r="C26" s="557"/>
      <c r="D26" s="557"/>
      <c r="E26" s="557"/>
      <c r="F26" s="557"/>
      <c r="G26" s="557"/>
      <c r="H26" s="557"/>
      <c r="I26" s="557"/>
      <c r="J26" s="557"/>
      <c r="K26" s="557"/>
      <c r="L26" s="557"/>
      <c r="M26" s="557"/>
      <c r="N26" s="557"/>
      <c r="O26" s="557"/>
      <c r="P26" s="557"/>
    </row>
    <row r="27" spans="1:16" ht="11.25" customHeight="1" x14ac:dyDescent="0.2">
      <c r="N27" s="202"/>
      <c r="O27" s="202"/>
      <c r="P27" s="202"/>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18"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539" t="str">
        <f ca="1">HYPERLINK(CELL("adresse",Inhaltsverzeichnis!A1),"zurück zum Inhalt")</f>
        <v>zurück zum Inhalt</v>
      </c>
      <c r="H2" s="540"/>
      <c r="I2" s="285"/>
      <c r="J2" s="285"/>
    </row>
    <row r="3" spans="1:10" s="5" customFormat="1" x14ac:dyDescent="0.2">
      <c r="A3" s="285"/>
      <c r="B3" s="285"/>
      <c r="C3" s="305"/>
      <c r="D3" s="306"/>
      <c r="E3" s="285"/>
      <c r="F3" s="285"/>
      <c r="G3" s="285"/>
      <c r="H3" s="285"/>
    </row>
    <row r="4" spans="1:10" s="296" customFormat="1" ht="12.75" customHeight="1" x14ac:dyDescent="0.2">
      <c r="A4" s="70" t="s">
        <v>298</v>
      </c>
      <c r="B4" s="8"/>
      <c r="C4" s="307"/>
      <c r="D4" s="8"/>
      <c r="E4" s="8"/>
      <c r="F4" s="8"/>
      <c r="G4" s="8"/>
      <c r="H4" s="8"/>
    </row>
    <row r="5" spans="1:10" s="296" customFormat="1" ht="14.45" customHeight="1" x14ac:dyDescent="0.2">
      <c r="A5" s="396" t="s">
        <v>299</v>
      </c>
      <c r="B5" s="390"/>
      <c r="C5" s="390"/>
      <c r="D5" s="390"/>
      <c r="E5" s="390"/>
      <c r="F5" s="390"/>
      <c r="G5" s="390"/>
      <c r="H5" s="390"/>
    </row>
    <row r="6" spans="1:10" s="296" customFormat="1" ht="12.75" customHeight="1" x14ac:dyDescent="0.2">
      <c r="A6" s="492" t="s">
        <v>234</v>
      </c>
      <c r="B6" s="492"/>
      <c r="C6" s="492"/>
      <c r="D6" s="492"/>
      <c r="E6" s="492"/>
      <c r="F6" s="492"/>
      <c r="G6" s="492"/>
      <c r="H6" s="492"/>
    </row>
    <row r="7" spans="1:10" s="296" customFormat="1" ht="12.75" customHeight="1" x14ac:dyDescent="0.2">
      <c r="A7" s="241" t="str">
        <f>CONCATENATE(LEFT(Impressum!C12,SEARCH("(",Impressum!C12)-1),"(Hauptbetrieb des Arbeitgebers",TEXT(0,"#¹⁾"),")")</f>
        <v>Westdeutschland (Hauptbetrieb des Arbeitgebers¹⁾)</v>
      </c>
      <c r="B7" s="92"/>
      <c r="C7" s="308"/>
      <c r="D7" s="92"/>
      <c r="E7" s="92"/>
      <c r="F7" s="92"/>
      <c r="G7" s="92"/>
      <c r="H7" s="92"/>
    </row>
    <row r="8" spans="1:10" s="296" customFormat="1" ht="12.75" customHeight="1" x14ac:dyDescent="0.2">
      <c r="A8" s="8" t="s">
        <v>395</v>
      </c>
      <c r="B8" s="8"/>
      <c r="C8" s="307"/>
      <c r="D8" s="8"/>
      <c r="E8" s="8"/>
      <c r="F8" s="8"/>
      <c r="G8" s="8"/>
      <c r="H8" s="8"/>
    </row>
    <row r="9" spans="1:10" x14ac:dyDescent="0.2">
      <c r="A9" s="287"/>
      <c r="B9" s="287"/>
      <c r="C9" s="309"/>
      <c r="D9" s="310"/>
      <c r="E9" s="310"/>
      <c r="F9" s="310"/>
      <c r="G9" s="310"/>
      <c r="H9" s="310"/>
    </row>
    <row r="10" spans="1:10" s="296" customFormat="1" ht="15" customHeight="1" x14ac:dyDescent="0.2">
      <c r="A10" s="487" t="s">
        <v>357</v>
      </c>
      <c r="B10" s="488" t="s">
        <v>190</v>
      </c>
      <c r="C10" s="494" t="s">
        <v>3</v>
      </c>
      <c r="D10" s="495"/>
      <c r="E10" s="486" t="s">
        <v>221</v>
      </c>
      <c r="F10" s="486"/>
      <c r="G10" s="486"/>
      <c r="H10" s="488" t="s">
        <v>300</v>
      </c>
    </row>
    <row r="11" spans="1:10" s="296" customFormat="1" ht="48.75" customHeight="1" x14ac:dyDescent="0.2">
      <c r="A11" s="487"/>
      <c r="B11" s="489"/>
      <c r="C11" s="299" t="s">
        <v>1</v>
      </c>
      <c r="D11" s="299" t="s">
        <v>213</v>
      </c>
      <c r="E11" s="299" t="s">
        <v>229</v>
      </c>
      <c r="F11" s="297" t="s">
        <v>301</v>
      </c>
      <c r="G11" s="299" t="s">
        <v>7</v>
      </c>
      <c r="H11" s="489"/>
    </row>
    <row r="12" spans="1:10" s="296" customFormat="1" ht="11.25" customHeight="1" x14ac:dyDescent="0.2">
      <c r="A12" s="493"/>
      <c r="B12" s="174">
        <v>1</v>
      </c>
      <c r="C12" s="175">
        <v>2</v>
      </c>
      <c r="D12" s="175">
        <v>3</v>
      </c>
      <c r="E12" s="175">
        <v>4</v>
      </c>
      <c r="F12" s="175">
        <v>5</v>
      </c>
      <c r="G12" s="175">
        <v>6</v>
      </c>
      <c r="H12" s="175">
        <v>7</v>
      </c>
    </row>
    <row r="13" spans="1:10" s="296" customFormat="1" ht="21.75" customHeight="1" x14ac:dyDescent="0.2">
      <c r="A13" s="222" t="s">
        <v>224</v>
      </c>
      <c r="B13" s="219">
        <v>146370</v>
      </c>
      <c r="C13" s="311">
        <v>26416248.039646398</v>
      </c>
      <c r="D13" s="311">
        <v>21922304.404076502</v>
      </c>
      <c r="E13" s="312">
        <v>1059413.5771284101</v>
      </c>
      <c r="F13" s="311">
        <v>982441.781457445</v>
      </c>
      <c r="G13" s="311">
        <v>267596.87153677503</v>
      </c>
      <c r="H13" s="391">
        <v>4.4849676059924803</v>
      </c>
    </row>
    <row r="14" spans="1:10" s="296" customFormat="1" ht="15" customHeight="1" x14ac:dyDescent="0.2">
      <c r="A14" s="216" t="s">
        <v>10</v>
      </c>
      <c r="B14" s="13">
        <v>136021</v>
      </c>
      <c r="C14" s="19">
        <v>20778861.306421202</v>
      </c>
      <c r="D14" s="18">
        <v>17244459.776046202</v>
      </c>
      <c r="E14" s="313">
        <v>825150.11006491899</v>
      </c>
      <c r="F14" s="18">
        <v>703141.81194084999</v>
      </c>
      <c r="G14" s="18">
        <v>245364.678282804</v>
      </c>
      <c r="H14" s="392">
        <v>4.0792064767718603</v>
      </c>
      <c r="J14" s="251"/>
    </row>
    <row r="15" spans="1:10" s="296" customFormat="1" ht="15" customHeight="1" x14ac:dyDescent="0.2">
      <c r="A15" s="228" t="s">
        <v>2</v>
      </c>
      <c r="B15" s="122">
        <v>10349</v>
      </c>
      <c r="C15" s="129">
        <v>5637386.7332250997</v>
      </c>
      <c r="D15" s="130">
        <v>4677844.6280303001</v>
      </c>
      <c r="E15" s="314">
        <v>234263.46706349301</v>
      </c>
      <c r="F15" s="130">
        <v>279299.96951659501</v>
      </c>
      <c r="G15" s="130">
        <v>22232.193253968999</v>
      </c>
      <c r="H15" s="393">
        <v>5.9704268105398999</v>
      </c>
    </row>
    <row r="16" spans="1:10" s="223" customFormat="1" ht="36" customHeight="1" x14ac:dyDescent="0.2">
      <c r="A16" s="237" t="s">
        <v>302</v>
      </c>
      <c r="B16" s="226">
        <v>66470</v>
      </c>
      <c r="C16" s="224">
        <v>2553416.70743145</v>
      </c>
      <c r="D16" s="224">
        <v>1885766.32027417</v>
      </c>
      <c r="E16" s="315">
        <v>66470</v>
      </c>
      <c r="F16" s="224">
        <v>56116.490223670902</v>
      </c>
      <c r="G16" s="224">
        <v>30692.809776329999</v>
      </c>
      <c r="H16" s="394">
        <v>2.9799748912176698</v>
      </c>
    </row>
    <row r="17" spans="1:11" s="296" customFormat="1" ht="15" customHeight="1" x14ac:dyDescent="0.2">
      <c r="A17" s="239" t="s">
        <v>10</v>
      </c>
      <c r="B17" s="13">
        <v>63539</v>
      </c>
      <c r="C17" s="18">
        <v>2429354.50090187</v>
      </c>
      <c r="D17" s="18">
        <v>1801361.92792208</v>
      </c>
      <c r="E17" s="313">
        <v>63539</v>
      </c>
      <c r="F17" s="18">
        <v>52405.108152963599</v>
      </c>
      <c r="G17" s="18">
        <v>29757.059776330101</v>
      </c>
      <c r="H17" s="392">
        <v>2.9142825326911299</v>
      </c>
    </row>
    <row r="18" spans="1:11" s="17" customFormat="1" ht="15" customHeight="1" x14ac:dyDescent="0.2">
      <c r="A18" s="240" t="s">
        <v>2</v>
      </c>
      <c r="B18" s="122">
        <v>2931</v>
      </c>
      <c r="C18" s="130">
        <v>124062.206529581</v>
      </c>
      <c r="D18" s="130">
        <v>84404.392352092094</v>
      </c>
      <c r="E18" s="314">
        <v>2931</v>
      </c>
      <c r="F18" s="130">
        <v>3711.3820707073</v>
      </c>
      <c r="G18" s="130">
        <v>935.74999999989996</v>
      </c>
      <c r="H18" s="393">
        <v>4.3712303323841901</v>
      </c>
    </row>
    <row r="19" spans="1:11" s="223" customFormat="1" ht="36" customHeight="1" x14ac:dyDescent="0.2">
      <c r="A19" s="237" t="s">
        <v>303</v>
      </c>
      <c r="B19" s="226">
        <v>25364</v>
      </c>
      <c r="C19" s="224">
        <v>1618690.3839826901</v>
      </c>
      <c r="D19" s="224">
        <v>1241501.2847402601</v>
      </c>
      <c r="E19" s="315">
        <v>50728</v>
      </c>
      <c r="F19" s="224">
        <v>40967.992496394603</v>
      </c>
      <c r="G19" s="224">
        <v>20563.292748918</v>
      </c>
      <c r="H19" s="394">
        <v>3.2994025222325001</v>
      </c>
    </row>
    <row r="20" spans="1:11" s="296" customFormat="1" ht="15" customHeight="1" x14ac:dyDescent="0.2">
      <c r="A20" s="239" t="s">
        <v>10</v>
      </c>
      <c r="B20" s="13">
        <v>23869</v>
      </c>
      <c r="C20" s="18">
        <v>1514135.81453824</v>
      </c>
      <c r="D20" s="18">
        <v>1167565.39307359</v>
      </c>
      <c r="E20" s="313">
        <v>47738</v>
      </c>
      <c r="F20" s="18">
        <v>37361.242496394501</v>
      </c>
      <c r="G20" s="18">
        <v>19848.792748918298</v>
      </c>
      <c r="H20" s="392">
        <v>3.2002018643059</v>
      </c>
    </row>
    <row r="21" spans="1:11" s="17" customFormat="1" ht="15" customHeight="1" x14ac:dyDescent="0.2">
      <c r="A21" s="240" t="s">
        <v>2</v>
      </c>
      <c r="B21" s="122">
        <v>1495</v>
      </c>
      <c r="C21" s="130">
        <v>104554.569444444</v>
      </c>
      <c r="D21" s="130">
        <v>73935.891666665993</v>
      </c>
      <c r="E21" s="314">
        <v>2990</v>
      </c>
      <c r="F21" s="130">
        <v>3606.7500000001</v>
      </c>
      <c r="G21" s="130">
        <v>714.499999999701</v>
      </c>
      <c r="H21" s="393">
        <v>4.8537793880292099</v>
      </c>
    </row>
    <row r="22" spans="1:11" s="225" customFormat="1" ht="36" customHeight="1" x14ac:dyDescent="0.2">
      <c r="A22" s="237" t="s">
        <v>304</v>
      </c>
      <c r="B22" s="226">
        <v>54536</v>
      </c>
      <c r="C22" s="227">
        <v>22244140.948232301</v>
      </c>
      <c r="D22" s="227">
        <v>18795036.799062099</v>
      </c>
      <c r="E22" s="316">
        <v>942215.57712840999</v>
      </c>
      <c r="F22" s="227">
        <v>885357.298737381</v>
      </c>
      <c r="G22" s="227">
        <v>216340.769011525</v>
      </c>
      <c r="H22" s="395">
        <v>4.7133381518111896</v>
      </c>
    </row>
    <row r="23" spans="1:11" s="296" customFormat="1" ht="15" customHeight="1" x14ac:dyDescent="0.2">
      <c r="A23" s="239" t="s">
        <v>10</v>
      </c>
      <c r="B23" s="13">
        <v>48613</v>
      </c>
      <c r="C23" s="18">
        <v>16835370.990981098</v>
      </c>
      <c r="D23" s="18">
        <v>14275532.455050601</v>
      </c>
      <c r="E23" s="313">
        <v>713873.11006491794</v>
      </c>
      <c r="F23" s="18">
        <v>613375.46129149303</v>
      </c>
      <c r="G23" s="18">
        <v>195758.82575755499</v>
      </c>
      <c r="H23" s="392">
        <v>4.2974486036707198</v>
      </c>
    </row>
    <row r="24" spans="1:11" s="296" customFormat="1" ht="15" customHeight="1" x14ac:dyDescent="0.2">
      <c r="A24" s="240" t="s">
        <v>2</v>
      </c>
      <c r="B24" s="122">
        <v>5923</v>
      </c>
      <c r="C24" s="130">
        <v>5408769.9572510701</v>
      </c>
      <c r="D24" s="130">
        <v>4519504.3440115396</v>
      </c>
      <c r="E24" s="314">
        <v>228342.46706349301</v>
      </c>
      <c r="F24" s="130">
        <v>271981.83744588803</v>
      </c>
      <c r="G24" s="130">
        <v>20581.943253969399</v>
      </c>
      <c r="H24" s="393">
        <v>6.0184808672644801</v>
      </c>
    </row>
    <row r="25" spans="1:11" s="296" customFormat="1" ht="12.75" customHeight="1" x14ac:dyDescent="0.2">
      <c r="A25" s="243" t="s">
        <v>349</v>
      </c>
      <c r="B25" s="244"/>
      <c r="C25" s="245"/>
      <c r="D25" s="246"/>
      <c r="E25" s="246"/>
      <c r="F25" s="246"/>
      <c r="G25" s="246"/>
      <c r="H25" s="20" t="s">
        <v>8</v>
      </c>
    </row>
    <row r="26" spans="1:11" s="296" customFormat="1" ht="12.75" customHeight="1" x14ac:dyDescent="0.2">
      <c r="A26" s="255" t="s">
        <v>233</v>
      </c>
      <c r="B26" s="11"/>
      <c r="C26" s="284"/>
      <c r="D26" s="11"/>
      <c r="E26" s="11"/>
      <c r="F26" s="11"/>
    </row>
    <row r="27" spans="1:11" s="296" customFormat="1" ht="12.75" customHeight="1" x14ac:dyDescent="0.2">
      <c r="A27" s="523" t="s">
        <v>305</v>
      </c>
      <c r="B27" s="523"/>
      <c r="C27" s="523"/>
      <c r="D27" s="523"/>
      <c r="E27" s="523"/>
      <c r="F27" s="523"/>
      <c r="G27" s="523"/>
      <c r="H27" s="523"/>
    </row>
    <row r="28" spans="1:11" s="296" customFormat="1" ht="30.75" customHeight="1" x14ac:dyDescent="0.2">
      <c r="A28" s="587" t="s">
        <v>306</v>
      </c>
      <c r="B28" s="587"/>
      <c r="C28" s="587"/>
      <c r="D28" s="587"/>
      <c r="E28" s="587"/>
      <c r="F28" s="587"/>
      <c r="G28" s="587"/>
      <c r="H28" s="587"/>
    </row>
    <row r="29" spans="1:11" ht="66.400000000000006" customHeight="1" x14ac:dyDescent="0.2">
      <c r="A29" s="484" t="s">
        <v>273</v>
      </c>
      <c r="B29" s="484"/>
      <c r="C29" s="484"/>
      <c r="D29" s="484"/>
      <c r="E29" s="484"/>
      <c r="F29" s="484"/>
      <c r="G29" s="484"/>
      <c r="H29" s="484"/>
      <c r="I29" s="387"/>
      <c r="J29" s="588"/>
      <c r="K29" s="588"/>
    </row>
    <row r="30" spans="1:11" x14ac:dyDescent="0.2">
      <c r="A30" s="484" t="s">
        <v>307</v>
      </c>
      <c r="B30" s="484"/>
      <c r="C30" s="484"/>
      <c r="D30" s="484"/>
      <c r="E30" s="484"/>
      <c r="F30" s="484"/>
      <c r="G30" s="484"/>
      <c r="H30" s="484"/>
    </row>
    <row r="31" spans="1:11" x14ac:dyDescent="0.2">
      <c r="A31" s="11"/>
      <c r="B31" s="11"/>
      <c r="C31" s="284"/>
      <c r="D31" s="11"/>
      <c r="E31" s="11"/>
      <c r="F31" s="11"/>
      <c r="G31" s="11"/>
      <c r="H31" s="11"/>
    </row>
    <row r="32" spans="1:11"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589" t="s">
        <v>383</v>
      </c>
      <c r="B1" s="589"/>
    </row>
    <row r="2" spans="1:5" ht="25.5" customHeight="1" x14ac:dyDescent="0.2">
      <c r="B2" s="436" t="s">
        <v>368</v>
      </c>
    </row>
    <row r="3" spans="1:5" ht="36" customHeight="1" x14ac:dyDescent="0.2">
      <c r="A3" s="442"/>
      <c r="B3" s="433" t="s">
        <v>185</v>
      </c>
    </row>
    <row r="4" spans="1:5" ht="6.75" customHeight="1" x14ac:dyDescent="0.2">
      <c r="A4" s="442"/>
      <c r="B4" s="442"/>
    </row>
    <row r="5" spans="1:5" ht="50.25" customHeight="1" x14ac:dyDescent="0.2">
      <c r="A5" s="442"/>
      <c r="B5" s="440" t="s">
        <v>360</v>
      </c>
    </row>
    <row r="6" spans="1:5" ht="6.4" customHeight="1" x14ac:dyDescent="0.2">
      <c r="A6" s="442"/>
      <c r="B6" s="442"/>
    </row>
    <row r="7" spans="1:5" s="23" customFormat="1" ht="75.75" customHeight="1" x14ac:dyDescent="0.2">
      <c r="A7" s="22"/>
      <c r="B7" s="440" t="s">
        <v>369</v>
      </c>
      <c r="C7" s="22"/>
      <c r="D7" s="22"/>
      <c r="E7" s="22"/>
    </row>
    <row r="8" spans="1:5" s="23" customFormat="1" ht="30" customHeight="1" x14ac:dyDescent="0.2">
      <c r="A8" s="22"/>
      <c r="B8" s="434" t="s">
        <v>361</v>
      </c>
      <c r="C8" s="22"/>
      <c r="D8" s="22"/>
      <c r="E8" s="22"/>
    </row>
    <row r="9" spans="1:5" s="23" customFormat="1" ht="6.75" customHeight="1" x14ac:dyDescent="0.2">
      <c r="A9" s="22"/>
      <c r="B9" s="22"/>
      <c r="C9" s="22"/>
      <c r="D9" s="22"/>
      <c r="E9" s="22"/>
    </row>
    <row r="10" spans="1:5" s="23" customFormat="1" ht="56.45" customHeight="1" x14ac:dyDescent="0.2">
      <c r="A10" s="22"/>
      <c r="B10" s="447" t="s">
        <v>370</v>
      </c>
      <c r="C10" s="22"/>
      <c r="D10" s="22"/>
      <c r="E10" s="22"/>
    </row>
    <row r="11" spans="1:5" ht="76.5" customHeight="1" x14ac:dyDescent="0.2">
      <c r="A11" s="442"/>
      <c r="B11" s="437" t="s">
        <v>371</v>
      </c>
      <c r="C11" s="442"/>
      <c r="D11" s="442"/>
      <c r="E11" s="442"/>
    </row>
    <row r="12" spans="1:5" ht="63.2" customHeight="1" x14ac:dyDescent="0.2">
      <c r="A12" s="442"/>
      <c r="B12" s="448" t="s">
        <v>372</v>
      </c>
      <c r="C12" s="442"/>
      <c r="D12" s="442"/>
      <c r="E12" s="442"/>
    </row>
    <row r="13" spans="1:5" ht="84" customHeight="1" x14ac:dyDescent="0.2">
      <c r="A13" s="442"/>
      <c r="B13" s="440" t="s">
        <v>373</v>
      </c>
      <c r="C13" s="442"/>
      <c r="D13" s="442"/>
      <c r="E13" s="442"/>
    </row>
    <row r="14" spans="1:5" x14ac:dyDescent="0.2">
      <c r="A14" s="442"/>
      <c r="B14" s="439" t="s">
        <v>362</v>
      </c>
      <c r="C14" s="442"/>
      <c r="D14" s="442"/>
      <c r="E14" s="442"/>
    </row>
    <row r="15" spans="1:5" ht="26.25" customHeight="1" x14ac:dyDescent="0.2">
      <c r="A15" s="157"/>
      <c r="B15" s="435" t="s">
        <v>186</v>
      </c>
      <c r="C15" s="157"/>
      <c r="D15" s="157"/>
      <c r="E15" s="157"/>
    </row>
    <row r="16" spans="1:5" x14ac:dyDescent="0.2">
      <c r="A16" s="157"/>
      <c r="B16" s="157"/>
      <c r="C16" s="157"/>
      <c r="D16" s="157"/>
      <c r="E16" s="157"/>
    </row>
    <row r="17" spans="1:5" ht="13.15" customHeight="1" x14ac:dyDescent="0.2">
      <c r="A17" s="157"/>
      <c r="B17" s="439" t="s">
        <v>187</v>
      </c>
      <c r="C17" s="157"/>
      <c r="D17" s="157"/>
      <c r="E17" s="157"/>
    </row>
    <row r="18" spans="1:5" ht="13.5" customHeight="1" x14ac:dyDescent="0.2">
      <c r="A18" s="442"/>
      <c r="B18" s="435" t="s">
        <v>363</v>
      </c>
      <c r="C18" s="442"/>
      <c r="D18" s="442"/>
      <c r="E18" s="442"/>
    </row>
    <row r="19" spans="1:5" ht="13.5" customHeight="1" x14ac:dyDescent="0.2">
      <c r="A19" s="442"/>
      <c r="B19" s="439" t="s">
        <v>323</v>
      </c>
      <c r="C19" s="442"/>
      <c r="D19" s="442"/>
      <c r="E19" s="442"/>
    </row>
    <row r="20" spans="1:5" ht="24" customHeight="1" x14ac:dyDescent="0.2">
      <c r="A20" s="442"/>
      <c r="B20" s="435" t="s">
        <v>364</v>
      </c>
      <c r="C20" s="442"/>
      <c r="D20" s="442"/>
      <c r="E20" s="442"/>
    </row>
    <row r="21" spans="1:5" x14ac:dyDescent="0.2">
      <c r="A21" s="442"/>
      <c r="B21" s="442"/>
      <c r="C21" s="442"/>
      <c r="D21" s="442"/>
      <c r="E21" s="442"/>
    </row>
    <row r="22" spans="1:5" ht="123" customHeight="1" x14ac:dyDescent="0.2">
      <c r="A22" s="442"/>
      <c r="B22" s="440" t="s">
        <v>365</v>
      </c>
      <c r="C22" s="442"/>
      <c r="D22" s="442"/>
      <c r="E22" s="442"/>
    </row>
    <row r="23" spans="1:5" x14ac:dyDescent="0.2">
      <c r="A23" s="442"/>
      <c r="B23" s="442"/>
      <c r="C23" s="442"/>
      <c r="D23" s="442"/>
      <c r="E23" s="442"/>
    </row>
    <row r="24" spans="1:5" ht="59.25" customHeight="1" x14ac:dyDescent="0.2">
      <c r="A24" s="442"/>
      <c r="B24" s="440" t="s">
        <v>374</v>
      </c>
      <c r="C24" s="442"/>
      <c r="D24" s="442"/>
      <c r="E24" s="442"/>
    </row>
    <row r="25" spans="1:5" x14ac:dyDescent="0.2">
      <c r="A25" s="442"/>
      <c r="B25" s="442"/>
      <c r="C25" s="442"/>
      <c r="D25" s="442"/>
      <c r="E25" s="442"/>
    </row>
    <row r="26" spans="1:5" ht="177" customHeight="1" x14ac:dyDescent="0.2">
      <c r="A26" s="442"/>
      <c r="B26" s="440" t="s">
        <v>384</v>
      </c>
      <c r="C26" s="442"/>
      <c r="D26" s="442"/>
      <c r="E26" s="442"/>
    </row>
    <row r="27" spans="1:5" x14ac:dyDescent="0.2">
      <c r="A27" s="442"/>
      <c r="B27" s="442"/>
      <c r="C27" s="442"/>
      <c r="D27" s="442"/>
      <c r="E27" s="442"/>
    </row>
    <row r="28" spans="1:5" x14ac:dyDescent="0.2">
      <c r="A28" s="442"/>
      <c r="B28" s="442"/>
      <c r="C28" s="442"/>
      <c r="D28" s="442"/>
      <c r="E28" s="442"/>
    </row>
    <row r="29" spans="1:5" x14ac:dyDescent="0.2">
      <c r="A29" s="158"/>
      <c r="B29" s="158"/>
      <c r="C29" s="442"/>
      <c r="D29" s="442"/>
      <c r="E29" s="442"/>
    </row>
    <row r="30" spans="1:5" x14ac:dyDescent="0.2">
      <c r="A30" s="468"/>
      <c r="B30" s="468"/>
      <c r="C30" s="442"/>
      <c r="D30" s="442"/>
      <c r="E30" s="442"/>
    </row>
    <row r="31" spans="1:5" x14ac:dyDescent="0.2">
      <c r="A31" s="442"/>
      <c r="B31" s="442"/>
      <c r="C31" s="442"/>
      <c r="D31" s="442"/>
      <c r="E31" s="442"/>
    </row>
    <row r="32" spans="1:5" x14ac:dyDescent="0.2">
      <c r="A32" s="442"/>
      <c r="B32" s="442"/>
      <c r="C32" s="442"/>
      <c r="D32" s="442"/>
      <c r="E32" s="442"/>
    </row>
    <row r="33" spans="1:5" x14ac:dyDescent="0.2">
      <c r="A33" s="442"/>
      <c r="B33" s="442"/>
      <c r="C33" s="442"/>
      <c r="D33" s="442"/>
      <c r="E33" s="442"/>
    </row>
    <row r="34" spans="1:5" x14ac:dyDescent="0.2">
      <c r="A34" s="442"/>
      <c r="B34" s="442"/>
      <c r="C34" s="442"/>
      <c r="D34" s="442"/>
      <c r="E34" s="442"/>
    </row>
    <row r="35" spans="1:5" x14ac:dyDescent="0.2">
      <c r="A35" s="442"/>
      <c r="B35" s="442"/>
      <c r="C35" s="442"/>
      <c r="D35" s="442"/>
      <c r="E35" s="442"/>
    </row>
    <row r="36" spans="1:5" x14ac:dyDescent="0.2">
      <c r="A36" s="442"/>
      <c r="B36" s="442"/>
      <c r="C36" s="442"/>
      <c r="D36" s="442"/>
      <c r="E36" s="442"/>
    </row>
    <row r="37" spans="1:5" x14ac:dyDescent="0.2">
      <c r="A37" s="442"/>
      <c r="B37" s="442"/>
      <c r="C37" s="442"/>
      <c r="D37" s="442"/>
      <c r="E37" s="442"/>
    </row>
    <row r="38" spans="1:5" x14ac:dyDescent="0.2">
      <c r="A38" s="159"/>
      <c r="B38" s="159"/>
      <c r="C38" s="159"/>
      <c r="D38" s="159"/>
      <c r="E38" s="159"/>
    </row>
    <row r="39" spans="1:5" x14ac:dyDescent="0.2">
      <c r="A39" s="442"/>
      <c r="B39" s="442"/>
      <c r="C39" s="442"/>
      <c r="D39" s="442"/>
      <c r="E39" s="442"/>
    </row>
    <row r="40" spans="1:5" x14ac:dyDescent="0.2">
      <c r="A40" s="442"/>
      <c r="B40" s="442"/>
      <c r="C40" s="442"/>
      <c r="D40" s="442"/>
      <c r="E40" s="442"/>
    </row>
    <row r="41" spans="1:5" ht="8.1" customHeight="1" x14ac:dyDescent="0.2">
      <c r="A41" s="442"/>
      <c r="B41" s="442"/>
      <c r="C41" s="442"/>
      <c r="D41" s="442"/>
      <c r="E41" s="442"/>
    </row>
    <row r="42" spans="1:5" ht="13.5" customHeight="1" x14ac:dyDescent="0.2">
      <c r="A42" s="442"/>
      <c r="B42" s="442"/>
      <c r="C42" s="442"/>
      <c r="D42" s="442"/>
      <c r="E42" s="442"/>
    </row>
    <row r="43" spans="1:5" x14ac:dyDescent="0.2">
      <c r="A43" s="442"/>
      <c r="B43" s="442"/>
      <c r="C43" s="442"/>
      <c r="D43" s="442"/>
      <c r="E43" s="442"/>
    </row>
    <row r="44" spans="1:5" x14ac:dyDescent="0.2">
      <c r="A44" s="442"/>
      <c r="B44" s="442"/>
      <c r="C44" s="442"/>
      <c r="D44" s="442"/>
      <c r="E44" s="442"/>
    </row>
    <row r="45" spans="1:5" x14ac:dyDescent="0.2">
      <c r="A45" s="442"/>
      <c r="B45" s="442"/>
      <c r="C45" s="442"/>
      <c r="D45" s="442"/>
      <c r="E45" s="442"/>
    </row>
    <row r="46" spans="1:5" x14ac:dyDescent="0.2">
      <c r="A46" s="442"/>
      <c r="B46" s="442"/>
      <c r="C46" s="442"/>
      <c r="D46" s="442"/>
      <c r="E46" s="442"/>
    </row>
    <row r="47" spans="1:5" x14ac:dyDescent="0.2">
      <c r="A47" s="442"/>
      <c r="B47" s="442"/>
      <c r="C47" s="442"/>
      <c r="D47" s="442"/>
      <c r="E47" s="442"/>
    </row>
    <row r="48" spans="1:5" ht="33" customHeight="1" x14ac:dyDescent="0.2">
      <c r="A48" s="442"/>
      <c r="B48" s="442"/>
      <c r="C48" s="442"/>
      <c r="D48" s="442"/>
      <c r="E48" s="442"/>
    </row>
    <row r="49" spans="1:5" ht="16.5" customHeight="1" x14ac:dyDescent="0.2">
      <c r="A49" s="442"/>
      <c r="B49" s="442"/>
      <c r="C49" s="442"/>
      <c r="D49" s="442"/>
      <c r="E49" s="442"/>
    </row>
    <row r="50" spans="1:5" x14ac:dyDescent="0.2">
      <c r="A50" s="442"/>
      <c r="B50" s="442"/>
      <c r="C50" s="442"/>
      <c r="D50" s="442"/>
      <c r="E50" s="442"/>
    </row>
    <row r="51" spans="1:5" x14ac:dyDescent="0.2">
      <c r="A51" s="442"/>
      <c r="B51" s="442"/>
      <c r="C51" s="442"/>
      <c r="D51" s="442"/>
      <c r="E51" s="442"/>
    </row>
    <row r="52" spans="1:5" x14ac:dyDescent="0.2">
      <c r="A52" s="442"/>
      <c r="B52" s="442"/>
      <c r="C52" s="442"/>
      <c r="D52" s="442"/>
      <c r="E52" s="442"/>
    </row>
    <row r="53" spans="1:5" x14ac:dyDescent="0.2">
      <c r="A53" s="442"/>
      <c r="B53" s="442"/>
      <c r="C53" s="442"/>
      <c r="D53" s="442"/>
      <c r="E53" s="442"/>
    </row>
    <row r="54" spans="1:5" x14ac:dyDescent="0.2">
      <c r="A54" s="442"/>
      <c r="B54" s="442"/>
      <c r="C54" s="442"/>
      <c r="D54" s="442"/>
      <c r="E54" s="442"/>
    </row>
    <row r="55" spans="1:5" x14ac:dyDescent="0.2">
      <c r="A55" s="442"/>
      <c r="B55" s="442"/>
      <c r="C55" s="442"/>
      <c r="D55" s="442"/>
      <c r="E55" s="442"/>
    </row>
    <row r="56" spans="1:5" x14ac:dyDescent="0.2">
      <c r="A56" s="442"/>
      <c r="B56" s="442"/>
      <c r="C56" s="442"/>
      <c r="D56" s="442"/>
      <c r="E56" s="442"/>
    </row>
    <row r="57" spans="1:5" x14ac:dyDescent="0.2">
      <c r="A57" s="442"/>
      <c r="B57" s="442"/>
      <c r="C57" s="442"/>
      <c r="D57" s="442"/>
      <c r="E57" s="442"/>
    </row>
    <row r="58" spans="1:5" x14ac:dyDescent="0.2">
      <c r="A58" s="442"/>
      <c r="B58" s="442"/>
      <c r="C58" s="442"/>
      <c r="D58" s="442"/>
      <c r="E58" s="442"/>
    </row>
    <row r="59" spans="1:5" x14ac:dyDescent="0.2">
      <c r="A59" s="442"/>
      <c r="B59" s="442"/>
      <c r="C59" s="442"/>
      <c r="D59" s="442"/>
      <c r="E59" s="442"/>
    </row>
    <row r="60" spans="1:5" x14ac:dyDescent="0.2">
      <c r="A60" s="442"/>
      <c r="B60" s="442"/>
      <c r="C60" s="442"/>
      <c r="D60" s="442"/>
      <c r="E60" s="442"/>
    </row>
    <row r="61" spans="1:5" x14ac:dyDescent="0.2">
      <c r="A61" s="442"/>
      <c r="B61" s="442"/>
      <c r="C61" s="442"/>
      <c r="D61" s="442"/>
      <c r="E61" s="442"/>
    </row>
    <row r="62" spans="1:5" x14ac:dyDescent="0.2">
      <c r="A62" s="442"/>
      <c r="B62" s="442"/>
      <c r="C62" s="442"/>
      <c r="D62" s="442"/>
      <c r="E62" s="442"/>
    </row>
    <row r="63" spans="1:5" x14ac:dyDescent="0.2">
      <c r="A63" s="442"/>
      <c r="B63" s="442"/>
      <c r="C63" s="442"/>
      <c r="D63" s="442"/>
      <c r="E63" s="442"/>
    </row>
    <row r="64" spans="1:5" x14ac:dyDescent="0.2">
      <c r="A64" s="442"/>
      <c r="B64" s="442"/>
      <c r="C64" s="442"/>
      <c r="D64" s="442"/>
      <c r="E64" s="442"/>
    </row>
    <row r="65" spans="1:5" x14ac:dyDescent="0.2">
      <c r="A65" s="442"/>
      <c r="B65" s="442"/>
      <c r="C65" s="442"/>
      <c r="D65" s="442"/>
      <c r="E65" s="442"/>
    </row>
    <row r="66" spans="1:5" x14ac:dyDescent="0.2">
      <c r="A66" s="442"/>
      <c r="B66" s="442"/>
      <c r="C66" s="442"/>
      <c r="D66" s="442"/>
      <c r="E66" s="442"/>
    </row>
    <row r="67" spans="1:5" x14ac:dyDescent="0.2">
      <c r="A67" s="442"/>
      <c r="B67" s="442"/>
      <c r="C67" s="442"/>
      <c r="D67" s="442"/>
      <c r="E67" s="442"/>
    </row>
    <row r="68" spans="1:5" x14ac:dyDescent="0.2">
      <c r="A68" s="442"/>
      <c r="B68" s="442"/>
      <c r="C68" s="442"/>
      <c r="D68" s="442"/>
      <c r="E68" s="442"/>
    </row>
    <row r="69" spans="1:5" x14ac:dyDescent="0.2">
      <c r="A69" s="442"/>
      <c r="B69" s="442"/>
      <c r="C69" s="442"/>
      <c r="D69" s="442"/>
      <c r="E69" s="442"/>
    </row>
    <row r="70" spans="1:5" x14ac:dyDescent="0.2">
      <c r="A70" s="442"/>
      <c r="B70" s="442"/>
      <c r="C70" s="442"/>
      <c r="D70" s="442"/>
      <c r="E70" s="442"/>
    </row>
    <row r="71" spans="1:5" x14ac:dyDescent="0.2">
      <c r="A71" s="442"/>
      <c r="B71" s="442"/>
      <c r="C71" s="442"/>
      <c r="D71" s="442"/>
      <c r="E71" s="442"/>
    </row>
    <row r="72" spans="1:5" x14ac:dyDescent="0.2">
      <c r="A72" s="442"/>
      <c r="B72" s="442"/>
      <c r="C72" s="442"/>
      <c r="D72" s="442"/>
      <c r="E72" s="442"/>
    </row>
    <row r="73" spans="1:5" x14ac:dyDescent="0.2">
      <c r="A73" s="442"/>
      <c r="B73" s="442"/>
      <c r="C73" s="442"/>
      <c r="D73" s="442"/>
      <c r="E73" s="442"/>
    </row>
    <row r="74" spans="1:5" x14ac:dyDescent="0.2">
      <c r="A74" s="442"/>
      <c r="B74" s="442"/>
      <c r="C74" s="442"/>
      <c r="D74" s="442"/>
      <c r="E74" s="442"/>
    </row>
    <row r="75" spans="1:5" x14ac:dyDescent="0.2">
      <c r="A75" s="442"/>
      <c r="B75" s="442"/>
      <c r="C75" s="442"/>
      <c r="D75" s="442"/>
      <c r="E75" s="442"/>
    </row>
    <row r="76" spans="1:5" x14ac:dyDescent="0.2">
      <c r="A76" s="442"/>
      <c r="B76" s="442"/>
      <c r="C76" s="442"/>
      <c r="D76" s="442"/>
      <c r="E76" s="442"/>
    </row>
    <row r="77" spans="1:5" x14ac:dyDescent="0.2">
      <c r="A77" s="442"/>
      <c r="B77" s="442"/>
      <c r="C77" s="442"/>
      <c r="D77" s="442"/>
      <c r="E77" s="442"/>
    </row>
    <row r="78" spans="1:5" x14ac:dyDescent="0.2">
      <c r="A78" s="442"/>
      <c r="B78" s="442"/>
      <c r="C78" s="442"/>
      <c r="D78" s="442"/>
      <c r="E78" s="442"/>
    </row>
    <row r="79" spans="1:5" x14ac:dyDescent="0.2">
      <c r="A79" s="442"/>
      <c r="B79" s="442"/>
      <c r="C79" s="442"/>
      <c r="D79" s="442"/>
      <c r="E79" s="442"/>
    </row>
    <row r="80" spans="1:5" x14ac:dyDescent="0.2">
      <c r="A80" s="442"/>
      <c r="B80" s="442"/>
      <c r="C80" s="442"/>
      <c r="D80" s="442"/>
      <c r="E80" s="442"/>
    </row>
    <row r="81" spans="1:5" x14ac:dyDescent="0.2">
      <c r="A81" s="442"/>
      <c r="B81" s="442"/>
      <c r="C81" s="442"/>
      <c r="D81" s="442"/>
      <c r="E81" s="442"/>
    </row>
    <row r="82" spans="1:5" x14ac:dyDescent="0.2">
      <c r="A82" s="442"/>
      <c r="B82" s="442"/>
      <c r="C82" s="442"/>
      <c r="D82" s="442"/>
      <c r="E82" s="442"/>
    </row>
    <row r="83" spans="1:5" x14ac:dyDescent="0.2">
      <c r="A83" s="442"/>
      <c r="B83" s="442"/>
      <c r="C83" s="442"/>
      <c r="D83" s="442"/>
      <c r="E83" s="442"/>
    </row>
    <row r="84" spans="1:5" x14ac:dyDescent="0.2">
      <c r="A84" s="442"/>
      <c r="B84" s="442"/>
      <c r="C84" s="442"/>
      <c r="D84" s="442"/>
      <c r="E84" s="442"/>
    </row>
    <row r="85" spans="1:5" x14ac:dyDescent="0.2">
      <c r="A85" s="442"/>
      <c r="B85" s="442"/>
      <c r="C85" s="442"/>
      <c r="D85" s="442"/>
      <c r="E85" s="442"/>
    </row>
    <row r="86" spans="1:5" x14ac:dyDescent="0.2">
      <c r="A86" s="442"/>
      <c r="B86" s="442"/>
      <c r="C86" s="442"/>
      <c r="D86" s="442"/>
      <c r="E86" s="442"/>
    </row>
    <row r="87" spans="1:5" x14ac:dyDescent="0.2">
      <c r="A87" s="442"/>
      <c r="B87" s="442"/>
      <c r="C87" s="442"/>
      <c r="D87" s="442"/>
      <c r="E87" s="442"/>
    </row>
    <row r="88" spans="1:5" x14ac:dyDescent="0.2">
      <c r="A88" s="442"/>
      <c r="B88" s="442"/>
      <c r="C88" s="442"/>
      <c r="D88" s="442"/>
      <c r="E88" s="442"/>
    </row>
    <row r="89" spans="1:5" x14ac:dyDescent="0.2">
      <c r="A89" s="442"/>
      <c r="B89" s="442"/>
      <c r="C89" s="442"/>
      <c r="D89" s="442"/>
      <c r="E89" s="442"/>
    </row>
    <row r="90" spans="1:5" x14ac:dyDescent="0.2">
      <c r="A90" s="442"/>
      <c r="B90" s="442"/>
      <c r="C90" s="442"/>
      <c r="D90" s="442"/>
      <c r="E90" s="442"/>
    </row>
    <row r="91" spans="1:5" x14ac:dyDescent="0.2">
      <c r="A91" s="442"/>
      <c r="B91" s="442"/>
      <c r="C91" s="442"/>
      <c r="D91" s="442"/>
      <c r="E91" s="442"/>
    </row>
    <row r="92" spans="1:5" x14ac:dyDescent="0.2">
      <c r="A92" s="442"/>
      <c r="B92" s="442"/>
      <c r="C92" s="442"/>
      <c r="D92" s="442"/>
      <c r="E92" s="442"/>
    </row>
    <row r="93" spans="1:5" x14ac:dyDescent="0.2">
      <c r="A93" s="442"/>
      <c r="B93" s="442"/>
      <c r="C93" s="442"/>
      <c r="D93" s="442"/>
      <c r="E93" s="442"/>
    </row>
    <row r="94" spans="1:5" x14ac:dyDescent="0.2">
      <c r="A94" s="442"/>
      <c r="B94" s="442"/>
      <c r="C94" s="442"/>
      <c r="D94" s="442"/>
      <c r="E94" s="442"/>
    </row>
    <row r="95" spans="1:5" x14ac:dyDescent="0.2">
      <c r="A95" s="442"/>
      <c r="B95" s="442"/>
      <c r="C95" s="442"/>
      <c r="D95" s="442"/>
      <c r="E95" s="442"/>
    </row>
    <row r="96" spans="1:5" x14ac:dyDescent="0.2">
      <c r="A96" s="442"/>
      <c r="B96" s="442"/>
      <c r="C96" s="442"/>
      <c r="D96" s="442"/>
      <c r="E96" s="442"/>
    </row>
    <row r="97" spans="1:5" x14ac:dyDescent="0.2">
      <c r="A97" s="442"/>
      <c r="B97" s="442"/>
      <c r="C97" s="442"/>
      <c r="D97" s="442"/>
      <c r="E97" s="442"/>
    </row>
    <row r="98" spans="1:5" x14ac:dyDescent="0.2">
      <c r="A98" s="442"/>
      <c r="B98" s="442"/>
      <c r="C98" s="442"/>
      <c r="D98" s="442"/>
      <c r="E98" s="442"/>
    </row>
    <row r="99" spans="1:5" x14ac:dyDescent="0.2">
      <c r="A99" s="442"/>
      <c r="B99" s="442"/>
      <c r="C99" s="442"/>
      <c r="D99" s="442"/>
      <c r="E99" s="442"/>
    </row>
    <row r="100" spans="1:5" x14ac:dyDescent="0.2">
      <c r="A100" s="442"/>
      <c r="B100" s="442"/>
      <c r="C100" s="442"/>
      <c r="D100" s="442"/>
      <c r="E100" s="442"/>
    </row>
    <row r="101" spans="1:5" x14ac:dyDescent="0.2">
      <c r="A101" s="442"/>
      <c r="B101" s="442"/>
      <c r="C101" s="442"/>
      <c r="D101" s="442"/>
      <c r="E101" s="442"/>
    </row>
    <row r="102" spans="1:5" x14ac:dyDescent="0.2">
      <c r="A102" s="442"/>
      <c r="B102" s="442"/>
      <c r="C102" s="442"/>
      <c r="D102" s="442"/>
      <c r="E102" s="442"/>
    </row>
    <row r="103" spans="1:5" x14ac:dyDescent="0.2">
      <c r="A103" s="442"/>
      <c r="B103" s="442"/>
      <c r="C103" s="442"/>
      <c r="D103" s="442"/>
      <c r="E103" s="442"/>
    </row>
    <row r="104" spans="1:5" x14ac:dyDescent="0.2">
      <c r="A104" s="442"/>
      <c r="B104" s="442"/>
      <c r="C104" s="442"/>
      <c r="D104" s="442"/>
      <c r="E104" s="442"/>
    </row>
    <row r="105" spans="1:5" x14ac:dyDescent="0.2">
      <c r="A105" s="442"/>
      <c r="B105" s="442"/>
      <c r="C105" s="442"/>
      <c r="D105" s="442"/>
      <c r="E105" s="442"/>
    </row>
    <row r="106" spans="1:5" x14ac:dyDescent="0.2">
      <c r="A106" s="442"/>
      <c r="B106" s="442"/>
      <c r="C106" s="442"/>
      <c r="D106" s="442"/>
      <c r="E106" s="442"/>
    </row>
    <row r="107" spans="1:5" x14ac:dyDescent="0.2">
      <c r="A107" s="442"/>
      <c r="B107" s="442"/>
      <c r="C107" s="442"/>
      <c r="D107" s="442"/>
      <c r="E107" s="442"/>
    </row>
    <row r="108" spans="1:5" x14ac:dyDescent="0.2">
      <c r="A108" s="442"/>
      <c r="B108" s="442"/>
      <c r="C108" s="442"/>
      <c r="D108" s="442"/>
      <c r="E108" s="442"/>
    </row>
    <row r="109" spans="1:5" x14ac:dyDescent="0.2">
      <c r="A109" s="442"/>
      <c r="B109" s="442"/>
      <c r="C109" s="442"/>
      <c r="D109" s="442"/>
      <c r="E109" s="442"/>
    </row>
    <row r="110" spans="1:5" x14ac:dyDescent="0.2">
      <c r="A110" s="442"/>
      <c r="B110" s="442"/>
      <c r="C110" s="442"/>
      <c r="D110" s="442"/>
      <c r="E110" s="442"/>
    </row>
    <row r="111" spans="1:5" x14ac:dyDescent="0.2">
      <c r="A111" s="442"/>
      <c r="B111" s="442"/>
      <c r="C111" s="442"/>
      <c r="D111" s="442"/>
      <c r="E111" s="442"/>
    </row>
    <row r="112" spans="1:5" x14ac:dyDescent="0.2">
      <c r="A112" s="442"/>
      <c r="B112" s="442"/>
      <c r="C112" s="442"/>
      <c r="D112" s="442"/>
      <c r="E112" s="442"/>
    </row>
    <row r="113" spans="1:5" x14ac:dyDescent="0.2">
      <c r="A113" s="442"/>
      <c r="B113" s="442"/>
      <c r="C113" s="442"/>
      <c r="D113" s="442"/>
      <c r="E113" s="442"/>
    </row>
    <row r="114" spans="1:5" x14ac:dyDescent="0.2">
      <c r="A114" s="442"/>
      <c r="B114" s="442"/>
      <c r="C114" s="442"/>
      <c r="D114" s="442"/>
      <c r="E114" s="442"/>
    </row>
    <row r="115" spans="1:5" x14ac:dyDescent="0.2">
      <c r="A115" s="442"/>
      <c r="B115" s="442"/>
      <c r="C115" s="442"/>
      <c r="D115" s="442"/>
      <c r="E115" s="442"/>
    </row>
    <row r="116" spans="1:5" x14ac:dyDescent="0.2">
      <c r="A116" s="442"/>
      <c r="B116" s="442"/>
      <c r="C116" s="442"/>
      <c r="D116" s="442"/>
      <c r="E116" s="442"/>
    </row>
    <row r="117" spans="1:5" x14ac:dyDescent="0.2">
      <c r="A117" s="442"/>
      <c r="B117" s="442"/>
      <c r="C117" s="442"/>
      <c r="D117" s="442"/>
      <c r="E117" s="442"/>
    </row>
    <row r="118" spans="1:5" x14ac:dyDescent="0.2">
      <c r="A118" s="442"/>
      <c r="B118" s="442"/>
      <c r="C118" s="442"/>
      <c r="D118" s="442"/>
      <c r="E118" s="442"/>
    </row>
    <row r="119" spans="1:5" x14ac:dyDescent="0.2">
      <c r="A119" s="442"/>
      <c r="B119" s="442"/>
      <c r="C119" s="442"/>
      <c r="D119" s="442"/>
      <c r="E119" s="442"/>
    </row>
    <row r="120" spans="1:5" x14ac:dyDescent="0.2">
      <c r="A120" s="442"/>
      <c r="B120" s="442"/>
      <c r="C120" s="442"/>
      <c r="D120" s="442"/>
      <c r="E120" s="442"/>
    </row>
    <row r="121" spans="1:5" x14ac:dyDescent="0.2">
      <c r="A121" s="442"/>
      <c r="B121" s="442"/>
      <c r="C121" s="442"/>
      <c r="D121" s="442"/>
      <c r="E121" s="442"/>
    </row>
    <row r="122" spans="1:5" x14ac:dyDescent="0.2">
      <c r="A122" s="442"/>
      <c r="B122" s="442"/>
      <c r="C122" s="442"/>
      <c r="D122" s="442"/>
      <c r="E122" s="442"/>
    </row>
    <row r="123" spans="1:5" x14ac:dyDescent="0.2">
      <c r="A123" s="442"/>
      <c r="B123" s="442"/>
      <c r="C123" s="442"/>
      <c r="D123" s="442"/>
      <c r="E123" s="442"/>
    </row>
    <row r="124" spans="1:5" x14ac:dyDescent="0.2">
      <c r="A124" s="442"/>
      <c r="B124" s="442"/>
      <c r="C124" s="442"/>
      <c r="D124" s="442"/>
      <c r="E124" s="442"/>
    </row>
    <row r="125" spans="1:5" x14ac:dyDescent="0.2">
      <c r="A125" s="442"/>
      <c r="B125" s="442"/>
      <c r="C125" s="442"/>
      <c r="D125" s="442"/>
      <c r="E125" s="442"/>
    </row>
    <row r="126" spans="1:5" x14ac:dyDescent="0.2">
      <c r="A126" s="442"/>
      <c r="B126" s="442"/>
      <c r="C126" s="442"/>
      <c r="D126" s="442"/>
      <c r="E126" s="442"/>
    </row>
    <row r="127" spans="1:5" x14ac:dyDescent="0.2">
      <c r="A127" s="442"/>
      <c r="B127" s="442"/>
      <c r="C127" s="442"/>
      <c r="D127" s="442"/>
      <c r="E127" s="442"/>
    </row>
    <row r="128" spans="1:5" x14ac:dyDescent="0.2">
      <c r="A128" s="442"/>
      <c r="B128" s="442"/>
      <c r="C128" s="442"/>
      <c r="D128" s="442"/>
      <c r="E128" s="442"/>
    </row>
    <row r="129" spans="1:5" x14ac:dyDescent="0.2">
      <c r="A129" s="442"/>
      <c r="B129" s="442"/>
      <c r="C129" s="442"/>
      <c r="D129" s="442"/>
      <c r="E129" s="442"/>
    </row>
    <row r="130" spans="1:5" x14ac:dyDescent="0.2">
      <c r="A130" s="442"/>
      <c r="B130" s="442"/>
      <c r="C130" s="442"/>
      <c r="D130" s="442"/>
      <c r="E130" s="442"/>
    </row>
    <row r="131" spans="1:5" x14ac:dyDescent="0.2">
      <c r="A131" s="442"/>
      <c r="B131" s="442"/>
      <c r="C131" s="442"/>
      <c r="D131" s="442"/>
      <c r="E131" s="442"/>
    </row>
    <row r="132" spans="1:5" x14ac:dyDescent="0.2">
      <c r="A132" s="442"/>
      <c r="B132" s="442"/>
      <c r="C132" s="442"/>
      <c r="D132" s="442"/>
      <c r="E132" s="442"/>
    </row>
    <row r="133" spans="1:5" x14ac:dyDescent="0.2">
      <c r="A133" s="442"/>
      <c r="B133" s="442"/>
      <c r="C133" s="442"/>
      <c r="D133" s="442"/>
      <c r="E133" s="442"/>
    </row>
    <row r="134" spans="1:5" x14ac:dyDescent="0.2">
      <c r="A134" s="442"/>
      <c r="B134" s="442"/>
      <c r="C134" s="442"/>
      <c r="D134" s="442"/>
      <c r="E134" s="442"/>
    </row>
    <row r="135" spans="1:5" x14ac:dyDescent="0.2">
      <c r="A135" s="442"/>
      <c r="B135" s="442"/>
      <c r="C135" s="442"/>
      <c r="D135" s="442"/>
      <c r="E135" s="442"/>
    </row>
    <row r="136" spans="1:5" x14ac:dyDescent="0.2">
      <c r="A136" s="442"/>
      <c r="B136" s="442"/>
      <c r="C136" s="442"/>
      <c r="D136" s="442"/>
      <c r="E136" s="442"/>
    </row>
    <row r="137" spans="1:5" x14ac:dyDescent="0.2">
      <c r="A137" s="442"/>
      <c r="B137" s="442"/>
      <c r="C137" s="442"/>
      <c r="D137" s="442"/>
      <c r="E137" s="442"/>
    </row>
    <row r="138" spans="1:5" x14ac:dyDescent="0.2">
      <c r="A138" s="442"/>
      <c r="B138" s="442"/>
      <c r="C138" s="442"/>
      <c r="D138" s="442"/>
      <c r="E138" s="442"/>
    </row>
    <row r="139" spans="1:5" x14ac:dyDescent="0.2">
      <c r="A139" s="442"/>
      <c r="B139" s="442"/>
      <c r="C139" s="442"/>
      <c r="D139" s="442"/>
      <c r="E139" s="442"/>
    </row>
    <row r="140" spans="1:5" x14ac:dyDescent="0.2">
      <c r="A140" s="442"/>
      <c r="B140" s="442"/>
      <c r="C140" s="442"/>
      <c r="D140" s="442"/>
      <c r="E140" s="442"/>
    </row>
    <row r="141" spans="1:5" x14ac:dyDescent="0.2">
      <c r="A141" s="442"/>
      <c r="B141" s="442"/>
      <c r="C141" s="442"/>
      <c r="D141" s="442"/>
      <c r="E141" s="442"/>
    </row>
    <row r="142" spans="1:5" x14ac:dyDescent="0.2">
      <c r="A142" s="442"/>
      <c r="B142" s="442"/>
      <c r="C142" s="442"/>
      <c r="D142" s="442"/>
      <c r="E142" s="442"/>
    </row>
    <row r="143" spans="1:5" x14ac:dyDescent="0.2">
      <c r="A143" s="442"/>
      <c r="B143" s="442"/>
      <c r="C143" s="442"/>
      <c r="D143" s="442"/>
      <c r="E143" s="442"/>
    </row>
    <row r="144" spans="1:5" x14ac:dyDescent="0.2">
      <c r="A144" s="442"/>
      <c r="B144" s="442"/>
      <c r="C144" s="442"/>
      <c r="D144" s="442"/>
      <c r="E144" s="442"/>
    </row>
    <row r="145" spans="1:5" x14ac:dyDescent="0.2">
      <c r="A145" s="442"/>
      <c r="B145" s="442"/>
      <c r="C145" s="442"/>
      <c r="D145" s="442"/>
      <c r="E145" s="442"/>
    </row>
    <row r="146" spans="1:5" x14ac:dyDescent="0.2">
      <c r="A146" s="442"/>
      <c r="B146" s="442"/>
      <c r="C146" s="442"/>
      <c r="D146" s="442"/>
      <c r="E146" s="442"/>
    </row>
    <row r="147" spans="1:5" x14ac:dyDescent="0.2">
      <c r="A147" s="442"/>
      <c r="B147" s="442"/>
      <c r="C147" s="442"/>
      <c r="D147" s="442"/>
      <c r="E147" s="442"/>
    </row>
    <row r="148" spans="1:5" x14ac:dyDescent="0.2">
      <c r="A148" s="442"/>
      <c r="B148" s="442"/>
      <c r="C148" s="442"/>
      <c r="D148" s="442"/>
      <c r="E148" s="442"/>
    </row>
    <row r="149" spans="1:5" x14ac:dyDescent="0.2">
      <c r="A149" s="442"/>
      <c r="B149" s="442"/>
      <c r="C149" s="442"/>
      <c r="D149" s="442"/>
      <c r="E149" s="442"/>
    </row>
    <row r="150" spans="1:5" x14ac:dyDescent="0.2">
      <c r="A150" s="442"/>
      <c r="B150" s="442"/>
      <c r="C150" s="442"/>
      <c r="D150" s="442"/>
      <c r="E150" s="442"/>
    </row>
    <row r="151" spans="1:5" x14ac:dyDescent="0.2">
      <c r="A151" s="442"/>
      <c r="B151" s="442"/>
      <c r="C151" s="442"/>
      <c r="D151" s="442"/>
      <c r="E151" s="442"/>
    </row>
    <row r="152" spans="1:5" x14ac:dyDescent="0.2">
      <c r="A152" s="442"/>
      <c r="B152" s="442"/>
      <c r="C152" s="442"/>
      <c r="D152" s="442"/>
      <c r="E152" s="442"/>
    </row>
    <row r="153" spans="1:5" x14ac:dyDescent="0.2">
      <c r="A153" s="442"/>
      <c r="B153" s="442"/>
      <c r="C153" s="442"/>
      <c r="D153" s="442"/>
      <c r="E153" s="442"/>
    </row>
    <row r="154" spans="1:5" x14ac:dyDescent="0.2">
      <c r="A154" s="442"/>
      <c r="B154" s="442"/>
      <c r="C154" s="442"/>
      <c r="D154" s="442"/>
      <c r="E154" s="442"/>
    </row>
    <row r="155" spans="1:5" x14ac:dyDescent="0.2">
      <c r="A155" s="442"/>
      <c r="B155" s="442"/>
      <c r="C155" s="442"/>
      <c r="D155" s="442"/>
      <c r="E155" s="442"/>
    </row>
    <row r="156" spans="1:5" x14ac:dyDescent="0.2">
      <c r="A156" s="442"/>
      <c r="B156" s="442"/>
      <c r="C156" s="442"/>
      <c r="D156" s="442"/>
      <c r="E156" s="442"/>
    </row>
    <row r="157" spans="1:5" x14ac:dyDescent="0.2">
      <c r="A157" s="442"/>
      <c r="B157" s="442"/>
      <c r="C157" s="442"/>
      <c r="D157" s="442"/>
      <c r="E157" s="442"/>
    </row>
    <row r="158" spans="1:5" x14ac:dyDescent="0.2">
      <c r="A158" s="442"/>
      <c r="B158" s="442"/>
      <c r="C158" s="442"/>
      <c r="D158" s="442"/>
      <c r="E158" s="442"/>
    </row>
    <row r="159" spans="1:5" x14ac:dyDescent="0.2">
      <c r="A159" s="442"/>
      <c r="B159" s="442"/>
      <c r="C159" s="442"/>
      <c r="D159" s="442"/>
      <c r="E159" s="442"/>
    </row>
    <row r="160" spans="1:5" x14ac:dyDescent="0.2">
      <c r="A160" s="442"/>
      <c r="B160" s="442"/>
      <c r="C160" s="442"/>
      <c r="D160" s="442"/>
      <c r="E160" s="442"/>
    </row>
    <row r="161" spans="1:5" x14ac:dyDescent="0.2">
      <c r="A161" s="442"/>
      <c r="B161" s="442"/>
      <c r="C161" s="442"/>
      <c r="D161" s="442"/>
      <c r="E161" s="442"/>
    </row>
    <row r="162" spans="1:5" x14ac:dyDescent="0.2">
      <c r="A162" s="442"/>
      <c r="B162" s="442"/>
      <c r="C162" s="442"/>
      <c r="D162" s="442"/>
      <c r="E162" s="442"/>
    </row>
    <row r="163" spans="1:5" x14ac:dyDescent="0.2">
      <c r="A163" s="442"/>
      <c r="B163" s="442"/>
      <c r="C163" s="442"/>
      <c r="D163" s="442"/>
      <c r="E163" s="442"/>
    </row>
    <row r="164" spans="1:5" x14ac:dyDescent="0.2">
      <c r="A164" s="442"/>
      <c r="B164" s="442"/>
      <c r="C164" s="442"/>
      <c r="D164" s="442"/>
      <c r="E164" s="442"/>
    </row>
    <row r="165" spans="1:5" x14ac:dyDescent="0.2">
      <c r="A165" s="442"/>
      <c r="B165" s="442"/>
      <c r="C165" s="442"/>
      <c r="D165" s="442"/>
      <c r="E165" s="442"/>
    </row>
    <row r="166" spans="1:5" x14ac:dyDescent="0.2">
      <c r="A166" s="442"/>
      <c r="B166" s="442"/>
      <c r="C166" s="442"/>
      <c r="D166" s="442"/>
      <c r="E166" s="442"/>
    </row>
    <row r="167" spans="1:5" x14ac:dyDescent="0.2">
      <c r="A167" s="442"/>
      <c r="B167" s="442"/>
      <c r="C167" s="442"/>
      <c r="D167" s="442"/>
      <c r="E167" s="442"/>
    </row>
    <row r="168" spans="1:5" x14ac:dyDescent="0.2">
      <c r="A168" s="442"/>
      <c r="B168" s="442"/>
      <c r="C168" s="442"/>
      <c r="D168" s="442"/>
      <c r="E168" s="442"/>
    </row>
    <row r="169" spans="1:5" x14ac:dyDescent="0.2">
      <c r="A169" s="442"/>
      <c r="B169" s="442"/>
      <c r="C169" s="442"/>
      <c r="D169" s="442"/>
      <c r="E169" s="442"/>
    </row>
    <row r="170" spans="1:5" x14ac:dyDescent="0.2">
      <c r="A170" s="442"/>
      <c r="B170" s="442"/>
      <c r="C170" s="442"/>
      <c r="D170" s="442"/>
      <c r="E170" s="442"/>
    </row>
    <row r="171" spans="1:5" x14ac:dyDescent="0.2">
      <c r="A171" s="442"/>
      <c r="B171" s="442"/>
      <c r="C171" s="442"/>
      <c r="D171" s="442"/>
      <c r="E171" s="442"/>
    </row>
    <row r="172" spans="1:5" x14ac:dyDescent="0.2">
      <c r="A172" s="442"/>
      <c r="B172" s="442"/>
      <c r="C172" s="442"/>
      <c r="D172" s="442"/>
      <c r="E172" s="442"/>
    </row>
    <row r="173" spans="1:5" x14ac:dyDescent="0.2">
      <c r="A173" s="442"/>
      <c r="B173" s="442"/>
      <c r="C173" s="442"/>
      <c r="D173" s="442"/>
      <c r="E173" s="442"/>
    </row>
    <row r="174" spans="1:5" x14ac:dyDescent="0.2">
      <c r="A174" s="442"/>
      <c r="B174" s="442"/>
      <c r="C174" s="442"/>
      <c r="D174" s="442"/>
      <c r="E174" s="442"/>
    </row>
    <row r="175" spans="1:5" x14ac:dyDescent="0.2">
      <c r="A175" s="442"/>
      <c r="B175" s="442"/>
      <c r="C175" s="442"/>
      <c r="D175" s="442"/>
      <c r="E175" s="442"/>
    </row>
    <row r="176" spans="1:5" x14ac:dyDescent="0.2">
      <c r="A176" s="442"/>
      <c r="B176" s="442"/>
      <c r="C176" s="442"/>
      <c r="D176" s="442"/>
      <c r="E176" s="442"/>
    </row>
    <row r="177" spans="1:5" x14ac:dyDescent="0.2">
      <c r="A177" s="442"/>
      <c r="B177" s="442"/>
      <c r="C177" s="442"/>
      <c r="D177" s="442"/>
      <c r="E177" s="442"/>
    </row>
    <row r="178" spans="1:5" x14ac:dyDescent="0.2">
      <c r="A178" s="442"/>
      <c r="B178" s="442"/>
      <c r="C178" s="442"/>
      <c r="D178" s="442"/>
      <c r="E178" s="442"/>
    </row>
    <row r="179" spans="1:5" x14ac:dyDescent="0.2">
      <c r="A179" s="442"/>
      <c r="B179" s="442"/>
      <c r="C179" s="442"/>
      <c r="D179" s="442"/>
      <c r="E179" s="442"/>
    </row>
    <row r="180" spans="1:5" x14ac:dyDescent="0.2">
      <c r="A180" s="442"/>
      <c r="B180" s="442"/>
      <c r="C180" s="442"/>
      <c r="D180" s="442"/>
      <c r="E180" s="442"/>
    </row>
    <row r="181" spans="1:5" x14ac:dyDescent="0.2">
      <c r="A181" s="442"/>
      <c r="B181" s="442"/>
      <c r="C181" s="442"/>
      <c r="D181" s="442"/>
      <c r="E181" s="442"/>
    </row>
    <row r="182" spans="1:5" x14ac:dyDescent="0.2">
      <c r="A182" s="442"/>
      <c r="B182" s="442"/>
      <c r="C182" s="442"/>
      <c r="D182" s="442"/>
      <c r="E182" s="442"/>
    </row>
    <row r="183" spans="1:5" x14ac:dyDescent="0.2">
      <c r="A183" s="442"/>
      <c r="B183" s="442"/>
      <c r="C183" s="442"/>
      <c r="D183" s="442"/>
      <c r="E183" s="442"/>
    </row>
    <row r="184" spans="1:5" x14ac:dyDescent="0.2">
      <c r="A184" s="442"/>
      <c r="B184" s="442"/>
      <c r="C184" s="442"/>
      <c r="D184" s="442"/>
      <c r="E184" s="442"/>
    </row>
    <row r="185" spans="1:5" x14ac:dyDescent="0.2">
      <c r="A185" s="442"/>
      <c r="B185" s="442"/>
      <c r="C185" s="442"/>
      <c r="D185" s="442"/>
      <c r="E185" s="442"/>
    </row>
    <row r="186" spans="1:5" x14ac:dyDescent="0.2">
      <c r="A186" s="442"/>
      <c r="B186" s="442"/>
      <c r="C186" s="442"/>
      <c r="D186" s="442"/>
      <c r="E186" s="442"/>
    </row>
    <row r="187" spans="1:5" x14ac:dyDescent="0.2">
      <c r="A187" s="442"/>
      <c r="B187" s="442"/>
      <c r="C187" s="442"/>
      <c r="D187" s="442"/>
      <c r="E187" s="442"/>
    </row>
    <row r="188" spans="1:5" x14ac:dyDescent="0.2">
      <c r="A188" s="442"/>
      <c r="B188" s="442"/>
      <c r="C188" s="442"/>
      <c r="D188" s="442"/>
      <c r="E188" s="442"/>
    </row>
    <row r="189" spans="1:5" x14ac:dyDescent="0.2">
      <c r="A189" s="442"/>
      <c r="B189" s="442"/>
      <c r="C189" s="442"/>
      <c r="D189" s="442"/>
      <c r="E189" s="442"/>
    </row>
    <row r="190" spans="1:5" x14ac:dyDescent="0.2">
      <c r="A190" s="442"/>
      <c r="B190" s="442"/>
      <c r="C190" s="442"/>
      <c r="D190" s="442"/>
      <c r="E190" s="442"/>
    </row>
    <row r="191" spans="1:5" x14ac:dyDescent="0.2">
      <c r="A191" s="442"/>
      <c r="B191" s="442"/>
      <c r="C191" s="442"/>
      <c r="D191" s="442"/>
      <c r="E191" s="442"/>
    </row>
    <row r="192" spans="1:5" x14ac:dyDescent="0.2">
      <c r="A192" s="442"/>
      <c r="B192" s="442"/>
      <c r="C192" s="442"/>
      <c r="D192" s="442"/>
      <c r="E192" s="442"/>
    </row>
    <row r="193" spans="1:5" x14ac:dyDescent="0.2">
      <c r="A193" s="442"/>
      <c r="B193" s="442"/>
      <c r="C193" s="442"/>
      <c r="D193" s="442"/>
      <c r="E193" s="442"/>
    </row>
    <row r="194" spans="1:5" x14ac:dyDescent="0.2">
      <c r="A194" s="442"/>
      <c r="B194" s="442"/>
      <c r="C194" s="442"/>
      <c r="D194" s="442"/>
      <c r="E194" s="442"/>
    </row>
    <row r="195" spans="1:5" x14ac:dyDescent="0.2">
      <c r="A195" s="442"/>
      <c r="B195" s="442"/>
      <c r="C195" s="442"/>
      <c r="D195" s="442"/>
      <c r="E195" s="442"/>
    </row>
    <row r="196" spans="1:5" x14ac:dyDescent="0.2">
      <c r="A196" s="442"/>
      <c r="B196" s="442"/>
      <c r="C196" s="442"/>
      <c r="D196" s="442"/>
      <c r="E196" s="442"/>
    </row>
    <row r="197" spans="1:5" x14ac:dyDescent="0.2">
      <c r="A197" s="442"/>
      <c r="B197" s="442"/>
      <c r="C197" s="442"/>
      <c r="D197" s="442"/>
      <c r="E197" s="442"/>
    </row>
    <row r="198" spans="1:5" x14ac:dyDescent="0.2">
      <c r="A198" s="442"/>
      <c r="B198" s="442"/>
      <c r="C198" s="442"/>
      <c r="D198" s="442"/>
      <c r="E198" s="442"/>
    </row>
    <row r="199" spans="1:5" x14ac:dyDescent="0.2">
      <c r="A199" s="442"/>
      <c r="B199" s="442"/>
      <c r="C199" s="442"/>
      <c r="D199" s="442"/>
      <c r="E199" s="442"/>
    </row>
    <row r="200" spans="1:5" x14ac:dyDescent="0.2">
      <c r="A200" s="442"/>
      <c r="B200" s="442"/>
      <c r="C200" s="442"/>
      <c r="D200" s="442"/>
      <c r="E200" s="442"/>
    </row>
    <row r="201" spans="1:5" x14ac:dyDescent="0.2">
      <c r="A201" s="442"/>
      <c r="B201" s="442"/>
      <c r="C201" s="442"/>
      <c r="D201" s="442"/>
      <c r="E201" s="442"/>
    </row>
    <row r="202" spans="1:5" x14ac:dyDescent="0.2">
      <c r="A202" s="442"/>
      <c r="B202" s="442"/>
      <c r="C202" s="442"/>
      <c r="D202" s="442"/>
      <c r="E202" s="442"/>
    </row>
    <row r="203" spans="1:5" x14ac:dyDescent="0.2">
      <c r="A203" s="442"/>
      <c r="B203" s="442"/>
      <c r="C203" s="442"/>
      <c r="D203" s="442"/>
      <c r="E203" s="442"/>
    </row>
    <row r="204" spans="1:5" x14ac:dyDescent="0.2">
      <c r="A204" s="442"/>
      <c r="B204" s="442"/>
      <c r="C204" s="442"/>
      <c r="D204" s="442"/>
      <c r="E204" s="442"/>
    </row>
    <row r="205" spans="1:5" x14ac:dyDescent="0.2">
      <c r="A205" s="442"/>
      <c r="B205" s="442"/>
      <c r="C205" s="442"/>
      <c r="D205" s="442"/>
      <c r="E205" s="442"/>
    </row>
    <row r="206" spans="1:5" x14ac:dyDescent="0.2">
      <c r="A206" s="442"/>
      <c r="B206" s="442"/>
      <c r="C206" s="442"/>
      <c r="D206" s="442"/>
      <c r="E206" s="442"/>
    </row>
    <row r="207" spans="1:5" x14ac:dyDescent="0.2">
      <c r="A207" s="442"/>
      <c r="B207" s="442"/>
      <c r="C207" s="442"/>
      <c r="D207" s="442"/>
      <c r="E207" s="442"/>
    </row>
    <row r="208" spans="1:5" x14ac:dyDescent="0.2">
      <c r="A208" s="442"/>
      <c r="B208" s="442"/>
      <c r="C208" s="442"/>
      <c r="D208" s="442"/>
      <c r="E208" s="442"/>
    </row>
    <row r="209" spans="1:5" x14ac:dyDescent="0.2">
      <c r="A209" s="442"/>
      <c r="B209" s="442"/>
      <c r="C209" s="442"/>
      <c r="D209" s="442"/>
      <c r="E209" s="442"/>
    </row>
    <row r="210" spans="1:5" x14ac:dyDescent="0.2">
      <c r="A210" s="442"/>
      <c r="B210" s="442"/>
      <c r="C210" s="442"/>
      <c r="D210" s="442"/>
      <c r="E210" s="442"/>
    </row>
    <row r="211" spans="1:5" x14ac:dyDescent="0.2">
      <c r="A211" s="442"/>
      <c r="B211" s="442"/>
      <c r="C211" s="442"/>
      <c r="D211" s="442"/>
      <c r="E211" s="442"/>
    </row>
    <row r="212" spans="1:5" x14ac:dyDescent="0.2">
      <c r="A212" s="442"/>
      <c r="B212" s="442"/>
      <c r="C212" s="442"/>
      <c r="D212" s="442"/>
      <c r="E212" s="442"/>
    </row>
    <row r="213" spans="1:5" x14ac:dyDescent="0.2">
      <c r="A213" s="442"/>
      <c r="B213" s="442"/>
      <c r="C213" s="442"/>
      <c r="D213" s="442"/>
      <c r="E213" s="442"/>
    </row>
    <row r="214" spans="1:5" x14ac:dyDescent="0.2">
      <c r="A214" s="442"/>
      <c r="B214" s="442"/>
      <c r="C214" s="442"/>
      <c r="D214" s="442"/>
      <c r="E214" s="442"/>
    </row>
    <row r="215" spans="1:5" x14ac:dyDescent="0.2">
      <c r="A215" s="442"/>
      <c r="B215" s="442"/>
      <c r="C215" s="442"/>
      <c r="D215" s="442"/>
      <c r="E215" s="442"/>
    </row>
    <row r="216" spans="1:5" x14ac:dyDescent="0.2">
      <c r="A216" s="442"/>
      <c r="B216" s="442"/>
      <c r="C216" s="442"/>
      <c r="D216" s="442"/>
      <c r="E216" s="442"/>
    </row>
    <row r="217" spans="1:5" x14ac:dyDescent="0.2">
      <c r="A217" s="442"/>
      <c r="B217" s="442"/>
      <c r="C217" s="442"/>
      <c r="D217" s="442"/>
      <c r="E217" s="442"/>
    </row>
    <row r="218" spans="1:5" x14ac:dyDescent="0.2">
      <c r="A218" s="442"/>
      <c r="B218" s="442"/>
      <c r="C218" s="442"/>
      <c r="D218" s="442"/>
      <c r="E218" s="442"/>
    </row>
    <row r="219" spans="1:5" x14ac:dyDescent="0.2">
      <c r="A219" s="442"/>
      <c r="B219" s="442"/>
      <c r="C219" s="442"/>
      <c r="D219" s="442"/>
      <c r="E219" s="442"/>
    </row>
    <row r="220" spans="1:5" x14ac:dyDescent="0.2">
      <c r="A220" s="442"/>
      <c r="B220" s="442"/>
      <c r="C220" s="442"/>
      <c r="D220" s="442"/>
      <c r="E220" s="442"/>
    </row>
    <row r="221" spans="1:5" x14ac:dyDescent="0.2">
      <c r="A221" s="442"/>
      <c r="B221" s="442"/>
      <c r="C221" s="442"/>
      <c r="D221" s="442"/>
      <c r="E221" s="442"/>
    </row>
    <row r="222" spans="1:5" x14ac:dyDescent="0.2">
      <c r="A222" s="442"/>
      <c r="B222" s="442"/>
      <c r="C222" s="442"/>
      <c r="D222" s="442"/>
      <c r="E222" s="442"/>
    </row>
    <row r="223" spans="1:5" x14ac:dyDescent="0.2">
      <c r="A223" s="442"/>
      <c r="B223" s="442"/>
      <c r="C223" s="442"/>
      <c r="D223" s="442"/>
      <c r="E223" s="442"/>
    </row>
    <row r="224" spans="1:5" x14ac:dyDescent="0.2">
      <c r="A224" s="442"/>
      <c r="B224" s="442"/>
      <c r="C224" s="442"/>
      <c r="D224" s="442"/>
      <c r="E224" s="442"/>
    </row>
    <row r="225" spans="1:5" x14ac:dyDescent="0.2">
      <c r="A225" s="442"/>
      <c r="B225" s="442"/>
      <c r="C225" s="442"/>
      <c r="D225" s="442"/>
      <c r="E225" s="442"/>
    </row>
    <row r="226" spans="1:5" x14ac:dyDescent="0.2">
      <c r="A226" s="442"/>
      <c r="B226" s="442"/>
      <c r="C226" s="442"/>
      <c r="D226" s="442"/>
      <c r="E226" s="442"/>
    </row>
    <row r="227" spans="1:5" x14ac:dyDescent="0.2">
      <c r="A227" s="442"/>
      <c r="B227" s="442"/>
      <c r="C227" s="442"/>
      <c r="D227" s="442"/>
      <c r="E227" s="442"/>
    </row>
    <row r="228" spans="1:5" x14ac:dyDescent="0.2">
      <c r="A228" s="442"/>
      <c r="B228" s="442"/>
      <c r="C228" s="442"/>
      <c r="D228" s="442"/>
      <c r="E228" s="442"/>
    </row>
    <row r="229" spans="1:5" x14ac:dyDescent="0.2">
      <c r="A229" s="442"/>
      <c r="B229" s="442"/>
      <c r="C229" s="442"/>
      <c r="D229" s="442"/>
      <c r="E229" s="442"/>
    </row>
    <row r="230" spans="1:5" x14ac:dyDescent="0.2">
      <c r="A230" s="442"/>
      <c r="B230" s="442"/>
      <c r="C230" s="442"/>
      <c r="D230" s="442"/>
      <c r="E230" s="442"/>
    </row>
    <row r="231" spans="1:5" x14ac:dyDescent="0.2">
      <c r="A231" s="442"/>
      <c r="B231" s="442"/>
      <c r="C231" s="442"/>
      <c r="D231" s="442"/>
      <c r="E231" s="442"/>
    </row>
    <row r="232" spans="1:5" x14ac:dyDescent="0.2">
      <c r="A232" s="442"/>
      <c r="B232" s="442"/>
      <c r="C232" s="442"/>
      <c r="D232" s="442"/>
      <c r="E232" s="442"/>
    </row>
    <row r="233" spans="1:5" x14ac:dyDescent="0.2">
      <c r="A233" s="442"/>
      <c r="B233" s="442"/>
      <c r="C233" s="442"/>
      <c r="D233" s="442"/>
      <c r="E233" s="442"/>
    </row>
    <row r="234" spans="1:5" x14ac:dyDescent="0.2">
      <c r="A234" s="442"/>
      <c r="B234" s="442"/>
      <c r="C234" s="442"/>
      <c r="D234" s="442"/>
      <c r="E234" s="442"/>
    </row>
    <row r="235" spans="1:5" x14ac:dyDescent="0.2">
      <c r="A235" s="442"/>
      <c r="B235" s="442"/>
      <c r="C235" s="442"/>
      <c r="D235" s="442"/>
      <c r="E235" s="442"/>
    </row>
    <row r="236" spans="1:5" x14ac:dyDescent="0.2">
      <c r="A236" s="442"/>
      <c r="B236" s="442"/>
      <c r="C236" s="442"/>
      <c r="D236" s="442"/>
      <c r="E236" s="442"/>
    </row>
    <row r="237" spans="1:5" x14ac:dyDescent="0.2">
      <c r="A237" s="442"/>
      <c r="B237" s="442"/>
      <c r="C237" s="442"/>
      <c r="D237" s="442"/>
      <c r="E237" s="442"/>
    </row>
    <row r="238" spans="1:5" x14ac:dyDescent="0.2">
      <c r="A238" s="442"/>
      <c r="B238" s="442"/>
      <c r="C238" s="442"/>
      <c r="D238" s="442"/>
      <c r="E238" s="442"/>
    </row>
    <row r="239" spans="1:5" x14ac:dyDescent="0.2">
      <c r="A239" s="442"/>
      <c r="B239" s="442"/>
      <c r="C239" s="442"/>
      <c r="D239" s="442"/>
      <c r="E239" s="442"/>
    </row>
    <row r="240" spans="1:5" x14ac:dyDescent="0.2">
      <c r="A240" s="442"/>
      <c r="B240" s="442"/>
      <c r="C240" s="442"/>
      <c r="D240" s="442"/>
      <c r="E240" s="442"/>
    </row>
    <row r="241" spans="1:5" x14ac:dyDescent="0.2">
      <c r="A241" s="442"/>
      <c r="B241" s="442"/>
      <c r="C241" s="442"/>
      <c r="D241" s="442"/>
      <c r="E241" s="442"/>
    </row>
    <row r="242" spans="1:5" x14ac:dyDescent="0.2">
      <c r="A242" s="442"/>
      <c r="B242" s="442"/>
      <c r="C242" s="442"/>
      <c r="D242" s="442"/>
      <c r="E242" s="442"/>
    </row>
    <row r="243" spans="1:5" x14ac:dyDescent="0.2">
      <c r="A243" s="442"/>
      <c r="B243" s="442"/>
      <c r="C243" s="442"/>
      <c r="D243" s="442"/>
      <c r="E243" s="442"/>
    </row>
    <row r="244" spans="1:5" x14ac:dyDescent="0.2">
      <c r="A244" s="442"/>
      <c r="B244" s="442"/>
      <c r="C244" s="442"/>
      <c r="D244" s="442"/>
      <c r="E244" s="442"/>
    </row>
    <row r="245" spans="1:5" x14ac:dyDescent="0.2">
      <c r="A245" s="442"/>
      <c r="B245" s="442"/>
      <c r="C245" s="442"/>
      <c r="D245" s="442"/>
      <c r="E245" s="442"/>
    </row>
    <row r="246" spans="1:5" x14ac:dyDescent="0.2">
      <c r="A246" s="442"/>
      <c r="B246" s="442"/>
      <c r="C246" s="442"/>
      <c r="D246" s="442"/>
      <c r="E246" s="442"/>
    </row>
    <row r="247" spans="1:5" x14ac:dyDescent="0.2">
      <c r="A247" s="442"/>
      <c r="B247" s="442"/>
      <c r="C247" s="442"/>
      <c r="D247" s="442"/>
      <c r="E247" s="442"/>
    </row>
    <row r="248" spans="1:5" x14ac:dyDescent="0.2">
      <c r="A248" s="442"/>
      <c r="B248" s="442"/>
      <c r="C248" s="442"/>
      <c r="D248" s="442"/>
      <c r="E248" s="442"/>
    </row>
    <row r="249" spans="1:5" x14ac:dyDescent="0.2">
      <c r="A249" s="442"/>
      <c r="B249" s="442"/>
      <c r="C249" s="442"/>
      <c r="D249" s="442"/>
      <c r="E249" s="442"/>
    </row>
    <row r="250" spans="1:5" x14ac:dyDescent="0.2">
      <c r="A250" s="442"/>
      <c r="B250" s="442"/>
      <c r="C250" s="442"/>
      <c r="D250" s="442"/>
      <c r="E250" s="442"/>
    </row>
    <row r="251" spans="1:5" x14ac:dyDescent="0.2">
      <c r="A251" s="442"/>
      <c r="B251" s="442"/>
      <c r="C251" s="442"/>
      <c r="D251" s="442"/>
      <c r="E251" s="442"/>
    </row>
    <row r="252" spans="1:5" x14ac:dyDescent="0.2">
      <c r="A252" s="442"/>
      <c r="B252" s="442"/>
      <c r="C252" s="442"/>
      <c r="D252" s="442"/>
      <c r="E252" s="442"/>
    </row>
    <row r="253" spans="1:5" x14ac:dyDescent="0.2">
      <c r="A253" s="442"/>
      <c r="B253" s="442"/>
      <c r="C253" s="442"/>
      <c r="D253" s="442"/>
      <c r="E253" s="442"/>
    </row>
    <row r="254" spans="1:5" x14ac:dyDescent="0.2">
      <c r="A254" s="442"/>
      <c r="B254" s="442"/>
      <c r="C254" s="442"/>
      <c r="D254" s="442"/>
      <c r="E254" s="442"/>
    </row>
    <row r="255" spans="1:5" x14ac:dyDescent="0.2">
      <c r="A255" s="442"/>
      <c r="B255" s="442"/>
      <c r="C255" s="442"/>
      <c r="D255" s="442"/>
      <c r="E255" s="442"/>
    </row>
    <row r="256" spans="1:5" x14ac:dyDescent="0.2">
      <c r="A256" s="442"/>
      <c r="B256" s="442"/>
      <c r="C256" s="442"/>
      <c r="D256" s="442"/>
      <c r="E256" s="442"/>
    </row>
    <row r="257" spans="1:5" x14ac:dyDescent="0.2">
      <c r="A257" s="442"/>
      <c r="B257" s="442"/>
      <c r="C257" s="442"/>
      <c r="D257" s="442"/>
      <c r="E257" s="442"/>
    </row>
    <row r="258" spans="1:5" x14ac:dyDescent="0.2">
      <c r="A258" s="442"/>
      <c r="B258" s="442"/>
      <c r="C258" s="442"/>
      <c r="D258" s="442"/>
      <c r="E258" s="442"/>
    </row>
    <row r="259" spans="1:5" x14ac:dyDescent="0.2">
      <c r="A259" s="442"/>
      <c r="B259" s="442"/>
      <c r="C259" s="442"/>
      <c r="D259" s="442"/>
      <c r="E259" s="442"/>
    </row>
    <row r="260" spans="1:5" x14ac:dyDescent="0.2">
      <c r="A260" s="442"/>
      <c r="B260" s="442"/>
      <c r="C260" s="442"/>
      <c r="D260" s="442"/>
      <c r="E260" s="442"/>
    </row>
    <row r="261" spans="1:5" x14ac:dyDescent="0.2">
      <c r="A261" s="442"/>
      <c r="B261" s="442"/>
      <c r="C261" s="442"/>
      <c r="D261" s="442"/>
      <c r="E261" s="442"/>
    </row>
    <row r="262" spans="1:5" x14ac:dyDescent="0.2">
      <c r="A262" s="442"/>
      <c r="B262" s="442"/>
      <c r="C262" s="442"/>
      <c r="D262" s="442"/>
      <c r="E262" s="442"/>
    </row>
    <row r="263" spans="1:5" x14ac:dyDescent="0.2">
      <c r="A263" s="442"/>
      <c r="B263" s="442"/>
      <c r="C263" s="442"/>
      <c r="D263" s="442"/>
      <c r="E263" s="442"/>
    </row>
    <row r="264" spans="1:5" x14ac:dyDescent="0.2">
      <c r="A264" s="442"/>
      <c r="B264" s="442"/>
      <c r="C264" s="442"/>
      <c r="D264" s="442"/>
      <c r="E264" s="442"/>
    </row>
    <row r="265" spans="1:5" x14ac:dyDescent="0.2">
      <c r="A265" s="442"/>
      <c r="B265" s="442"/>
      <c r="C265" s="442"/>
      <c r="D265" s="442"/>
      <c r="E265" s="442"/>
    </row>
    <row r="266" spans="1:5" x14ac:dyDescent="0.2">
      <c r="A266" s="442"/>
      <c r="B266" s="442"/>
      <c r="C266" s="442"/>
      <c r="D266" s="442"/>
      <c r="E266" s="442"/>
    </row>
    <row r="267" spans="1:5" x14ac:dyDescent="0.2">
      <c r="A267" s="442"/>
      <c r="B267" s="442"/>
      <c r="C267" s="442"/>
      <c r="D267" s="442"/>
      <c r="E267" s="442"/>
    </row>
    <row r="268" spans="1:5" x14ac:dyDescent="0.2">
      <c r="A268" s="442"/>
      <c r="B268" s="442"/>
      <c r="C268" s="442"/>
      <c r="D268" s="442"/>
      <c r="E268" s="442"/>
    </row>
    <row r="269" spans="1:5" x14ac:dyDescent="0.2">
      <c r="A269" s="442"/>
      <c r="B269" s="442"/>
      <c r="C269" s="442"/>
      <c r="D269" s="442"/>
      <c r="E269" s="442"/>
    </row>
    <row r="270" spans="1:5" x14ac:dyDescent="0.2">
      <c r="A270" s="442"/>
      <c r="B270" s="442"/>
      <c r="C270" s="442"/>
      <c r="D270" s="442"/>
      <c r="E270" s="442"/>
    </row>
    <row r="271" spans="1:5" x14ac:dyDescent="0.2">
      <c r="A271" s="442"/>
      <c r="B271" s="442"/>
      <c r="C271" s="442"/>
      <c r="D271" s="442"/>
      <c r="E271" s="442"/>
    </row>
    <row r="272" spans="1:5" x14ac:dyDescent="0.2">
      <c r="A272" s="442"/>
      <c r="B272" s="442"/>
      <c r="C272" s="442"/>
      <c r="D272" s="442"/>
      <c r="E272" s="442"/>
    </row>
    <row r="273" spans="1:5" x14ac:dyDescent="0.2">
      <c r="A273" s="442"/>
      <c r="B273" s="442"/>
      <c r="C273" s="442"/>
      <c r="D273" s="442"/>
      <c r="E273" s="442"/>
    </row>
    <row r="274" spans="1:5" x14ac:dyDescent="0.2">
      <c r="A274" s="442"/>
      <c r="B274" s="442"/>
      <c r="C274" s="442"/>
      <c r="D274" s="442"/>
      <c r="E274" s="442"/>
    </row>
    <row r="275" spans="1:5" x14ac:dyDescent="0.2">
      <c r="A275" s="442"/>
      <c r="B275" s="442"/>
      <c r="C275" s="442"/>
      <c r="D275" s="442"/>
      <c r="E275" s="442"/>
    </row>
    <row r="276" spans="1:5" x14ac:dyDescent="0.2">
      <c r="A276" s="442"/>
      <c r="B276" s="442"/>
      <c r="C276" s="442"/>
      <c r="D276" s="442"/>
      <c r="E276" s="442"/>
    </row>
    <row r="277" spans="1:5" x14ac:dyDescent="0.2">
      <c r="A277" s="442"/>
      <c r="B277" s="442"/>
      <c r="C277" s="442"/>
      <c r="D277" s="442"/>
      <c r="E277" s="442"/>
    </row>
    <row r="278" spans="1:5" x14ac:dyDescent="0.2">
      <c r="A278" s="442"/>
      <c r="B278" s="442"/>
      <c r="C278" s="442"/>
      <c r="D278" s="442"/>
      <c r="E278" s="442"/>
    </row>
    <row r="279" spans="1:5" x14ac:dyDescent="0.2">
      <c r="A279" s="442"/>
      <c r="B279" s="442"/>
      <c r="C279" s="442"/>
      <c r="D279" s="442"/>
      <c r="E279" s="442"/>
    </row>
    <row r="280" spans="1:5" x14ac:dyDescent="0.2">
      <c r="A280" s="442"/>
      <c r="B280" s="442"/>
      <c r="C280" s="442"/>
      <c r="D280" s="442"/>
      <c r="E280" s="442"/>
    </row>
    <row r="281" spans="1:5" x14ac:dyDescent="0.2">
      <c r="A281" s="442"/>
      <c r="B281" s="442"/>
      <c r="C281" s="442"/>
      <c r="D281" s="442"/>
      <c r="E281" s="442"/>
    </row>
    <row r="282" spans="1:5" x14ac:dyDescent="0.2">
      <c r="A282" s="442"/>
      <c r="B282" s="442"/>
      <c r="C282" s="442"/>
      <c r="D282" s="442"/>
      <c r="E282" s="442"/>
    </row>
    <row r="283" spans="1:5" x14ac:dyDescent="0.2">
      <c r="A283" s="442"/>
      <c r="B283" s="442"/>
      <c r="C283" s="442"/>
      <c r="D283" s="442"/>
      <c r="E283" s="442"/>
    </row>
    <row r="284" spans="1:5" x14ac:dyDescent="0.2">
      <c r="A284" s="442"/>
      <c r="B284" s="442"/>
      <c r="C284" s="442"/>
      <c r="D284" s="442"/>
      <c r="E284" s="442"/>
    </row>
    <row r="285" spans="1:5" x14ac:dyDescent="0.2">
      <c r="A285" s="442"/>
      <c r="B285" s="442"/>
      <c r="C285" s="442"/>
      <c r="D285" s="442"/>
      <c r="E285" s="442"/>
    </row>
    <row r="286" spans="1:5" x14ac:dyDescent="0.2">
      <c r="A286" s="442"/>
      <c r="B286" s="442"/>
      <c r="C286" s="442"/>
      <c r="D286" s="442"/>
      <c r="E286" s="442"/>
    </row>
    <row r="287" spans="1:5" x14ac:dyDescent="0.2">
      <c r="A287" s="442"/>
      <c r="B287" s="442"/>
      <c r="C287" s="442"/>
      <c r="D287" s="442"/>
      <c r="E287" s="442"/>
    </row>
    <row r="288" spans="1:5" x14ac:dyDescent="0.2">
      <c r="A288" s="442"/>
      <c r="B288" s="442"/>
      <c r="C288" s="442"/>
      <c r="D288" s="442"/>
      <c r="E288" s="442"/>
    </row>
    <row r="289" spans="1:5" x14ac:dyDescent="0.2">
      <c r="A289" s="442"/>
      <c r="B289" s="442"/>
      <c r="C289" s="442"/>
      <c r="D289" s="442"/>
      <c r="E289" s="442"/>
    </row>
    <row r="290" spans="1:5" x14ac:dyDescent="0.2">
      <c r="A290" s="442"/>
      <c r="B290" s="442"/>
      <c r="C290" s="442"/>
      <c r="D290" s="442"/>
      <c r="E290" s="442"/>
    </row>
    <row r="291" spans="1:5" x14ac:dyDescent="0.2">
      <c r="A291" s="442"/>
      <c r="B291" s="442"/>
      <c r="C291" s="442"/>
      <c r="D291" s="442"/>
      <c r="E291" s="442"/>
    </row>
    <row r="292" spans="1:5" x14ac:dyDescent="0.2">
      <c r="A292" s="442"/>
      <c r="B292" s="442"/>
      <c r="C292" s="442"/>
      <c r="D292" s="442"/>
      <c r="E292" s="442"/>
    </row>
    <row r="293" spans="1:5" x14ac:dyDescent="0.2">
      <c r="A293" s="442"/>
      <c r="B293" s="442"/>
      <c r="C293" s="442"/>
      <c r="D293" s="442"/>
      <c r="E293" s="442"/>
    </row>
    <row r="294" spans="1:5" x14ac:dyDescent="0.2">
      <c r="A294" s="442"/>
      <c r="B294" s="442"/>
      <c r="C294" s="442"/>
      <c r="D294" s="442"/>
      <c r="E294" s="442"/>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589" t="s">
        <v>383</v>
      </c>
      <c r="B1" s="589"/>
      <c r="C1" s="589"/>
    </row>
    <row r="2" spans="1:6" ht="25.5" customHeight="1" x14ac:dyDescent="0.2">
      <c r="C2" s="156" t="s">
        <v>375</v>
      </c>
    </row>
    <row r="3" spans="1:6" ht="20.65" customHeight="1" x14ac:dyDescent="0.2">
      <c r="A3" s="442"/>
      <c r="B3" s="597" t="s">
        <v>188</v>
      </c>
      <c r="C3" s="597"/>
    </row>
    <row r="4" spans="1:6" ht="33" customHeight="1" x14ac:dyDescent="0.2">
      <c r="A4" s="442"/>
      <c r="B4" s="598" t="s">
        <v>324</v>
      </c>
      <c r="C4" s="598"/>
    </row>
    <row r="5" spans="1:6" ht="16.5" customHeight="1" x14ac:dyDescent="0.2">
      <c r="A5" s="442"/>
      <c r="B5" s="592" t="s">
        <v>325</v>
      </c>
      <c r="C5" s="592"/>
      <c r="D5" s="442"/>
      <c r="E5" s="442"/>
      <c r="F5" s="442"/>
    </row>
    <row r="6" spans="1:6" s="23" customFormat="1" ht="51.95" customHeight="1" x14ac:dyDescent="0.2">
      <c r="A6" s="22"/>
      <c r="B6" s="591" t="s">
        <v>326</v>
      </c>
      <c r="C6" s="591"/>
      <c r="D6" s="22"/>
      <c r="E6" s="22"/>
      <c r="F6" s="22"/>
    </row>
    <row r="7" spans="1:6" x14ac:dyDescent="0.2">
      <c r="A7" s="442"/>
      <c r="B7" s="442"/>
      <c r="C7" s="442"/>
      <c r="D7" s="442"/>
      <c r="E7" s="442"/>
      <c r="F7" s="442"/>
    </row>
    <row r="8" spans="1:6" ht="16.5" customHeight="1" x14ac:dyDescent="0.2">
      <c r="A8" s="442"/>
      <c r="B8" s="592" t="s">
        <v>3</v>
      </c>
      <c r="C8" s="592"/>
      <c r="D8" s="442"/>
      <c r="E8" s="442"/>
      <c r="F8" s="442"/>
    </row>
    <row r="9" spans="1:6" ht="183.75" customHeight="1" x14ac:dyDescent="0.2">
      <c r="A9" s="442"/>
      <c r="B9" s="591" t="s">
        <v>327</v>
      </c>
      <c r="C9" s="591"/>
      <c r="D9" s="442"/>
      <c r="E9" s="442"/>
      <c r="F9" s="442"/>
    </row>
    <row r="10" spans="1:6" ht="54.75" customHeight="1" x14ac:dyDescent="0.2">
      <c r="A10" s="442"/>
      <c r="B10" s="442"/>
      <c r="C10" s="440" t="s">
        <v>328</v>
      </c>
      <c r="D10" s="442"/>
      <c r="E10" s="442"/>
      <c r="F10" s="442"/>
    </row>
    <row r="11" spans="1:6" ht="18.2" customHeight="1" x14ac:dyDescent="0.2">
      <c r="A11" s="442"/>
      <c r="B11" s="594" t="s">
        <v>221</v>
      </c>
      <c r="C11" s="594"/>
      <c r="D11" s="442"/>
      <c r="E11" s="442"/>
      <c r="F11" s="442"/>
    </row>
    <row r="12" spans="1:6" ht="29.1" customHeight="1" x14ac:dyDescent="0.2">
      <c r="A12" s="442"/>
      <c r="B12" s="591" t="s">
        <v>329</v>
      </c>
      <c r="C12" s="591"/>
      <c r="D12" s="442"/>
      <c r="E12" s="442"/>
      <c r="F12" s="442"/>
    </row>
    <row r="13" spans="1:6" ht="184.5" customHeight="1" x14ac:dyDescent="0.2">
      <c r="A13" s="442"/>
      <c r="B13" s="442"/>
      <c r="C13" s="440" t="s">
        <v>330</v>
      </c>
      <c r="D13" s="442"/>
      <c r="E13" s="442"/>
      <c r="F13" s="442"/>
    </row>
    <row r="14" spans="1:6" ht="16.5" customHeight="1" x14ac:dyDescent="0.2">
      <c r="A14" s="442"/>
      <c r="B14" s="592" t="s">
        <v>331</v>
      </c>
      <c r="C14" s="592"/>
      <c r="D14" s="442"/>
      <c r="E14" s="442"/>
      <c r="F14" s="442"/>
    </row>
    <row r="15" spans="1:6" ht="36.75" customHeight="1" x14ac:dyDescent="0.2">
      <c r="A15" s="442"/>
      <c r="B15" s="591" t="s">
        <v>332</v>
      </c>
      <c r="C15" s="591"/>
      <c r="D15" s="442"/>
      <c r="E15" s="442"/>
      <c r="F15" s="442"/>
    </row>
    <row r="16" spans="1:6" ht="16.5" customHeight="1" x14ac:dyDescent="0.2">
      <c r="A16" s="442"/>
      <c r="B16" s="592" t="s">
        <v>333</v>
      </c>
      <c r="C16" s="596"/>
      <c r="D16" s="442"/>
      <c r="E16" s="442"/>
      <c r="F16" s="442"/>
    </row>
    <row r="17" spans="1:10" ht="72" customHeight="1" x14ac:dyDescent="0.2">
      <c r="A17" s="442"/>
      <c r="B17" s="591" t="s">
        <v>334</v>
      </c>
      <c r="C17" s="593"/>
      <c r="D17" s="442"/>
      <c r="E17" s="442"/>
      <c r="F17" s="442"/>
    </row>
    <row r="18" spans="1:10" s="160" customFormat="1" ht="16.5" customHeight="1" x14ac:dyDescent="0.2">
      <c r="A18" s="438"/>
      <c r="B18" s="594" t="s">
        <v>246</v>
      </c>
      <c r="C18" s="594"/>
      <c r="D18" s="438"/>
      <c r="E18" s="438"/>
      <c r="F18" s="438"/>
    </row>
    <row r="19" spans="1:10" ht="18.75" customHeight="1" x14ac:dyDescent="0.2">
      <c r="A19" s="442"/>
      <c r="B19" s="595" t="s">
        <v>335</v>
      </c>
      <c r="C19" s="595"/>
      <c r="D19" s="442"/>
      <c r="E19" s="442"/>
      <c r="F19" s="442"/>
    </row>
    <row r="20" spans="1:10" ht="129" customHeight="1" x14ac:dyDescent="0.2">
      <c r="A20" s="442"/>
      <c r="B20" s="278" t="s">
        <v>336</v>
      </c>
      <c r="C20" s="250" t="s">
        <v>244</v>
      </c>
      <c r="D20" s="442"/>
      <c r="E20" s="442"/>
      <c r="F20" s="442"/>
    </row>
    <row r="21" spans="1:10" ht="18.75" customHeight="1" x14ac:dyDescent="0.2">
      <c r="A21" s="442"/>
      <c r="B21" s="595" t="s">
        <v>232</v>
      </c>
      <c r="C21" s="595"/>
      <c r="D21" s="442"/>
      <c r="E21" s="442"/>
      <c r="F21" s="442"/>
    </row>
    <row r="22" spans="1:10" ht="62.65" customHeight="1" x14ac:dyDescent="0.2">
      <c r="A22" s="442"/>
      <c r="B22" s="278" t="s">
        <v>245</v>
      </c>
      <c r="C22" s="250" t="s">
        <v>378</v>
      </c>
      <c r="D22" s="442"/>
      <c r="E22" s="442"/>
      <c r="F22" s="442"/>
    </row>
    <row r="23" spans="1:10" x14ac:dyDescent="0.2">
      <c r="A23" s="442"/>
      <c r="B23" s="442"/>
      <c r="C23" s="440"/>
      <c r="D23" s="442"/>
      <c r="E23" s="442"/>
      <c r="F23" s="442"/>
    </row>
    <row r="24" spans="1:10" ht="16.5" customHeight="1" x14ac:dyDescent="0.2">
      <c r="A24" s="442"/>
      <c r="B24" s="594" t="s">
        <v>215</v>
      </c>
      <c r="C24" s="594"/>
      <c r="D24" s="442"/>
      <c r="E24" s="442"/>
      <c r="F24" s="442"/>
    </row>
    <row r="25" spans="1:10" ht="52.5" customHeight="1" x14ac:dyDescent="0.2">
      <c r="A25" s="442"/>
      <c r="B25" s="591" t="s">
        <v>337</v>
      </c>
      <c r="C25" s="591"/>
      <c r="D25" s="442"/>
      <c r="E25" s="442"/>
      <c r="F25" s="442"/>
    </row>
    <row r="26" spans="1:10" ht="81.2" customHeight="1" x14ac:dyDescent="0.2">
      <c r="B26" s="278" t="s">
        <v>366</v>
      </c>
      <c r="C26" s="449" t="s">
        <v>347</v>
      </c>
      <c r="D26" s="449"/>
      <c r="E26" s="449"/>
      <c r="F26" s="449"/>
      <c r="G26" s="449"/>
      <c r="H26" s="449"/>
      <c r="I26" s="449"/>
      <c r="J26" s="449"/>
    </row>
    <row r="27" spans="1:10" ht="83.25" customHeight="1" x14ac:dyDescent="0.2">
      <c r="B27" s="591" t="s">
        <v>379</v>
      </c>
      <c r="C27" s="591"/>
      <c r="D27" s="440"/>
      <c r="E27" s="449"/>
      <c r="F27" s="449"/>
      <c r="G27" s="449"/>
      <c r="H27" s="449"/>
      <c r="I27" s="449"/>
      <c r="J27" s="449"/>
    </row>
    <row r="28" spans="1:10" ht="12.75" customHeight="1" x14ac:dyDescent="0.2">
      <c r="B28" s="440"/>
      <c r="C28" s="440"/>
      <c r="D28" s="449"/>
      <c r="E28" s="449"/>
      <c r="F28" s="449"/>
      <c r="G28" s="449"/>
      <c r="H28" s="449"/>
      <c r="I28" s="449"/>
      <c r="J28" s="449"/>
    </row>
    <row r="29" spans="1:10" ht="12.75" customHeight="1" x14ac:dyDescent="0.2">
      <c r="B29" s="592" t="s">
        <v>338</v>
      </c>
      <c r="C29" s="592"/>
      <c r="D29" s="449"/>
      <c r="E29" s="449"/>
      <c r="F29" s="449"/>
      <c r="G29" s="449"/>
      <c r="H29" s="449"/>
      <c r="I29" s="449"/>
      <c r="J29" s="449"/>
    </row>
    <row r="30" spans="1:10" ht="44.25" customHeight="1" x14ac:dyDescent="0.2">
      <c r="B30" s="591" t="s">
        <v>348</v>
      </c>
      <c r="C30" s="591"/>
      <c r="D30" s="449"/>
      <c r="E30" s="449"/>
      <c r="F30" s="449"/>
      <c r="G30" s="449"/>
      <c r="H30" s="449"/>
      <c r="I30" s="449"/>
      <c r="J30" s="449"/>
    </row>
    <row r="31" spans="1:10" ht="48.95" customHeight="1" x14ac:dyDescent="0.2">
      <c r="B31" s="439"/>
      <c r="C31" s="439"/>
      <c r="D31" s="449"/>
      <c r="E31" s="449"/>
      <c r="F31" s="449"/>
      <c r="G31" s="449"/>
      <c r="H31" s="449"/>
      <c r="I31" s="449"/>
      <c r="J31" s="449"/>
    </row>
    <row r="32" spans="1:10" ht="12.75" customHeight="1" x14ac:dyDescent="0.2">
      <c r="B32" s="440"/>
      <c r="C32" s="440"/>
      <c r="D32" s="449"/>
      <c r="E32" s="449"/>
      <c r="F32" s="449"/>
      <c r="G32" s="449"/>
      <c r="H32" s="449"/>
      <c r="I32" s="449"/>
      <c r="J32" s="449"/>
    </row>
    <row r="33" spans="1:6" x14ac:dyDescent="0.2">
      <c r="A33" s="468"/>
      <c r="B33" s="468"/>
      <c r="C33" s="442"/>
      <c r="D33" s="442"/>
      <c r="E33" s="442"/>
      <c r="F33" s="442"/>
    </row>
    <row r="34" spans="1:6" ht="16.5" customHeight="1" x14ac:dyDescent="0.2">
      <c r="A34" s="442"/>
      <c r="B34" s="592" t="s">
        <v>248</v>
      </c>
      <c r="C34" s="592"/>
      <c r="D34" s="442"/>
      <c r="E34" s="442"/>
      <c r="F34" s="442"/>
    </row>
    <row r="35" spans="1:6" ht="121.5" customHeight="1" x14ac:dyDescent="0.2">
      <c r="A35" s="157"/>
      <c r="B35" s="591" t="s">
        <v>376</v>
      </c>
      <c r="C35" s="591"/>
      <c r="D35" s="157"/>
      <c r="E35" s="157"/>
      <c r="F35" s="157"/>
    </row>
    <row r="36" spans="1:6" ht="38.85" customHeight="1" x14ac:dyDescent="0.2">
      <c r="A36" s="442"/>
      <c r="B36" s="591" t="s">
        <v>377</v>
      </c>
      <c r="C36" s="591"/>
      <c r="D36" s="442"/>
      <c r="E36" s="442"/>
      <c r="F36" s="442"/>
    </row>
    <row r="37" spans="1:6" ht="9.4" customHeight="1" x14ac:dyDescent="0.2">
      <c r="A37" s="468"/>
      <c r="B37" s="468"/>
      <c r="C37" s="442"/>
      <c r="D37" s="442"/>
      <c r="E37" s="442"/>
      <c r="F37" s="442"/>
    </row>
    <row r="38" spans="1:6" ht="15.6" customHeight="1" x14ac:dyDescent="0.2">
      <c r="B38" s="590" t="s">
        <v>339</v>
      </c>
      <c r="C38" s="590"/>
    </row>
    <row r="40" spans="1:6" x14ac:dyDescent="0.2">
      <c r="B40" s="420" t="s">
        <v>340</v>
      </c>
      <c r="C40" s="420"/>
    </row>
    <row r="41" spans="1:6" ht="24" x14ac:dyDescent="0.2">
      <c r="B41" s="420"/>
      <c r="C41" s="421" t="s">
        <v>341</v>
      </c>
    </row>
    <row r="42" spans="1:6" ht="36" x14ac:dyDescent="0.2">
      <c r="B42" s="420"/>
      <c r="C42" s="421" t="s">
        <v>380</v>
      </c>
    </row>
    <row r="43" spans="1:6" ht="20.25" customHeight="1" x14ac:dyDescent="0.2">
      <c r="B43" s="420" t="s">
        <v>342</v>
      </c>
      <c r="C43" s="420"/>
    </row>
    <row r="44" spans="1:6" ht="49.5" customHeight="1" x14ac:dyDescent="0.2">
      <c r="B44" s="420"/>
      <c r="C44" s="421" t="s">
        <v>343</v>
      </c>
    </row>
    <row r="45" spans="1:6" ht="20.25" customHeight="1" x14ac:dyDescent="0.2">
      <c r="B45" s="420" t="s">
        <v>344</v>
      </c>
      <c r="C45" s="420"/>
    </row>
    <row r="46" spans="1:6" ht="24" x14ac:dyDescent="0.2">
      <c r="B46" s="420"/>
      <c r="C46" s="421" t="s">
        <v>345</v>
      </c>
    </row>
    <row r="47" spans="1:6" ht="20.25" customHeight="1" x14ac:dyDescent="0.2">
      <c r="B47" s="420" t="s">
        <v>346</v>
      </c>
      <c r="C47" s="420"/>
    </row>
    <row r="48" spans="1:6" ht="101.25" customHeight="1" x14ac:dyDescent="0.2">
      <c r="B48" s="420"/>
      <c r="C48" s="421" t="s">
        <v>367</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466" customWidth="1"/>
    <col min="2" max="2" width="15.125" style="466" customWidth="1"/>
    <col min="3" max="3" width="20.375" style="466" customWidth="1"/>
    <col min="4" max="5" width="10" style="466" customWidth="1"/>
    <col min="6" max="8" width="11" style="466"/>
    <col min="9" max="9" width="13.75" style="466" customWidth="1"/>
    <col min="10" max="256" width="11" style="466"/>
    <col min="257" max="257" width="2.375" style="466" customWidth="1"/>
    <col min="258" max="258" width="15.125" style="466" customWidth="1"/>
    <col min="259" max="259" width="20.375" style="466" customWidth="1"/>
    <col min="260" max="261" width="10" style="466" customWidth="1"/>
    <col min="262" max="264" width="11" style="466"/>
    <col min="265" max="265" width="13.75" style="466" customWidth="1"/>
    <col min="266" max="512" width="11" style="466"/>
    <col min="513" max="513" width="2.375" style="466" customWidth="1"/>
    <col min="514" max="514" width="15.125" style="466" customWidth="1"/>
    <col min="515" max="515" width="20.375" style="466" customWidth="1"/>
    <col min="516" max="517" width="10" style="466" customWidth="1"/>
    <col min="518" max="520" width="11" style="466"/>
    <col min="521" max="521" width="13.75" style="466" customWidth="1"/>
    <col min="522" max="768" width="11" style="466"/>
    <col min="769" max="769" width="2.375" style="466" customWidth="1"/>
    <col min="770" max="770" width="15.125" style="466" customWidth="1"/>
    <col min="771" max="771" width="20.375" style="466" customWidth="1"/>
    <col min="772" max="773" width="10" style="466" customWidth="1"/>
    <col min="774" max="776" width="11" style="466"/>
    <col min="777" max="777" width="13.75" style="466" customWidth="1"/>
    <col min="778" max="1024" width="11" style="466"/>
    <col min="1025" max="1025" width="2.375" style="466" customWidth="1"/>
    <col min="1026" max="1026" width="15.125" style="466" customWidth="1"/>
    <col min="1027" max="1027" width="20.375" style="466" customWidth="1"/>
    <col min="1028" max="1029" width="10" style="466" customWidth="1"/>
    <col min="1030" max="1032" width="11" style="466"/>
    <col min="1033" max="1033" width="13.75" style="466" customWidth="1"/>
    <col min="1034" max="1280" width="11" style="466"/>
    <col min="1281" max="1281" width="2.375" style="466" customWidth="1"/>
    <col min="1282" max="1282" width="15.125" style="466" customWidth="1"/>
    <col min="1283" max="1283" width="20.375" style="466" customWidth="1"/>
    <col min="1284" max="1285" width="10" style="466" customWidth="1"/>
    <col min="1286" max="1288" width="11" style="466"/>
    <col min="1289" max="1289" width="13.75" style="466" customWidth="1"/>
    <col min="1290" max="1536" width="11" style="466"/>
    <col min="1537" max="1537" width="2.375" style="466" customWidth="1"/>
    <col min="1538" max="1538" width="15.125" style="466" customWidth="1"/>
    <col min="1539" max="1539" width="20.375" style="466" customWidth="1"/>
    <col min="1540" max="1541" width="10" style="466" customWidth="1"/>
    <col min="1542" max="1544" width="11" style="466"/>
    <col min="1545" max="1545" width="13.75" style="466" customWidth="1"/>
    <col min="1546" max="1792" width="11" style="466"/>
    <col min="1793" max="1793" width="2.375" style="466" customWidth="1"/>
    <col min="1794" max="1794" width="15.125" style="466" customWidth="1"/>
    <col min="1795" max="1795" width="20.375" style="466" customWidth="1"/>
    <col min="1796" max="1797" width="10" style="466" customWidth="1"/>
    <col min="1798" max="1800" width="11" style="466"/>
    <col min="1801" max="1801" width="13.75" style="466" customWidth="1"/>
    <col min="1802" max="2048" width="11" style="466"/>
    <col min="2049" max="2049" width="2.375" style="466" customWidth="1"/>
    <col min="2050" max="2050" width="15.125" style="466" customWidth="1"/>
    <col min="2051" max="2051" width="20.375" style="466" customWidth="1"/>
    <col min="2052" max="2053" width="10" style="466" customWidth="1"/>
    <col min="2054" max="2056" width="11" style="466"/>
    <col min="2057" max="2057" width="13.75" style="466" customWidth="1"/>
    <col min="2058" max="2304" width="11" style="466"/>
    <col min="2305" max="2305" width="2.375" style="466" customWidth="1"/>
    <col min="2306" max="2306" width="15.125" style="466" customWidth="1"/>
    <col min="2307" max="2307" width="20.375" style="466" customWidth="1"/>
    <col min="2308" max="2309" width="10" style="466" customWidth="1"/>
    <col min="2310" max="2312" width="11" style="466"/>
    <col min="2313" max="2313" width="13.75" style="466" customWidth="1"/>
    <col min="2314" max="2560" width="11" style="466"/>
    <col min="2561" max="2561" width="2.375" style="466" customWidth="1"/>
    <col min="2562" max="2562" width="15.125" style="466" customWidth="1"/>
    <col min="2563" max="2563" width="20.375" style="466" customWidth="1"/>
    <col min="2564" max="2565" width="10" style="466" customWidth="1"/>
    <col min="2566" max="2568" width="11" style="466"/>
    <col min="2569" max="2569" width="13.75" style="466" customWidth="1"/>
    <col min="2570" max="2816" width="11" style="466"/>
    <col min="2817" max="2817" width="2.375" style="466" customWidth="1"/>
    <col min="2818" max="2818" width="15.125" style="466" customWidth="1"/>
    <col min="2819" max="2819" width="20.375" style="466" customWidth="1"/>
    <col min="2820" max="2821" width="10" style="466" customWidth="1"/>
    <col min="2822" max="2824" width="11" style="466"/>
    <col min="2825" max="2825" width="13.75" style="466" customWidth="1"/>
    <col min="2826" max="3072" width="11" style="466"/>
    <col min="3073" max="3073" width="2.375" style="466" customWidth="1"/>
    <col min="3074" max="3074" width="15.125" style="466" customWidth="1"/>
    <col min="3075" max="3075" width="20.375" style="466" customWidth="1"/>
    <col min="3076" max="3077" width="10" style="466" customWidth="1"/>
    <col min="3078" max="3080" width="11" style="466"/>
    <col min="3081" max="3081" width="13.75" style="466" customWidth="1"/>
    <col min="3082" max="3328" width="11" style="466"/>
    <col min="3329" max="3329" width="2.375" style="466" customWidth="1"/>
    <col min="3330" max="3330" width="15.125" style="466" customWidth="1"/>
    <col min="3331" max="3331" width="20.375" style="466" customWidth="1"/>
    <col min="3332" max="3333" width="10" style="466" customWidth="1"/>
    <col min="3334" max="3336" width="11" style="466"/>
    <col min="3337" max="3337" width="13.75" style="466" customWidth="1"/>
    <col min="3338" max="3584" width="11" style="466"/>
    <col min="3585" max="3585" width="2.375" style="466" customWidth="1"/>
    <col min="3586" max="3586" width="15.125" style="466" customWidth="1"/>
    <col min="3587" max="3587" width="20.375" style="466" customWidth="1"/>
    <col min="3588" max="3589" width="10" style="466" customWidth="1"/>
    <col min="3590" max="3592" width="11" style="466"/>
    <col min="3593" max="3593" width="13.75" style="466" customWidth="1"/>
    <col min="3594" max="3840" width="11" style="466"/>
    <col min="3841" max="3841" width="2.375" style="466" customWidth="1"/>
    <col min="3842" max="3842" width="15.125" style="466" customWidth="1"/>
    <col min="3843" max="3843" width="20.375" style="466" customWidth="1"/>
    <col min="3844" max="3845" width="10" style="466" customWidth="1"/>
    <col min="3846" max="3848" width="11" style="466"/>
    <col min="3849" max="3849" width="13.75" style="466" customWidth="1"/>
    <col min="3850" max="4096" width="11" style="466"/>
    <col min="4097" max="4097" width="2.375" style="466" customWidth="1"/>
    <col min="4098" max="4098" width="15.125" style="466" customWidth="1"/>
    <col min="4099" max="4099" width="20.375" style="466" customWidth="1"/>
    <col min="4100" max="4101" width="10" style="466" customWidth="1"/>
    <col min="4102" max="4104" width="11" style="466"/>
    <col min="4105" max="4105" width="13.75" style="466" customWidth="1"/>
    <col min="4106" max="4352" width="11" style="466"/>
    <col min="4353" max="4353" width="2.375" style="466" customWidth="1"/>
    <col min="4354" max="4354" width="15.125" style="466" customWidth="1"/>
    <col min="4355" max="4355" width="20.375" style="466" customWidth="1"/>
    <col min="4356" max="4357" width="10" style="466" customWidth="1"/>
    <col min="4358" max="4360" width="11" style="466"/>
    <col min="4361" max="4361" width="13.75" style="466" customWidth="1"/>
    <col min="4362" max="4608" width="11" style="466"/>
    <col min="4609" max="4609" width="2.375" style="466" customWidth="1"/>
    <col min="4610" max="4610" width="15.125" style="466" customWidth="1"/>
    <col min="4611" max="4611" width="20.375" style="466" customWidth="1"/>
    <col min="4612" max="4613" width="10" style="466" customWidth="1"/>
    <col min="4614" max="4616" width="11" style="466"/>
    <col min="4617" max="4617" width="13.75" style="466" customWidth="1"/>
    <col min="4618" max="4864" width="11" style="466"/>
    <col min="4865" max="4865" width="2.375" style="466" customWidth="1"/>
    <col min="4866" max="4866" width="15.125" style="466" customWidth="1"/>
    <col min="4867" max="4867" width="20.375" style="466" customWidth="1"/>
    <col min="4868" max="4869" width="10" style="466" customWidth="1"/>
    <col min="4870" max="4872" width="11" style="466"/>
    <col min="4873" max="4873" width="13.75" style="466" customWidth="1"/>
    <col min="4874" max="5120" width="11" style="466"/>
    <col min="5121" max="5121" width="2.375" style="466" customWidth="1"/>
    <col min="5122" max="5122" width="15.125" style="466" customWidth="1"/>
    <col min="5123" max="5123" width="20.375" style="466" customWidth="1"/>
    <col min="5124" max="5125" width="10" style="466" customWidth="1"/>
    <col min="5126" max="5128" width="11" style="466"/>
    <col min="5129" max="5129" width="13.75" style="466" customWidth="1"/>
    <col min="5130" max="5376" width="11" style="466"/>
    <col min="5377" max="5377" width="2.375" style="466" customWidth="1"/>
    <col min="5378" max="5378" width="15.125" style="466" customWidth="1"/>
    <col min="5379" max="5379" width="20.375" style="466" customWidth="1"/>
    <col min="5380" max="5381" width="10" style="466" customWidth="1"/>
    <col min="5382" max="5384" width="11" style="466"/>
    <col min="5385" max="5385" width="13.75" style="466" customWidth="1"/>
    <col min="5386" max="5632" width="11" style="466"/>
    <col min="5633" max="5633" width="2.375" style="466" customWidth="1"/>
    <col min="5634" max="5634" width="15.125" style="466" customWidth="1"/>
    <col min="5635" max="5635" width="20.375" style="466" customWidth="1"/>
    <col min="5636" max="5637" width="10" style="466" customWidth="1"/>
    <col min="5638" max="5640" width="11" style="466"/>
    <col min="5641" max="5641" width="13.75" style="466" customWidth="1"/>
    <col min="5642" max="5888" width="11" style="466"/>
    <col min="5889" max="5889" width="2.375" style="466" customWidth="1"/>
    <col min="5890" max="5890" width="15.125" style="466" customWidth="1"/>
    <col min="5891" max="5891" width="20.375" style="466" customWidth="1"/>
    <col min="5892" max="5893" width="10" style="466" customWidth="1"/>
    <col min="5894" max="5896" width="11" style="466"/>
    <col min="5897" max="5897" width="13.75" style="466" customWidth="1"/>
    <col min="5898" max="6144" width="11" style="466"/>
    <col min="6145" max="6145" width="2.375" style="466" customWidth="1"/>
    <col min="6146" max="6146" width="15.125" style="466" customWidth="1"/>
    <col min="6147" max="6147" width="20.375" style="466" customWidth="1"/>
    <col min="6148" max="6149" width="10" style="466" customWidth="1"/>
    <col min="6150" max="6152" width="11" style="466"/>
    <col min="6153" max="6153" width="13.75" style="466" customWidth="1"/>
    <col min="6154" max="6400" width="11" style="466"/>
    <col min="6401" max="6401" width="2.375" style="466" customWidth="1"/>
    <col min="6402" max="6402" width="15.125" style="466" customWidth="1"/>
    <col min="6403" max="6403" width="20.375" style="466" customWidth="1"/>
    <col min="6404" max="6405" width="10" style="466" customWidth="1"/>
    <col min="6406" max="6408" width="11" style="466"/>
    <col min="6409" max="6409" width="13.75" style="466" customWidth="1"/>
    <col min="6410" max="6656" width="11" style="466"/>
    <col min="6657" max="6657" width="2.375" style="466" customWidth="1"/>
    <col min="6658" max="6658" width="15.125" style="466" customWidth="1"/>
    <col min="6659" max="6659" width="20.375" style="466" customWidth="1"/>
    <col min="6660" max="6661" width="10" style="466" customWidth="1"/>
    <col min="6662" max="6664" width="11" style="466"/>
    <col min="6665" max="6665" width="13.75" style="466" customWidth="1"/>
    <col min="6666" max="6912" width="11" style="466"/>
    <col min="6913" max="6913" width="2.375" style="466" customWidth="1"/>
    <col min="6914" max="6914" width="15.125" style="466" customWidth="1"/>
    <col min="6915" max="6915" width="20.375" style="466" customWidth="1"/>
    <col min="6916" max="6917" width="10" style="466" customWidth="1"/>
    <col min="6918" max="6920" width="11" style="466"/>
    <col min="6921" max="6921" width="13.75" style="466" customWidth="1"/>
    <col min="6922" max="7168" width="11" style="466"/>
    <col min="7169" max="7169" width="2.375" style="466" customWidth="1"/>
    <col min="7170" max="7170" width="15.125" style="466" customWidth="1"/>
    <col min="7171" max="7171" width="20.375" style="466" customWidth="1"/>
    <col min="7172" max="7173" width="10" style="466" customWidth="1"/>
    <col min="7174" max="7176" width="11" style="466"/>
    <col min="7177" max="7177" width="13.75" style="466" customWidth="1"/>
    <col min="7178" max="7424" width="11" style="466"/>
    <col min="7425" max="7425" width="2.375" style="466" customWidth="1"/>
    <col min="7426" max="7426" width="15.125" style="466" customWidth="1"/>
    <col min="7427" max="7427" width="20.375" style="466" customWidth="1"/>
    <col min="7428" max="7429" width="10" style="466" customWidth="1"/>
    <col min="7430" max="7432" width="11" style="466"/>
    <col min="7433" max="7433" width="13.75" style="466" customWidth="1"/>
    <col min="7434" max="7680" width="11" style="466"/>
    <col min="7681" max="7681" width="2.375" style="466" customWidth="1"/>
    <col min="7682" max="7682" width="15.125" style="466" customWidth="1"/>
    <col min="7683" max="7683" width="20.375" style="466" customWidth="1"/>
    <col min="7684" max="7685" width="10" style="466" customWidth="1"/>
    <col min="7686" max="7688" width="11" style="466"/>
    <col min="7689" max="7689" width="13.75" style="466" customWidth="1"/>
    <col min="7690" max="7936" width="11" style="466"/>
    <col min="7937" max="7937" width="2.375" style="466" customWidth="1"/>
    <col min="7938" max="7938" width="15.125" style="466" customWidth="1"/>
    <col min="7939" max="7939" width="20.375" style="466" customWidth="1"/>
    <col min="7940" max="7941" width="10" style="466" customWidth="1"/>
    <col min="7942" max="7944" width="11" style="466"/>
    <col min="7945" max="7945" width="13.75" style="466" customWidth="1"/>
    <col min="7946" max="8192" width="11" style="466"/>
    <col min="8193" max="8193" width="2.375" style="466" customWidth="1"/>
    <col min="8194" max="8194" width="15.125" style="466" customWidth="1"/>
    <col min="8195" max="8195" width="20.375" style="466" customWidth="1"/>
    <col min="8196" max="8197" width="10" style="466" customWidth="1"/>
    <col min="8198" max="8200" width="11" style="466"/>
    <col min="8201" max="8201" width="13.75" style="466" customWidth="1"/>
    <col min="8202" max="8448" width="11" style="466"/>
    <col min="8449" max="8449" width="2.375" style="466" customWidth="1"/>
    <col min="8450" max="8450" width="15.125" style="466" customWidth="1"/>
    <col min="8451" max="8451" width="20.375" style="466" customWidth="1"/>
    <col min="8452" max="8453" width="10" style="466" customWidth="1"/>
    <col min="8454" max="8456" width="11" style="466"/>
    <col min="8457" max="8457" width="13.75" style="466" customWidth="1"/>
    <col min="8458" max="8704" width="11" style="466"/>
    <col min="8705" max="8705" width="2.375" style="466" customWidth="1"/>
    <col min="8706" max="8706" width="15.125" style="466" customWidth="1"/>
    <col min="8707" max="8707" width="20.375" style="466" customWidth="1"/>
    <col min="8708" max="8709" width="10" style="466" customWidth="1"/>
    <col min="8710" max="8712" width="11" style="466"/>
    <col min="8713" max="8713" width="13.75" style="466" customWidth="1"/>
    <col min="8714" max="8960" width="11" style="466"/>
    <col min="8961" max="8961" width="2.375" style="466" customWidth="1"/>
    <col min="8962" max="8962" width="15.125" style="466" customWidth="1"/>
    <col min="8963" max="8963" width="20.375" style="466" customWidth="1"/>
    <col min="8964" max="8965" width="10" style="466" customWidth="1"/>
    <col min="8966" max="8968" width="11" style="466"/>
    <col min="8969" max="8969" width="13.75" style="466" customWidth="1"/>
    <col min="8970" max="9216" width="11" style="466"/>
    <col min="9217" max="9217" width="2.375" style="466" customWidth="1"/>
    <col min="9218" max="9218" width="15.125" style="466" customWidth="1"/>
    <col min="9219" max="9219" width="20.375" style="466" customWidth="1"/>
    <col min="9220" max="9221" width="10" style="466" customWidth="1"/>
    <col min="9222" max="9224" width="11" style="466"/>
    <col min="9225" max="9225" width="13.75" style="466" customWidth="1"/>
    <col min="9226" max="9472" width="11" style="466"/>
    <col min="9473" max="9473" width="2.375" style="466" customWidth="1"/>
    <col min="9474" max="9474" width="15.125" style="466" customWidth="1"/>
    <col min="9475" max="9475" width="20.375" style="466" customWidth="1"/>
    <col min="9476" max="9477" width="10" style="466" customWidth="1"/>
    <col min="9478" max="9480" width="11" style="466"/>
    <col min="9481" max="9481" width="13.75" style="466" customWidth="1"/>
    <col min="9482" max="9728" width="11" style="466"/>
    <col min="9729" max="9729" width="2.375" style="466" customWidth="1"/>
    <col min="9730" max="9730" width="15.125" style="466" customWidth="1"/>
    <col min="9731" max="9731" width="20.375" style="466" customWidth="1"/>
    <col min="9732" max="9733" width="10" style="466" customWidth="1"/>
    <col min="9734" max="9736" width="11" style="466"/>
    <col min="9737" max="9737" width="13.75" style="466" customWidth="1"/>
    <col min="9738" max="9984" width="11" style="466"/>
    <col min="9985" max="9985" width="2.375" style="466" customWidth="1"/>
    <col min="9986" max="9986" width="15.125" style="466" customWidth="1"/>
    <col min="9987" max="9987" width="20.375" style="466" customWidth="1"/>
    <col min="9988" max="9989" width="10" style="466" customWidth="1"/>
    <col min="9990" max="9992" width="11" style="466"/>
    <col min="9993" max="9993" width="13.75" style="466" customWidth="1"/>
    <col min="9994" max="10240" width="11" style="466"/>
    <col min="10241" max="10241" width="2.375" style="466" customWidth="1"/>
    <col min="10242" max="10242" width="15.125" style="466" customWidth="1"/>
    <col min="10243" max="10243" width="20.375" style="466" customWidth="1"/>
    <col min="10244" max="10245" width="10" style="466" customWidth="1"/>
    <col min="10246" max="10248" width="11" style="466"/>
    <col min="10249" max="10249" width="13.75" style="466" customWidth="1"/>
    <col min="10250" max="10496" width="11" style="466"/>
    <col min="10497" max="10497" width="2.375" style="466" customWidth="1"/>
    <col min="10498" max="10498" width="15.125" style="466" customWidth="1"/>
    <col min="10499" max="10499" width="20.375" style="466" customWidth="1"/>
    <col min="10500" max="10501" width="10" style="466" customWidth="1"/>
    <col min="10502" max="10504" width="11" style="466"/>
    <col min="10505" max="10505" width="13.75" style="466" customWidth="1"/>
    <col min="10506" max="10752" width="11" style="466"/>
    <col min="10753" max="10753" width="2.375" style="466" customWidth="1"/>
    <col min="10754" max="10754" width="15.125" style="466" customWidth="1"/>
    <col min="10755" max="10755" width="20.375" style="466" customWidth="1"/>
    <col min="10756" max="10757" width="10" style="466" customWidth="1"/>
    <col min="10758" max="10760" width="11" style="466"/>
    <col min="10761" max="10761" width="13.75" style="466" customWidth="1"/>
    <col min="10762" max="11008" width="11" style="466"/>
    <col min="11009" max="11009" width="2.375" style="466" customWidth="1"/>
    <col min="11010" max="11010" width="15.125" style="466" customWidth="1"/>
    <col min="11011" max="11011" width="20.375" style="466" customWidth="1"/>
    <col min="11012" max="11013" width="10" style="466" customWidth="1"/>
    <col min="11014" max="11016" width="11" style="466"/>
    <col min="11017" max="11017" width="13.75" style="466" customWidth="1"/>
    <col min="11018" max="11264" width="11" style="466"/>
    <col min="11265" max="11265" width="2.375" style="466" customWidth="1"/>
    <col min="11266" max="11266" width="15.125" style="466" customWidth="1"/>
    <col min="11267" max="11267" width="20.375" style="466" customWidth="1"/>
    <col min="11268" max="11269" width="10" style="466" customWidth="1"/>
    <col min="11270" max="11272" width="11" style="466"/>
    <col min="11273" max="11273" width="13.75" style="466" customWidth="1"/>
    <col min="11274" max="11520" width="11" style="466"/>
    <col min="11521" max="11521" width="2.375" style="466" customWidth="1"/>
    <col min="11522" max="11522" width="15.125" style="466" customWidth="1"/>
    <col min="11523" max="11523" width="20.375" style="466" customWidth="1"/>
    <col min="11524" max="11525" width="10" style="466" customWidth="1"/>
    <col min="11526" max="11528" width="11" style="466"/>
    <col min="11529" max="11529" width="13.75" style="466" customWidth="1"/>
    <col min="11530" max="11776" width="11" style="466"/>
    <col min="11777" max="11777" width="2.375" style="466" customWidth="1"/>
    <col min="11778" max="11778" width="15.125" style="466" customWidth="1"/>
    <col min="11779" max="11779" width="20.375" style="466" customWidth="1"/>
    <col min="11780" max="11781" width="10" style="466" customWidth="1"/>
    <col min="11782" max="11784" width="11" style="466"/>
    <col min="11785" max="11785" width="13.75" style="466" customWidth="1"/>
    <col min="11786" max="12032" width="11" style="466"/>
    <col min="12033" max="12033" width="2.375" style="466" customWidth="1"/>
    <col min="12034" max="12034" width="15.125" style="466" customWidth="1"/>
    <col min="12035" max="12035" width="20.375" style="466" customWidth="1"/>
    <col min="12036" max="12037" width="10" style="466" customWidth="1"/>
    <col min="12038" max="12040" width="11" style="466"/>
    <col min="12041" max="12041" width="13.75" style="466" customWidth="1"/>
    <col min="12042" max="12288" width="11" style="466"/>
    <col min="12289" max="12289" width="2.375" style="466" customWidth="1"/>
    <col min="12290" max="12290" width="15.125" style="466" customWidth="1"/>
    <col min="12291" max="12291" width="20.375" style="466" customWidth="1"/>
    <col min="12292" max="12293" width="10" style="466" customWidth="1"/>
    <col min="12294" max="12296" width="11" style="466"/>
    <col min="12297" max="12297" width="13.75" style="466" customWidth="1"/>
    <col min="12298" max="12544" width="11" style="466"/>
    <col min="12545" max="12545" width="2.375" style="466" customWidth="1"/>
    <col min="12546" max="12546" width="15.125" style="466" customWidth="1"/>
    <col min="12547" max="12547" width="20.375" style="466" customWidth="1"/>
    <col min="12548" max="12549" width="10" style="466" customWidth="1"/>
    <col min="12550" max="12552" width="11" style="466"/>
    <col min="12553" max="12553" width="13.75" style="466" customWidth="1"/>
    <col min="12554" max="12800" width="11" style="466"/>
    <col min="12801" max="12801" width="2.375" style="466" customWidth="1"/>
    <col min="12802" max="12802" width="15.125" style="466" customWidth="1"/>
    <col min="12803" max="12803" width="20.375" style="466" customWidth="1"/>
    <col min="12804" max="12805" width="10" style="466" customWidth="1"/>
    <col min="12806" max="12808" width="11" style="466"/>
    <col min="12809" max="12809" width="13.75" style="466" customWidth="1"/>
    <col min="12810" max="13056" width="11" style="466"/>
    <col min="13057" max="13057" width="2.375" style="466" customWidth="1"/>
    <col min="13058" max="13058" width="15.125" style="466" customWidth="1"/>
    <col min="13059" max="13059" width="20.375" style="466" customWidth="1"/>
    <col min="13060" max="13061" width="10" style="466" customWidth="1"/>
    <col min="13062" max="13064" width="11" style="466"/>
    <col min="13065" max="13065" width="13.75" style="466" customWidth="1"/>
    <col min="13066" max="13312" width="11" style="466"/>
    <col min="13313" max="13313" width="2.375" style="466" customWidth="1"/>
    <col min="13314" max="13314" width="15.125" style="466" customWidth="1"/>
    <col min="13315" max="13315" width="20.375" style="466" customWidth="1"/>
    <col min="13316" max="13317" width="10" style="466" customWidth="1"/>
    <col min="13318" max="13320" width="11" style="466"/>
    <col min="13321" max="13321" width="13.75" style="466" customWidth="1"/>
    <col min="13322" max="13568" width="11" style="466"/>
    <col min="13569" max="13569" width="2.375" style="466" customWidth="1"/>
    <col min="13570" max="13570" width="15.125" style="466" customWidth="1"/>
    <col min="13571" max="13571" width="20.375" style="466" customWidth="1"/>
    <col min="13572" max="13573" width="10" style="466" customWidth="1"/>
    <col min="13574" max="13576" width="11" style="466"/>
    <col min="13577" max="13577" width="13.75" style="466" customWidth="1"/>
    <col min="13578" max="13824" width="11" style="466"/>
    <col min="13825" max="13825" width="2.375" style="466" customWidth="1"/>
    <col min="13826" max="13826" width="15.125" style="466" customWidth="1"/>
    <col min="13827" max="13827" width="20.375" style="466" customWidth="1"/>
    <col min="13828" max="13829" width="10" style="466" customWidth="1"/>
    <col min="13830" max="13832" width="11" style="466"/>
    <col min="13833" max="13833" width="13.75" style="466" customWidth="1"/>
    <col min="13834" max="14080" width="11" style="466"/>
    <col min="14081" max="14081" width="2.375" style="466" customWidth="1"/>
    <col min="14082" max="14082" width="15.125" style="466" customWidth="1"/>
    <col min="14083" max="14083" width="20.375" style="466" customWidth="1"/>
    <col min="14084" max="14085" width="10" style="466" customWidth="1"/>
    <col min="14086" max="14088" width="11" style="466"/>
    <col min="14089" max="14089" width="13.75" style="466" customWidth="1"/>
    <col min="14090" max="14336" width="11" style="466"/>
    <col min="14337" max="14337" width="2.375" style="466" customWidth="1"/>
    <col min="14338" max="14338" width="15.125" style="466" customWidth="1"/>
    <col min="14339" max="14339" width="20.375" style="466" customWidth="1"/>
    <col min="14340" max="14341" width="10" style="466" customWidth="1"/>
    <col min="14342" max="14344" width="11" style="466"/>
    <col min="14345" max="14345" width="13.75" style="466" customWidth="1"/>
    <col min="14346" max="14592" width="11" style="466"/>
    <col min="14593" max="14593" width="2.375" style="466" customWidth="1"/>
    <col min="14594" max="14594" width="15.125" style="466" customWidth="1"/>
    <col min="14595" max="14595" width="20.375" style="466" customWidth="1"/>
    <col min="14596" max="14597" width="10" style="466" customWidth="1"/>
    <col min="14598" max="14600" width="11" style="466"/>
    <col min="14601" max="14601" width="13.75" style="466" customWidth="1"/>
    <col min="14602" max="14848" width="11" style="466"/>
    <col min="14849" max="14849" width="2.375" style="466" customWidth="1"/>
    <col min="14850" max="14850" width="15.125" style="466" customWidth="1"/>
    <col min="14851" max="14851" width="20.375" style="466" customWidth="1"/>
    <col min="14852" max="14853" width="10" style="466" customWidth="1"/>
    <col min="14854" max="14856" width="11" style="466"/>
    <col min="14857" max="14857" width="13.75" style="466" customWidth="1"/>
    <col min="14858" max="15104" width="11" style="466"/>
    <col min="15105" max="15105" width="2.375" style="466" customWidth="1"/>
    <col min="15106" max="15106" width="15.125" style="466" customWidth="1"/>
    <col min="15107" max="15107" width="20.375" style="466" customWidth="1"/>
    <col min="15108" max="15109" width="10" style="466" customWidth="1"/>
    <col min="15110" max="15112" width="11" style="466"/>
    <col min="15113" max="15113" width="13.75" style="466" customWidth="1"/>
    <col min="15114" max="15360" width="11" style="466"/>
    <col min="15361" max="15361" width="2.375" style="466" customWidth="1"/>
    <col min="15362" max="15362" width="15.125" style="466" customWidth="1"/>
    <col min="15363" max="15363" width="20.375" style="466" customWidth="1"/>
    <col min="15364" max="15365" width="10" style="466" customWidth="1"/>
    <col min="15366" max="15368" width="11" style="466"/>
    <col min="15369" max="15369" width="13.75" style="466" customWidth="1"/>
    <col min="15370" max="15616" width="11" style="466"/>
    <col min="15617" max="15617" width="2.375" style="466" customWidth="1"/>
    <col min="15618" max="15618" width="15.125" style="466" customWidth="1"/>
    <col min="15619" max="15619" width="20.375" style="466" customWidth="1"/>
    <col min="15620" max="15621" width="10" style="466" customWidth="1"/>
    <col min="15622" max="15624" width="11" style="466"/>
    <col min="15625" max="15625" width="13.75" style="466" customWidth="1"/>
    <col min="15626" max="15872" width="11" style="466"/>
    <col min="15873" max="15873" width="2.375" style="466" customWidth="1"/>
    <col min="15874" max="15874" width="15.125" style="466" customWidth="1"/>
    <col min="15875" max="15875" width="20.375" style="466" customWidth="1"/>
    <col min="15876" max="15877" width="10" style="466" customWidth="1"/>
    <col min="15878" max="15880" width="11" style="466"/>
    <col min="15881" max="15881" width="13.75" style="466" customWidth="1"/>
    <col min="15882" max="16128" width="11" style="466"/>
    <col min="16129" max="16129" width="2.375" style="466" customWidth="1"/>
    <col min="16130" max="16130" width="15.125" style="466" customWidth="1"/>
    <col min="16131" max="16131" width="20.375" style="466" customWidth="1"/>
    <col min="16132" max="16133" width="10" style="466" customWidth="1"/>
    <col min="16134" max="16136" width="11" style="466"/>
    <col min="16137" max="16137" width="13.75" style="466" customWidth="1"/>
    <col min="16138" max="16384" width="11" style="466"/>
  </cols>
  <sheetData>
    <row r="1" spans="1:11" s="420" customFormat="1" ht="32.25" customHeight="1" x14ac:dyDescent="0.2">
      <c r="A1" s="610"/>
      <c r="B1" s="610"/>
      <c r="C1" s="610"/>
      <c r="D1" s="610"/>
      <c r="E1" s="610"/>
      <c r="F1" s="610"/>
      <c r="G1" s="610"/>
      <c r="I1" s="51"/>
    </row>
    <row r="2" spans="1:11" s="451" customFormat="1" ht="13.15" customHeight="1" x14ac:dyDescent="0.2">
      <c r="A2" s="450"/>
      <c r="G2" s="452" t="s">
        <v>381</v>
      </c>
      <c r="H2" s="453"/>
      <c r="I2" s="453"/>
      <c r="K2" s="51"/>
    </row>
    <row r="3" spans="1:11" s="420" customFormat="1" ht="19.5" customHeight="1" x14ac:dyDescent="0.25">
      <c r="A3" s="454" t="s">
        <v>109</v>
      </c>
      <c r="D3" s="455"/>
    </row>
    <row r="4" spans="1:11" s="451" customFormat="1" ht="19.5" customHeight="1" x14ac:dyDescent="0.2">
      <c r="A4" s="450"/>
      <c r="G4" s="456"/>
      <c r="H4" s="453"/>
      <c r="I4" s="453"/>
    </row>
    <row r="5" spans="1:11" s="451" customFormat="1" ht="13.15" customHeight="1" x14ac:dyDescent="0.2">
      <c r="A5" s="450"/>
      <c r="G5" s="456"/>
      <c r="H5" s="453"/>
      <c r="I5" s="453"/>
    </row>
    <row r="6" spans="1:11" s="451" customFormat="1" ht="13.15" customHeight="1" x14ac:dyDescent="0.2">
      <c r="A6" s="611" t="s">
        <v>382</v>
      </c>
      <c r="B6" s="612"/>
      <c r="C6" s="612"/>
      <c r="D6" s="612"/>
      <c r="E6" s="612"/>
      <c r="F6" s="611"/>
      <c r="G6" s="611"/>
      <c r="H6" s="453"/>
      <c r="I6" s="453"/>
    </row>
    <row r="7" spans="1:11" s="451" customFormat="1" ht="13.15" customHeight="1" x14ac:dyDescent="0.2">
      <c r="A7" s="450"/>
      <c r="G7" s="456"/>
      <c r="H7" s="453"/>
      <c r="I7" s="453"/>
    </row>
    <row r="8" spans="1:11" s="456" customFormat="1" ht="13.15" customHeight="1" x14ac:dyDescent="0.2">
      <c r="B8" s="457" t="s">
        <v>110</v>
      </c>
      <c r="C8" s="52"/>
      <c r="D8" s="52"/>
      <c r="E8" s="458"/>
      <c r="F8" s="459"/>
      <c r="G8" s="459"/>
      <c r="H8" s="453"/>
      <c r="I8" s="453"/>
    </row>
    <row r="9" spans="1:11" s="456" customFormat="1" ht="13.15" customHeight="1" x14ac:dyDescent="0.2">
      <c r="A9" s="460"/>
      <c r="B9" s="607" t="s">
        <v>111</v>
      </c>
      <c r="C9" s="607"/>
      <c r="D9" s="613"/>
      <c r="E9" s="4"/>
      <c r="F9" s="4"/>
      <c r="H9" s="453"/>
      <c r="I9" s="453"/>
    </row>
    <row r="10" spans="1:11" s="456" customFormat="1" ht="13.15" customHeight="1" x14ac:dyDescent="0.2">
      <c r="A10" s="460"/>
      <c r="B10" s="614" t="s">
        <v>112</v>
      </c>
      <c r="C10" s="614"/>
      <c r="D10" s="461"/>
      <c r="E10" s="462"/>
      <c r="G10" s="463"/>
      <c r="H10" s="453"/>
      <c r="I10" s="453"/>
    </row>
    <row r="11" spans="1:11" s="456" customFormat="1" ht="13.15" customHeight="1" x14ac:dyDescent="0.2">
      <c r="A11" s="460"/>
      <c r="B11" s="606" t="s">
        <v>113</v>
      </c>
      <c r="C11" s="607"/>
      <c r="D11" s="461"/>
      <c r="E11" s="462"/>
      <c r="G11" s="463"/>
      <c r="H11" s="441"/>
      <c r="I11" s="441"/>
    </row>
    <row r="12" spans="1:11" s="456" customFormat="1" ht="13.15" customHeight="1" x14ac:dyDescent="0.2">
      <c r="A12" s="460"/>
      <c r="B12" s="601" t="s">
        <v>114</v>
      </c>
      <c r="C12" s="601"/>
      <c r="D12" s="461"/>
      <c r="E12" s="462"/>
      <c r="G12" s="463"/>
      <c r="H12" s="441"/>
      <c r="I12" s="441"/>
    </row>
    <row r="13" spans="1:11" s="456" customFormat="1" ht="13.15" customHeight="1" x14ac:dyDescent="0.2">
      <c r="A13" s="460"/>
      <c r="B13" s="601" t="s">
        <v>115</v>
      </c>
      <c r="C13" s="601"/>
      <c r="D13" s="461"/>
      <c r="E13" s="462"/>
      <c r="G13" s="463"/>
    </row>
    <row r="14" spans="1:11" s="456" customFormat="1" ht="13.15" customHeight="1" x14ac:dyDescent="0.2">
      <c r="A14" s="460"/>
      <c r="B14" s="601" t="s">
        <v>116</v>
      </c>
      <c r="C14" s="601"/>
      <c r="D14" s="461"/>
      <c r="E14" s="462"/>
      <c r="G14" s="463"/>
    </row>
    <row r="15" spans="1:11" s="456" customFormat="1" ht="13.15" customHeight="1" x14ac:dyDescent="0.2">
      <c r="A15" s="460"/>
      <c r="B15" s="601" t="s">
        <v>117</v>
      </c>
      <c r="C15" s="601"/>
      <c r="D15" s="461"/>
      <c r="E15" s="462"/>
      <c r="G15" s="463"/>
    </row>
    <row r="16" spans="1:11" s="456" customFormat="1" ht="13.15" customHeight="1" x14ac:dyDescent="0.2">
      <c r="A16" s="460"/>
      <c r="B16" s="609" t="s">
        <v>118</v>
      </c>
      <c r="C16" s="609"/>
      <c r="D16" s="461"/>
      <c r="E16" s="462"/>
      <c r="G16" s="463"/>
    </row>
    <row r="17" spans="1:7" s="456" customFormat="1" ht="13.15" customHeight="1" x14ac:dyDescent="0.2">
      <c r="A17" s="460"/>
      <c r="B17" s="609"/>
      <c r="C17" s="609"/>
      <c r="D17" s="461"/>
      <c r="E17" s="462"/>
      <c r="G17" s="463"/>
    </row>
    <row r="18" spans="1:7" s="456" customFormat="1" ht="13.15" customHeight="1" x14ac:dyDescent="0.2">
      <c r="B18" s="457" t="s">
        <v>119</v>
      </c>
      <c r="C18" s="53"/>
      <c r="D18" s="461"/>
      <c r="E18" s="462"/>
      <c r="G18" s="463"/>
    </row>
    <row r="19" spans="1:7" s="456" customFormat="1" ht="13.15" customHeight="1" x14ac:dyDescent="0.2">
      <c r="A19" s="460"/>
      <c r="B19" s="606" t="s">
        <v>120</v>
      </c>
      <c r="C19" s="607"/>
      <c r="D19" s="461"/>
      <c r="E19" s="462"/>
      <c r="G19" s="463"/>
    </row>
    <row r="20" spans="1:7" s="456" customFormat="1" ht="13.15" customHeight="1" x14ac:dyDescent="0.2">
      <c r="A20" s="460"/>
      <c r="B20" s="609" t="s">
        <v>121</v>
      </c>
      <c r="C20" s="609"/>
      <c r="D20" s="461"/>
      <c r="E20" s="462"/>
      <c r="G20" s="463"/>
    </row>
    <row r="21" spans="1:7" s="456" customFormat="1" ht="13.15" customHeight="1" x14ac:dyDescent="0.2">
      <c r="A21" s="460"/>
      <c r="B21" s="601" t="s">
        <v>122</v>
      </c>
      <c r="C21" s="601"/>
      <c r="D21" s="461"/>
      <c r="E21" s="462"/>
      <c r="G21" s="463"/>
    </row>
    <row r="22" spans="1:7" s="456" customFormat="1" ht="13.15" customHeight="1" x14ac:dyDescent="0.2">
      <c r="A22" s="460"/>
      <c r="B22" s="601" t="s">
        <v>123</v>
      </c>
      <c r="C22" s="601"/>
      <c r="D22" s="461"/>
      <c r="E22" s="462"/>
      <c r="G22" s="463"/>
    </row>
    <row r="23" spans="1:7" s="456" customFormat="1" ht="13.15" customHeight="1" x14ac:dyDescent="0.2">
      <c r="A23" s="460"/>
      <c r="B23" s="601" t="s">
        <v>124</v>
      </c>
      <c r="C23" s="601"/>
      <c r="D23" s="461"/>
      <c r="E23" s="462"/>
      <c r="G23" s="463"/>
    </row>
    <row r="24" spans="1:7" s="456" customFormat="1" ht="13.15" customHeight="1" x14ac:dyDescent="0.2">
      <c r="A24" s="460"/>
      <c r="B24" s="601" t="s">
        <v>125</v>
      </c>
      <c r="C24" s="601"/>
      <c r="D24" s="461"/>
      <c r="E24" s="462"/>
      <c r="G24" s="463"/>
    </row>
    <row r="25" spans="1:7" s="456" customFormat="1" ht="13.15" customHeight="1" x14ac:dyDescent="0.2">
      <c r="A25" s="460"/>
      <c r="B25" s="601" t="s">
        <v>126</v>
      </c>
      <c r="C25" s="601"/>
      <c r="D25" s="461"/>
      <c r="E25" s="462"/>
      <c r="G25" s="451"/>
    </row>
    <row r="26" spans="1:7" s="456" customFormat="1" ht="13.15" customHeight="1" x14ac:dyDescent="0.2">
      <c r="A26" s="460"/>
      <c r="B26" s="606" t="s">
        <v>127</v>
      </c>
      <c r="C26" s="607"/>
      <c r="D26" s="461"/>
      <c r="E26" s="462"/>
      <c r="G26" s="451"/>
    </row>
    <row r="27" spans="1:7" s="451" customFormat="1" ht="13.15" customHeight="1" x14ac:dyDescent="0.2">
      <c r="A27" s="399" t="s">
        <v>308</v>
      </c>
      <c r="B27" s="606" t="s">
        <v>308</v>
      </c>
      <c r="C27" s="607"/>
      <c r="D27" s="461"/>
      <c r="E27" s="462"/>
      <c r="F27" s="456"/>
    </row>
    <row r="28" spans="1:7" s="451" customFormat="1" ht="13.15" customHeight="1" x14ac:dyDescent="0.2">
      <c r="A28" s="460"/>
      <c r="B28" s="606" t="s">
        <v>128</v>
      </c>
      <c r="C28" s="607"/>
      <c r="D28" s="461"/>
      <c r="E28" s="462"/>
      <c r="F28" s="456"/>
    </row>
    <row r="29" spans="1:7" s="451" customFormat="1" ht="13.15" customHeight="1" x14ac:dyDescent="0.2">
      <c r="A29" s="460"/>
      <c r="B29" s="601" t="s">
        <v>129</v>
      </c>
      <c r="C29" s="608"/>
      <c r="D29" s="461"/>
      <c r="E29" s="462"/>
    </row>
    <row r="30" spans="1:7" s="451" customFormat="1" ht="13.15" customHeight="1" x14ac:dyDescent="0.2">
      <c r="A30" s="460"/>
      <c r="B30" s="601" t="s">
        <v>130</v>
      </c>
      <c r="C30" s="601"/>
      <c r="D30" s="461"/>
      <c r="E30" s="462"/>
    </row>
    <row r="31" spans="1:7" s="451" customFormat="1" ht="13.15" customHeight="1" x14ac:dyDescent="0.2">
      <c r="A31" s="460"/>
      <c r="B31" s="601" t="s">
        <v>131</v>
      </c>
      <c r="C31" s="601"/>
      <c r="D31" s="461"/>
      <c r="E31" s="462"/>
    </row>
    <row r="32" spans="1:7" s="451" customFormat="1" ht="13.15" customHeight="1" x14ac:dyDescent="0.2">
      <c r="A32" s="460"/>
      <c r="B32" s="444" t="s">
        <v>309</v>
      </c>
      <c r="C32" s="444"/>
      <c r="D32" s="461"/>
      <c r="E32" s="462"/>
    </row>
    <row r="33" spans="1:7" s="451" customFormat="1" ht="13.15" customHeight="1" x14ac:dyDescent="0.2">
      <c r="A33" s="460"/>
      <c r="B33" s="601" t="s">
        <v>310</v>
      </c>
      <c r="C33" s="601"/>
      <c r="D33" s="461"/>
      <c r="E33" s="462"/>
    </row>
    <row r="34" spans="1:7" s="451" customFormat="1" ht="13.15" customHeight="1" x14ac:dyDescent="0.2">
      <c r="A34" s="460"/>
      <c r="B34" s="601" t="s">
        <v>132</v>
      </c>
      <c r="C34" s="601"/>
      <c r="D34" s="461"/>
      <c r="E34" s="462"/>
    </row>
    <row r="35" spans="1:7" s="451" customFormat="1" ht="13.15" customHeight="1" x14ac:dyDescent="0.2">
      <c r="A35" s="460"/>
      <c r="B35" s="601" t="s">
        <v>133</v>
      </c>
      <c r="C35" s="601"/>
      <c r="D35" s="461"/>
      <c r="E35" s="462"/>
    </row>
    <row r="36" spans="1:7" s="451" customFormat="1" ht="13.15" customHeight="1" x14ac:dyDescent="0.2">
      <c r="A36" s="460"/>
      <c r="B36" s="444"/>
      <c r="C36" s="446"/>
      <c r="D36" s="461"/>
      <c r="E36" s="462"/>
    </row>
    <row r="37" spans="1:7" s="456" customFormat="1" ht="13.15" customHeight="1" x14ac:dyDescent="0.2">
      <c r="A37" s="602" t="s">
        <v>311</v>
      </c>
      <c r="B37" s="603"/>
      <c r="C37" s="603"/>
      <c r="D37" s="603"/>
      <c r="E37" s="603"/>
      <c r="F37" s="445"/>
      <c r="G37" s="445"/>
    </row>
    <row r="38" spans="1:7" ht="13.15" customHeight="1" x14ac:dyDescent="0.2">
      <c r="A38" s="54"/>
      <c r="B38" s="464"/>
      <c r="C38" s="464"/>
      <c r="D38" s="465"/>
      <c r="E38" s="465"/>
      <c r="F38" s="465"/>
      <c r="G38" s="465"/>
    </row>
    <row r="39" spans="1:7" ht="13.15" customHeight="1" x14ac:dyDescent="0.2">
      <c r="A39" s="600" t="s">
        <v>312</v>
      </c>
      <c r="B39" s="600"/>
      <c r="C39" s="600"/>
      <c r="D39" s="600"/>
      <c r="E39" s="600"/>
      <c r="F39" s="600"/>
      <c r="G39" s="600"/>
    </row>
    <row r="40" spans="1:7" ht="13.15" customHeight="1" x14ac:dyDescent="0.2">
      <c r="A40" s="460"/>
      <c r="B40" s="55"/>
      <c r="C40" s="55"/>
      <c r="D40" s="461"/>
      <c r="E40" s="462"/>
      <c r="F40" s="451"/>
      <c r="G40" s="451"/>
    </row>
    <row r="41" spans="1:7" ht="13.15" customHeight="1" x14ac:dyDescent="0.2">
      <c r="A41" s="604" t="s">
        <v>313</v>
      </c>
      <c r="B41" s="604"/>
      <c r="C41" s="604"/>
      <c r="D41" s="604"/>
      <c r="E41" s="604"/>
      <c r="F41" s="605"/>
      <c r="G41" s="605"/>
    </row>
    <row r="42" spans="1:7" ht="13.15" customHeight="1" x14ac:dyDescent="0.2">
      <c r="A42" s="605"/>
      <c r="B42" s="605"/>
      <c r="C42" s="605"/>
      <c r="D42" s="605"/>
      <c r="E42" s="605"/>
      <c r="F42" s="605"/>
      <c r="G42" s="605"/>
    </row>
    <row r="43" spans="1:7" ht="13.15" customHeight="1" x14ac:dyDescent="0.2">
      <c r="A43" s="467"/>
      <c r="B43" s="467"/>
      <c r="C43" s="467"/>
      <c r="D43" s="467"/>
      <c r="E43" s="467"/>
    </row>
    <row r="44" spans="1:7" ht="13.15" customHeight="1" x14ac:dyDescent="0.2">
      <c r="A44" s="599" t="s">
        <v>134</v>
      </c>
      <c r="B44" s="599"/>
      <c r="C44" s="599"/>
      <c r="D44" s="599"/>
      <c r="E44" s="599"/>
      <c r="F44" s="599"/>
      <c r="G44" s="599"/>
    </row>
    <row r="45" spans="1:7" ht="13.15" customHeight="1" x14ac:dyDescent="0.2">
      <c r="A45" s="600" t="s">
        <v>135</v>
      </c>
      <c r="B45" s="600"/>
      <c r="C45" s="443" t="s">
        <v>314</v>
      </c>
      <c r="D45" s="443"/>
      <c r="E45" s="443"/>
      <c r="F45" s="443"/>
      <c r="G45" s="443"/>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136</v>
      </c>
      <c r="B4" s="67"/>
      <c r="C4" s="68"/>
      <c r="D4" s="67"/>
      <c r="E4" s="67"/>
      <c r="F4" s="67"/>
    </row>
    <row r="5" spans="1:9" ht="12.75" customHeight="1" x14ac:dyDescent="0.2">
      <c r="A5" s="58"/>
      <c r="B5" s="70"/>
      <c r="C5" s="71"/>
      <c r="D5" s="70"/>
      <c r="E5" s="58"/>
      <c r="F5" s="58"/>
    </row>
    <row r="6" spans="1:9" ht="12.75" customHeight="1" x14ac:dyDescent="0.2">
      <c r="A6" s="72" t="s">
        <v>137</v>
      </c>
      <c r="B6" s="73"/>
      <c r="C6" s="471" t="s">
        <v>138</v>
      </c>
      <c r="D6" s="471"/>
      <c r="E6" s="471"/>
      <c r="F6" s="471"/>
      <c r="G6" s="74"/>
    </row>
    <row r="7" spans="1:9" ht="12.75" customHeight="1" x14ac:dyDescent="0.2">
      <c r="A7" s="72"/>
      <c r="B7" s="73"/>
      <c r="C7" s="432"/>
      <c r="D7" s="432"/>
      <c r="E7" s="432"/>
      <c r="F7" s="432"/>
      <c r="G7" s="74"/>
    </row>
    <row r="8" spans="1:9" ht="12.75" customHeight="1" x14ac:dyDescent="0.2">
      <c r="A8" s="72" t="s">
        <v>359</v>
      </c>
      <c r="B8" s="73"/>
      <c r="C8" s="432">
        <v>250</v>
      </c>
      <c r="D8" s="432"/>
      <c r="E8" s="432"/>
      <c r="F8" s="432"/>
      <c r="G8" s="74"/>
    </row>
    <row r="9" spans="1:9" ht="12.75" customHeight="1" x14ac:dyDescent="0.2">
      <c r="A9" s="72"/>
      <c r="B9" s="73"/>
      <c r="C9" s="75"/>
      <c r="D9" s="74"/>
      <c r="E9" s="74"/>
      <c r="F9" s="74"/>
      <c r="G9" s="76"/>
    </row>
    <row r="10" spans="1:9" ht="12.75" customHeight="1" x14ac:dyDescent="0.2">
      <c r="A10" s="72" t="s">
        <v>139</v>
      </c>
      <c r="B10" s="73"/>
      <c r="C10" s="471" t="s">
        <v>140</v>
      </c>
      <c r="D10" s="471"/>
      <c r="E10" s="471"/>
      <c r="F10" s="471"/>
      <c r="G10" s="77"/>
    </row>
    <row r="11" spans="1:9" ht="12.75" customHeight="1" x14ac:dyDescent="0.2">
      <c r="A11" s="72"/>
      <c r="B11" s="73"/>
      <c r="C11" s="75"/>
      <c r="D11" s="74"/>
      <c r="E11" s="74"/>
      <c r="F11" s="74"/>
      <c r="G11" s="74"/>
    </row>
    <row r="12" spans="1:9" ht="12.75" customHeight="1" x14ac:dyDescent="0.2">
      <c r="A12" s="70" t="s">
        <v>141</v>
      </c>
      <c r="C12" s="471" t="s">
        <v>392</v>
      </c>
      <c r="D12" s="471"/>
      <c r="E12" s="471"/>
      <c r="F12" s="471"/>
      <c r="G12" s="78"/>
    </row>
    <row r="13" spans="1:9" ht="12.75" customHeight="1" x14ac:dyDescent="0.2">
      <c r="A13" s="70"/>
      <c r="B13" s="58"/>
      <c r="C13" s="79"/>
      <c r="D13" s="74"/>
      <c r="E13" s="80"/>
      <c r="F13" s="74"/>
      <c r="G13" s="76"/>
    </row>
    <row r="14" spans="1:9" ht="12.75" customHeight="1" x14ac:dyDescent="0.2">
      <c r="A14" s="70" t="s">
        <v>142</v>
      </c>
      <c r="B14" s="58"/>
      <c r="C14" s="471">
        <v>2024</v>
      </c>
      <c r="D14" s="471"/>
      <c r="E14" s="471"/>
      <c r="F14" s="471"/>
      <c r="G14" s="78"/>
    </row>
    <row r="15" spans="1:9" ht="12.75" customHeight="1" x14ac:dyDescent="0.2">
      <c r="A15" s="70"/>
      <c r="B15" s="58"/>
      <c r="C15" s="81"/>
      <c r="D15" s="81"/>
      <c r="E15" s="81"/>
      <c r="F15" s="81"/>
      <c r="G15" s="78"/>
    </row>
    <row r="16" spans="1:9" ht="12.75" customHeight="1" x14ac:dyDescent="0.2">
      <c r="A16" s="70" t="s">
        <v>143</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144</v>
      </c>
      <c r="B18" s="58"/>
      <c r="C18" s="471" t="s">
        <v>145</v>
      </c>
      <c r="D18" s="471"/>
      <c r="E18" s="471"/>
      <c r="F18" s="471"/>
      <c r="G18" s="78"/>
    </row>
    <row r="19" spans="1:7" ht="12.75" customHeight="1" x14ac:dyDescent="0.2"/>
    <row r="20" spans="1:7" ht="12.75" customHeight="1" x14ac:dyDescent="0.2">
      <c r="A20" s="72" t="s">
        <v>146</v>
      </c>
      <c r="B20" s="58"/>
      <c r="C20" s="471"/>
      <c r="D20" s="471"/>
      <c r="E20" s="471"/>
      <c r="F20" s="471"/>
      <c r="G20" s="74"/>
    </row>
    <row r="21" spans="1:7" ht="12.75" customHeight="1" x14ac:dyDescent="0.2">
      <c r="A21" s="70"/>
      <c r="B21" s="58"/>
      <c r="C21" s="84"/>
      <c r="D21" s="74"/>
      <c r="E21" s="74"/>
      <c r="F21" s="74"/>
      <c r="G21" s="74"/>
    </row>
    <row r="22" spans="1:7" ht="29.25" customHeight="1" x14ac:dyDescent="0.2">
      <c r="A22" s="472" t="s">
        <v>147</v>
      </c>
      <c r="B22" s="472"/>
      <c r="C22" s="85">
        <v>46492</v>
      </c>
      <c r="D22" s="86"/>
      <c r="E22" s="86"/>
      <c r="F22" s="86"/>
      <c r="G22" s="86"/>
    </row>
    <row r="23" spans="1:7" ht="12.75" customHeight="1" x14ac:dyDescent="0.2">
      <c r="A23" s="70"/>
      <c r="B23" s="58"/>
      <c r="C23" s="75"/>
      <c r="D23" s="74"/>
      <c r="E23" s="74"/>
      <c r="F23" s="74"/>
      <c r="G23" s="76"/>
    </row>
    <row r="24" spans="1:7" ht="12.75" customHeight="1" x14ac:dyDescent="0.2">
      <c r="A24" s="70" t="s">
        <v>148</v>
      </c>
      <c r="B24" s="58"/>
      <c r="C24" s="75" t="s">
        <v>155</v>
      </c>
      <c r="D24" s="81"/>
      <c r="E24" s="81"/>
      <c r="F24" s="81"/>
      <c r="G24" s="81"/>
    </row>
    <row r="25" spans="1:7" ht="12.75" customHeight="1" x14ac:dyDescent="0.2">
      <c r="A25" s="70" t="s">
        <v>149</v>
      </c>
      <c r="B25" s="58"/>
      <c r="C25" s="75" t="s">
        <v>385</v>
      </c>
      <c r="D25" s="81"/>
      <c r="E25" s="81"/>
      <c r="F25" s="81"/>
      <c r="G25" s="81"/>
    </row>
    <row r="26" spans="1:7" ht="12.75" customHeight="1" x14ac:dyDescent="0.2">
      <c r="A26" s="70"/>
      <c r="B26" s="58"/>
      <c r="C26" s="75" t="s">
        <v>388</v>
      </c>
      <c r="D26" s="81"/>
      <c r="E26" s="81"/>
      <c r="F26" s="81"/>
      <c r="G26" s="81"/>
    </row>
    <row r="27" spans="1:7" ht="12.75" customHeight="1" x14ac:dyDescent="0.2">
      <c r="A27" s="70"/>
      <c r="B27" s="58"/>
      <c r="C27" s="75" t="s">
        <v>387</v>
      </c>
      <c r="D27" s="74"/>
      <c r="E27" s="74"/>
      <c r="F27" s="74"/>
      <c r="G27" s="74"/>
    </row>
    <row r="28" spans="1:7" ht="12.75" customHeight="1" x14ac:dyDescent="0.2">
      <c r="A28" s="58" t="s">
        <v>150</v>
      </c>
      <c r="B28" s="58"/>
      <c r="C28" s="615" t="s">
        <v>386</v>
      </c>
      <c r="D28" s="74"/>
      <c r="E28" s="74"/>
      <c r="F28" s="74"/>
      <c r="G28" s="74"/>
    </row>
    <row r="29" spans="1:7" ht="12.75" customHeight="1" x14ac:dyDescent="0.2">
      <c r="A29" s="58" t="s">
        <v>151</v>
      </c>
      <c r="B29" s="58"/>
      <c r="C29" s="75" t="s">
        <v>389</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152</v>
      </c>
      <c r="B35" s="73"/>
      <c r="C35" s="88" t="s">
        <v>153</v>
      </c>
      <c r="D35" s="81"/>
      <c r="E35" s="81"/>
      <c r="F35" s="81"/>
      <c r="G35" s="81"/>
    </row>
    <row r="36" spans="1:8" s="96" customFormat="1" ht="14.25" x14ac:dyDescent="0.2">
      <c r="A36" s="77"/>
      <c r="B36" s="77"/>
      <c r="C36" s="473"/>
      <c r="D36" s="474"/>
      <c r="E36" s="474"/>
      <c r="F36" s="474"/>
      <c r="G36" s="75"/>
    </row>
    <row r="37" spans="1:8" ht="12.75" x14ac:dyDescent="0.2">
      <c r="A37" s="73"/>
      <c r="B37" s="73"/>
      <c r="C37" s="475"/>
      <c r="D37" s="476"/>
      <c r="E37" s="476"/>
      <c r="F37" s="476"/>
      <c r="G37" s="75"/>
    </row>
    <row r="38" spans="1:8" ht="12.75" customHeight="1" x14ac:dyDescent="0.2">
      <c r="C38" s="477"/>
      <c r="D38" s="477"/>
      <c r="E38" s="477"/>
      <c r="F38" s="477"/>
      <c r="G38" s="96"/>
    </row>
    <row r="39" spans="1:8" ht="12.75" customHeight="1" x14ac:dyDescent="0.2">
      <c r="A39" s="72" t="s">
        <v>154</v>
      </c>
      <c r="C39" s="94" t="s">
        <v>155</v>
      </c>
      <c r="D39" s="95"/>
      <c r="E39" s="95"/>
      <c r="F39" s="95"/>
      <c r="G39" s="96"/>
    </row>
    <row r="40" spans="1:8" ht="13.5" customHeight="1" x14ac:dyDescent="0.2">
      <c r="A40" s="72"/>
      <c r="C40" s="478" t="s">
        <v>247</v>
      </c>
      <c r="D40" s="478"/>
      <c r="E40" s="478"/>
      <c r="F40" s="478"/>
      <c r="G40" s="96"/>
    </row>
    <row r="41" spans="1:8" ht="13.5" customHeight="1" x14ac:dyDescent="0.2">
      <c r="A41" s="72"/>
      <c r="C41" s="280" t="str">
        <f>CONCATENATE("Nürnberg, ",YEAR(C16))</f>
        <v>Nürnberg, 2026</v>
      </c>
      <c r="D41" s="280"/>
      <c r="E41" s="280"/>
      <c r="F41" s="280"/>
      <c r="G41" s="96"/>
    </row>
    <row r="42" spans="1:8" ht="12.75" customHeight="1" x14ac:dyDescent="0.2">
      <c r="C42" s="94"/>
      <c r="D42" s="43"/>
      <c r="E42" s="43"/>
      <c r="F42" s="43"/>
      <c r="G42" s="97"/>
    </row>
    <row r="43" spans="1:8" ht="12.75" customHeight="1" x14ac:dyDescent="0.2">
      <c r="A43" s="469" t="s">
        <v>156</v>
      </c>
      <c r="B43" s="470"/>
      <c r="C43" s="98" t="s">
        <v>157</v>
      </c>
      <c r="D43" s="74"/>
      <c r="E43" s="74"/>
      <c r="F43" s="74"/>
      <c r="G43" s="98"/>
    </row>
    <row r="44" spans="1:8" ht="12.75" customHeight="1" x14ac:dyDescent="0.2">
      <c r="A44" s="99"/>
      <c r="B44" s="99"/>
      <c r="C44" s="100" t="s">
        <v>158</v>
      </c>
      <c r="D44" s="98"/>
      <c r="E44" s="98"/>
      <c r="F44" s="98"/>
      <c r="G44" s="98"/>
    </row>
    <row r="45" spans="1:8" ht="12.75" customHeight="1" x14ac:dyDescent="0.2">
      <c r="A45" s="59"/>
      <c r="B45" s="73"/>
      <c r="C45" s="101" t="s">
        <v>159</v>
      </c>
      <c r="D45" s="99"/>
      <c r="E45" s="99"/>
      <c r="F45" s="99"/>
      <c r="G45" s="99"/>
      <c r="H45" s="102"/>
    </row>
    <row r="46" spans="1:8" ht="12.75" customHeight="1" x14ac:dyDescent="0.2">
      <c r="A46" s="59"/>
      <c r="B46" s="58"/>
      <c r="C46" s="103" t="s">
        <v>160</v>
      </c>
      <c r="D46" s="77"/>
      <c r="E46" s="77"/>
      <c r="F46" s="77"/>
      <c r="G46" s="99"/>
      <c r="H46" s="102"/>
    </row>
    <row r="47" spans="1:8" ht="12.75" customHeight="1" x14ac:dyDescent="0.2">
      <c r="A47" s="59"/>
      <c r="B47" s="58"/>
      <c r="C47" s="104" t="s">
        <v>161</v>
      </c>
      <c r="D47" s="95"/>
      <c r="E47" s="95"/>
      <c r="F47" s="95"/>
      <c r="G47" s="96"/>
    </row>
    <row r="48" spans="1:8" ht="12.75" customHeight="1" x14ac:dyDescent="0.2">
      <c r="A48" s="59"/>
      <c r="B48" s="58"/>
      <c r="C48" s="104" t="s">
        <v>162</v>
      </c>
      <c r="D48" s="95"/>
      <c r="E48" s="95"/>
      <c r="F48" s="95"/>
      <c r="G48" s="96"/>
    </row>
    <row r="49" spans="1:6" ht="12.75" customHeight="1" x14ac:dyDescent="0.2">
      <c r="A49" s="105"/>
      <c r="B49" s="105"/>
      <c r="C49" s="104" t="s">
        <v>163</v>
      </c>
      <c r="D49" s="58"/>
      <c r="E49" s="58"/>
      <c r="F49" s="58"/>
    </row>
    <row r="50" spans="1:6" ht="12.75" customHeight="1" x14ac:dyDescent="0.2">
      <c r="A50" s="105"/>
      <c r="B50" s="105"/>
      <c r="C50" s="106" t="s">
        <v>164</v>
      </c>
      <c r="D50" s="105"/>
      <c r="E50" s="105"/>
      <c r="F50" s="105"/>
    </row>
    <row r="51" spans="1:6" ht="12.75" customHeight="1" x14ac:dyDescent="0.2">
      <c r="A51" s="105"/>
      <c r="B51" s="105"/>
      <c r="C51" s="106" t="s">
        <v>165</v>
      </c>
      <c r="D51" s="105"/>
      <c r="E51" s="105"/>
      <c r="F51" s="105"/>
    </row>
    <row r="52" spans="1:6" ht="12.75" customHeight="1" x14ac:dyDescent="0.2">
      <c r="A52" s="105"/>
      <c r="B52" s="105"/>
      <c r="C52" s="106" t="s">
        <v>166</v>
      </c>
      <c r="D52" s="105"/>
      <c r="E52" s="105"/>
      <c r="F52" s="105"/>
    </row>
    <row r="53" spans="1:6" ht="12.75" customHeight="1" x14ac:dyDescent="0.2">
      <c r="A53" s="105"/>
      <c r="B53" s="105"/>
      <c r="C53" s="106" t="s">
        <v>167</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C01BDFAC-074B-465A-BEDC-C76B27CADCDC}"/>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6"/>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168</v>
      </c>
      <c r="C4" s="113"/>
      <c r="D4" s="113"/>
      <c r="E4" s="113"/>
      <c r="F4" s="113"/>
    </row>
    <row r="5" spans="1:6" ht="12" x14ac:dyDescent="0.2"/>
    <row r="6" spans="1:6" ht="12" x14ac:dyDescent="0.2"/>
    <row r="7" spans="1:6" ht="29.25" customHeight="1" x14ac:dyDescent="0.2">
      <c r="A7" s="479" t="s">
        <v>243</v>
      </c>
      <c r="B7" s="479"/>
      <c r="C7" s="479"/>
      <c r="D7" s="479"/>
      <c r="E7" s="479"/>
      <c r="F7" s="479"/>
    </row>
    <row r="8" spans="1:6" ht="15" customHeight="1" x14ac:dyDescent="0.2">
      <c r="A8" s="114" t="s">
        <v>393</v>
      </c>
      <c r="C8" s="114"/>
      <c r="D8" s="114"/>
      <c r="E8" s="114"/>
      <c r="F8" s="114"/>
    </row>
    <row r="9" spans="1:6" ht="15" customHeight="1" x14ac:dyDescent="0.2">
      <c r="A9" s="161">
        <v>2024</v>
      </c>
      <c r="C9" s="114"/>
      <c r="D9" s="114"/>
      <c r="E9" s="114"/>
      <c r="F9" s="114"/>
    </row>
    <row r="10" spans="1:6" ht="12" x14ac:dyDescent="0.2"/>
    <row r="11" spans="1:6" ht="12.75" x14ac:dyDescent="0.2">
      <c r="A11" s="115" t="s">
        <v>169</v>
      </c>
      <c r="F11" s="116"/>
    </row>
    <row r="12" spans="1:6" s="117" customFormat="1" ht="18" customHeight="1" x14ac:dyDescent="0.2">
      <c r="B12" s="118"/>
      <c r="C12" s="118"/>
      <c r="D12" s="118"/>
      <c r="E12" s="118"/>
    </row>
    <row r="13" spans="1:6" s="117" customFormat="1" ht="18" customHeight="1" x14ac:dyDescent="0.2">
      <c r="A13" s="415" t="s">
        <v>183</v>
      </c>
      <c r="F13" s="119"/>
    </row>
    <row r="14" spans="1:6" s="117" customFormat="1" ht="18" customHeight="1" x14ac:dyDescent="0.2">
      <c r="A14" s="415"/>
      <c r="F14" s="119"/>
    </row>
    <row r="15" spans="1:6" s="117" customFormat="1" ht="18" customHeight="1" x14ac:dyDescent="0.2">
      <c r="A15" s="415"/>
      <c r="B15" s="120" t="s">
        <v>190</v>
      </c>
      <c r="F15" s="119"/>
    </row>
    <row r="16" spans="1:6" s="117" customFormat="1" ht="18" customHeight="1" x14ac:dyDescent="0.2">
      <c r="A16" s="415" t="s">
        <v>176</v>
      </c>
      <c r="B16" s="117" t="s">
        <v>274</v>
      </c>
      <c r="F16" s="119"/>
    </row>
    <row r="17" spans="1:6" s="117" customFormat="1" ht="18" customHeight="1" x14ac:dyDescent="0.2">
      <c r="A17" s="415" t="s">
        <v>177</v>
      </c>
      <c r="B17" s="117" t="s">
        <v>226</v>
      </c>
      <c r="F17" s="119"/>
    </row>
    <row r="18" spans="1:6" s="117" customFormat="1" ht="18" customHeight="1" x14ac:dyDescent="0.2">
      <c r="A18" s="415" t="s">
        <v>178</v>
      </c>
      <c r="B18" s="117" t="s">
        <v>275</v>
      </c>
      <c r="F18" s="119"/>
    </row>
    <row r="19" spans="1:6" s="117" customFormat="1" ht="18" customHeight="1" x14ac:dyDescent="0.2">
      <c r="A19" s="415" t="s">
        <v>179</v>
      </c>
      <c r="B19" s="117" t="s">
        <v>227</v>
      </c>
      <c r="F19" s="119"/>
    </row>
    <row r="20" spans="1:6" s="117" customFormat="1" ht="18" customHeight="1" x14ac:dyDescent="0.2">
      <c r="A20" s="415" t="s">
        <v>276</v>
      </c>
      <c r="B20" s="117" t="s">
        <v>277</v>
      </c>
      <c r="F20" s="119"/>
    </row>
    <row r="21" spans="1:6" s="117" customFormat="1" ht="18" customHeight="1" x14ac:dyDescent="0.2">
      <c r="A21" s="415"/>
      <c r="F21" s="119"/>
    </row>
    <row r="22" spans="1:6" s="117" customFormat="1" ht="17.649999999999999" customHeight="1" x14ac:dyDescent="0.2">
      <c r="A22" s="415"/>
      <c r="B22" s="472" t="s">
        <v>315</v>
      </c>
      <c r="C22" s="472"/>
      <c r="D22" s="472"/>
      <c r="E22" s="472"/>
      <c r="F22" s="472"/>
    </row>
    <row r="23" spans="1:6" s="117" customFormat="1" ht="18" customHeight="1" x14ac:dyDescent="0.2">
      <c r="A23" s="415" t="s">
        <v>180</v>
      </c>
      <c r="B23" s="117" t="s">
        <v>184</v>
      </c>
      <c r="F23" s="119"/>
    </row>
    <row r="24" spans="1:6" s="117" customFormat="1" ht="18" customHeight="1" x14ac:dyDescent="0.2">
      <c r="A24" s="415" t="s">
        <v>181</v>
      </c>
      <c r="B24" s="117" t="s">
        <v>278</v>
      </c>
      <c r="F24" s="119"/>
    </row>
    <row r="25" spans="1:6" s="117" customFormat="1" ht="18" customHeight="1" x14ac:dyDescent="0.2">
      <c r="A25" s="415" t="s">
        <v>182</v>
      </c>
      <c r="B25" s="117" t="s">
        <v>174</v>
      </c>
      <c r="F25" s="119"/>
    </row>
    <row r="26" spans="1:6" s="117" customFormat="1" ht="18" customHeight="1" x14ac:dyDescent="0.2">
      <c r="A26" s="141"/>
      <c r="F26" s="119"/>
    </row>
    <row r="27" spans="1:6" s="142" customFormat="1" ht="20.100000000000001" customHeight="1" x14ac:dyDescent="0.2">
      <c r="A27" s="416" t="s">
        <v>189</v>
      </c>
      <c r="B27" s="102"/>
      <c r="C27" s="102"/>
      <c r="D27" s="102"/>
      <c r="E27" s="102"/>
      <c r="F27" s="102"/>
    </row>
    <row r="28" spans="1:6" s="142" customFormat="1" ht="20.100000000000001" customHeight="1" x14ac:dyDescent="0.2">
      <c r="A28" s="416" t="s">
        <v>170</v>
      </c>
      <c r="B28" s="102"/>
      <c r="C28" s="102"/>
      <c r="D28" s="102"/>
      <c r="E28" s="102"/>
      <c r="F28" s="102"/>
    </row>
    <row r="29" spans="1:6" s="142" customFormat="1" ht="20.100000000000001" customHeight="1" x14ac:dyDescent="0.2">
      <c r="A29" s="417" t="s">
        <v>109</v>
      </c>
      <c r="B29" s="102"/>
      <c r="C29" s="102"/>
      <c r="D29" s="102"/>
      <c r="E29" s="102"/>
      <c r="F29" s="102"/>
    </row>
    <row r="30" spans="1:6" s="142" customFormat="1" ht="12.75" x14ac:dyDescent="0.2">
      <c r="A30" s="144"/>
      <c r="B30" s="36"/>
      <c r="D30" s="143"/>
      <c r="E30" s="143"/>
      <c r="F30" s="143"/>
    </row>
    <row r="31" spans="1:6" s="142" customFormat="1" ht="12.75" x14ac:dyDescent="0.2">
      <c r="A31" s="144"/>
      <c r="B31" s="36"/>
      <c r="C31" s="145"/>
      <c r="D31" s="145"/>
      <c r="E31" s="145"/>
      <c r="F31" s="145"/>
    </row>
    <row r="32" spans="1:6" s="142" customFormat="1" ht="12.75" x14ac:dyDescent="0.2">
      <c r="A32" s="144"/>
      <c r="B32" s="36"/>
      <c r="C32" s="36"/>
      <c r="D32" s="36"/>
      <c r="E32" s="36"/>
      <c r="F32" s="36"/>
    </row>
    <row r="33" spans="1:6" s="142" customFormat="1" ht="12.75" x14ac:dyDescent="0.2">
      <c r="A33" s="144"/>
      <c r="B33" s="102"/>
      <c r="C33" s="102"/>
      <c r="D33" s="102"/>
      <c r="E33" s="102"/>
      <c r="F33" s="102"/>
    </row>
    <row r="34" spans="1:6" s="142" customFormat="1" ht="12.75" x14ac:dyDescent="0.2">
      <c r="A34" s="144"/>
      <c r="B34" s="36"/>
      <c r="D34" s="143"/>
      <c r="E34" s="143"/>
      <c r="F34" s="143"/>
    </row>
    <row r="35" spans="1:6" s="142" customFormat="1" ht="12.75" x14ac:dyDescent="0.2">
      <c r="A35" s="144"/>
      <c r="B35" s="36"/>
      <c r="C35" s="145"/>
      <c r="D35" s="145"/>
      <c r="E35" s="145"/>
      <c r="F35" s="145"/>
    </row>
    <row r="36" spans="1:6" s="142" customFormat="1" ht="12.75" x14ac:dyDescent="0.2">
      <c r="A36" s="144"/>
      <c r="B36" s="36"/>
      <c r="C36" s="36"/>
      <c r="D36" s="36"/>
      <c r="E36" s="36"/>
      <c r="F36" s="36"/>
    </row>
    <row r="37" spans="1:6" s="142" customFormat="1" ht="12.75" x14ac:dyDescent="0.2">
      <c r="A37" s="146"/>
      <c r="B37" s="102"/>
      <c r="C37" s="102"/>
      <c r="D37" s="102"/>
      <c r="E37" s="102"/>
      <c r="F37" s="102"/>
    </row>
    <row r="38" spans="1:6" s="142" customFormat="1" ht="12.75" x14ac:dyDescent="0.2">
      <c r="A38" s="146"/>
      <c r="B38" s="147"/>
      <c r="D38" s="148"/>
      <c r="E38" s="148"/>
      <c r="F38" s="148"/>
    </row>
    <row r="39" spans="1:6" ht="12" x14ac:dyDescent="0.2">
      <c r="A39" s="149"/>
      <c r="B39" s="150"/>
      <c r="C39" s="151"/>
      <c r="D39" s="151"/>
      <c r="E39" s="151"/>
      <c r="F39" s="151"/>
    </row>
    <row r="40" spans="1:6" ht="12" x14ac:dyDescent="0.2">
      <c r="B40" s="152"/>
    </row>
    <row r="41" spans="1:6" ht="12" x14ac:dyDescent="0.2"/>
    <row r="42" spans="1:6" ht="12" x14ac:dyDescent="0.2">
      <c r="C42" s="112"/>
      <c r="D42" s="112"/>
    </row>
    <row r="43" spans="1:6" ht="12" x14ac:dyDescent="0.2">
      <c r="E43" s="153"/>
    </row>
    <row r="44" spans="1:6" ht="12" x14ac:dyDescent="0.2">
      <c r="B44" s="154"/>
      <c r="C44" s="112"/>
      <c r="D44" s="112"/>
    </row>
    <row r="45" spans="1:6" ht="12" x14ac:dyDescent="0.2">
      <c r="B45" s="155"/>
    </row>
    <row r="46" spans="1:6" ht="12" x14ac:dyDescent="0.2"/>
  </sheetData>
  <mergeCells count="2">
    <mergeCell ref="A7:F7"/>
    <mergeCell ref="B22:F22"/>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3" location="'2.1'!A1" display="'2.1'!A1" xr:uid="{E33B9C72-DCC0-41E8-A6FF-81F9309D8CFE}"/>
    <hyperlink ref="A24" location="'2.2'!A1" display="'2.2'!A1" xr:uid="{467296E3-2FF2-4DFE-8B27-F7DA3AA5910E}"/>
    <hyperlink ref="A25" location="'2.2'!A1" display="'2.2'!A1" xr:uid="{9B64DEF5-9A65-4263-B4E4-8EEE72728CAC}"/>
    <hyperlink ref="A29" location="'Statistik-Infoseite'!A1" display="Statistik-Infoseite" xr:uid="{3CF79749-61B2-4390-81D2-4FCA0CD5B6B2}"/>
    <hyperlink ref="A27" location="Hinweis_BsbM!A1" display="Hinweis_BsbM" xr:uid="{2E7F6693-B400-4F46-873B-842B661E76DE}"/>
    <hyperlink ref="A28" location="BsbM_Glossar!A1" display="Glossar" xr:uid="{9CAE5311-47F7-41FF-BB1E-29C32C47F2BC}"/>
    <hyperlink ref="A20" location="'1.5'!A1" display="1.5" xr:uid="{38C3061C-53FF-4041-AC69-632C8BD0F8BF}"/>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482" t="str">
        <f ca="1">HYPERLINK(CELL("adresse",Inhaltsverzeichnis!A1),"zurück zum Inhalt")</f>
        <v>zurück zum Inhalt</v>
      </c>
      <c r="J2" s="483"/>
      <c r="K2" s="302"/>
    </row>
    <row r="3" spans="1:17" s="5" customFormat="1" x14ac:dyDescent="0.2">
      <c r="D3" s="6"/>
    </row>
    <row r="4" spans="1:17" customFormat="1" ht="12.75" customHeight="1" x14ac:dyDescent="0.2">
      <c r="A4" s="7" t="s">
        <v>223</v>
      </c>
      <c r="B4" s="8"/>
      <c r="C4" s="8"/>
      <c r="D4" s="8"/>
      <c r="E4" s="8"/>
      <c r="F4" s="8"/>
      <c r="G4" s="8"/>
      <c r="H4" s="8"/>
      <c r="I4" s="8"/>
      <c r="J4" s="8"/>
      <c r="K4" s="8"/>
      <c r="L4" s="9"/>
    </row>
    <row r="5" spans="1:17" customFormat="1" ht="12.75" customHeight="1" x14ac:dyDescent="0.2">
      <c r="A5" s="485" t="s">
        <v>234</v>
      </c>
      <c r="B5" s="485"/>
      <c r="C5" s="485"/>
      <c r="D5" s="485"/>
      <c r="E5" s="485"/>
      <c r="F5" s="485"/>
      <c r="G5" s="485"/>
      <c r="H5" s="485"/>
      <c r="I5" s="485"/>
      <c r="J5" s="485"/>
      <c r="K5" s="485"/>
      <c r="L5" s="126"/>
      <c r="M5" s="126"/>
      <c r="N5" s="126"/>
      <c r="O5" s="126"/>
      <c r="P5" s="126"/>
      <c r="Q5" s="126"/>
    </row>
    <row r="6" spans="1:17" customFormat="1" ht="12.75" customHeight="1" x14ac:dyDescent="0.2">
      <c r="A6" s="241" t="str">
        <f>CONCATENATE(LEFT(Impressum!C12,SEARCH("(",Impressum!C12)-1),"(Hauptsitz des Arbeitgebers",TEXT(0,"#¹⁾"),", Gebietsstand ",TEXT(Impressum!C16,"MMMM")," ",TEXT(Impressum!C16,"JJJJ"),")")</f>
        <v>Westdeutschland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394</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487" t="s">
        <v>356</v>
      </c>
      <c r="B9" s="488" t="s">
        <v>190</v>
      </c>
      <c r="C9" s="486" t="s">
        <v>5</v>
      </c>
      <c r="D9" s="486"/>
      <c r="E9" s="486"/>
      <c r="F9" s="486"/>
      <c r="G9" s="486"/>
      <c r="H9" s="486"/>
      <c r="I9" s="486"/>
      <c r="J9" s="486"/>
    </row>
    <row r="10" spans="1:17" customFormat="1" ht="12" customHeight="1" x14ac:dyDescent="0.2">
      <c r="A10" s="487"/>
      <c r="B10" s="489"/>
      <c r="C10" s="486" t="s">
        <v>249</v>
      </c>
      <c r="D10" s="486" t="s">
        <v>351</v>
      </c>
      <c r="E10" s="491" t="s">
        <v>4</v>
      </c>
      <c r="F10" s="491"/>
      <c r="G10" s="488" t="s">
        <v>251</v>
      </c>
      <c r="H10" s="488" t="s">
        <v>228</v>
      </c>
      <c r="I10" s="488" t="s">
        <v>225</v>
      </c>
      <c r="J10" s="488" t="s">
        <v>228</v>
      </c>
    </row>
    <row r="11" spans="1:17" customFormat="1" ht="67.5" x14ac:dyDescent="0.2">
      <c r="A11" s="487"/>
      <c r="B11" s="490"/>
      <c r="C11" s="486"/>
      <c r="D11" s="486"/>
      <c r="E11" s="282" t="s">
        <v>250</v>
      </c>
      <c r="F11" s="282" t="s">
        <v>228</v>
      </c>
      <c r="G11" s="490"/>
      <c r="H11" s="490"/>
      <c r="I11" s="490"/>
      <c r="J11" s="490"/>
    </row>
    <row r="12" spans="1:17" customFormat="1" ht="11.25" customHeight="1" x14ac:dyDescent="0.2">
      <c r="A12" s="487"/>
      <c r="B12" s="12">
        <v>1</v>
      </c>
      <c r="C12" s="12">
        <v>2</v>
      </c>
      <c r="D12" s="12">
        <v>3</v>
      </c>
      <c r="E12" s="12">
        <v>4</v>
      </c>
      <c r="F12" s="12">
        <v>5</v>
      </c>
      <c r="G12" s="12">
        <v>6</v>
      </c>
      <c r="H12" s="12">
        <v>7</v>
      </c>
      <c r="I12" s="12">
        <v>8</v>
      </c>
      <c r="J12" s="12">
        <v>9</v>
      </c>
    </row>
    <row r="13" spans="1:17" customFormat="1" ht="20.100000000000001" customHeight="1" x14ac:dyDescent="0.2">
      <c r="A13" s="222" t="s">
        <v>224</v>
      </c>
      <c r="B13" s="219">
        <v>146370</v>
      </c>
      <c r="C13" s="219">
        <v>58172</v>
      </c>
      <c r="D13" s="220">
        <v>39.743116758898701</v>
      </c>
      <c r="E13" s="219">
        <v>37147</v>
      </c>
      <c r="F13" s="220">
        <v>25.378834460613501</v>
      </c>
      <c r="G13" s="219">
        <v>52431</v>
      </c>
      <c r="H13" s="220">
        <v>35.820864931338399</v>
      </c>
      <c r="I13" s="219">
        <v>35767</v>
      </c>
      <c r="J13" s="220">
        <v>24.4360183097629</v>
      </c>
    </row>
    <row r="14" spans="1:17" customFormat="1" ht="15" customHeight="1" x14ac:dyDescent="0.2">
      <c r="A14" s="216" t="s">
        <v>10</v>
      </c>
      <c r="B14" s="13">
        <v>136021</v>
      </c>
      <c r="C14" s="13">
        <v>52139</v>
      </c>
      <c r="D14" s="14">
        <v>38.331581152910204</v>
      </c>
      <c r="E14" s="13">
        <v>32188</v>
      </c>
      <c r="F14" s="14">
        <v>23.663993059895201</v>
      </c>
      <c r="G14" s="13">
        <v>49128</v>
      </c>
      <c r="H14" s="14">
        <v>36.117952375000897</v>
      </c>
      <c r="I14" s="13">
        <v>34754</v>
      </c>
      <c r="J14" s="14">
        <v>25.5504664720889</v>
      </c>
    </row>
    <row r="15" spans="1:17" customFormat="1" ht="15" customHeight="1" x14ac:dyDescent="0.2">
      <c r="A15" s="124" t="s">
        <v>2</v>
      </c>
      <c r="B15" s="15">
        <v>10349</v>
      </c>
      <c r="C15" s="15">
        <v>6033</v>
      </c>
      <c r="D15" s="16">
        <v>58.295487486713697</v>
      </c>
      <c r="E15" s="15">
        <v>4959</v>
      </c>
      <c r="F15" s="16">
        <v>47.917673205140602</v>
      </c>
      <c r="G15" s="13">
        <v>3303</v>
      </c>
      <c r="H15" s="16">
        <v>31.916127162044599</v>
      </c>
      <c r="I15" s="15">
        <v>1013</v>
      </c>
      <c r="J15" s="16">
        <v>9.7883853512416596</v>
      </c>
    </row>
    <row r="16" spans="1:17" s="223" customFormat="1" ht="36" customHeight="1" x14ac:dyDescent="0.2">
      <c r="A16" s="424" t="s">
        <v>252</v>
      </c>
      <c r="B16" s="217">
        <v>66470</v>
      </c>
      <c r="C16" s="217">
        <v>32439</v>
      </c>
      <c r="D16" s="218">
        <v>48.802467278471497</v>
      </c>
      <c r="E16" s="217">
        <v>15437</v>
      </c>
      <c r="F16" s="218">
        <v>23.224010831954299</v>
      </c>
      <c r="G16" s="219">
        <v>6444</v>
      </c>
      <c r="H16" s="218">
        <v>9.6945990672483795</v>
      </c>
      <c r="I16" s="217">
        <v>27587</v>
      </c>
      <c r="J16" s="218">
        <v>41.502933654280099</v>
      </c>
    </row>
    <row r="17" spans="1:11" customFormat="1" ht="15" customHeight="1" x14ac:dyDescent="0.2">
      <c r="A17" s="425" t="s">
        <v>10</v>
      </c>
      <c r="B17" s="13">
        <v>63539</v>
      </c>
      <c r="C17" s="13">
        <v>30576</v>
      </c>
      <c r="D17" s="14">
        <v>48.1216260879145</v>
      </c>
      <c r="E17" s="13">
        <v>14359</v>
      </c>
      <c r="F17" s="14">
        <v>22.598718897055399</v>
      </c>
      <c r="G17" s="13">
        <v>6194</v>
      </c>
      <c r="H17" s="14">
        <v>9.74834353704024</v>
      </c>
      <c r="I17" s="13">
        <v>26769</v>
      </c>
      <c r="J17" s="14">
        <v>42.130030375045202</v>
      </c>
    </row>
    <row r="18" spans="1:11" s="17" customFormat="1" ht="15" customHeight="1" x14ac:dyDescent="0.2">
      <c r="A18" s="426" t="s">
        <v>2</v>
      </c>
      <c r="B18" s="15">
        <v>2931</v>
      </c>
      <c r="C18" s="15">
        <v>1863</v>
      </c>
      <c r="D18" s="16">
        <v>63.561924257932397</v>
      </c>
      <c r="E18" s="15">
        <v>1078</v>
      </c>
      <c r="F18" s="16">
        <v>36.779256226543801</v>
      </c>
      <c r="G18" s="13">
        <v>250</v>
      </c>
      <c r="H18" s="16">
        <v>8.5295121119072004</v>
      </c>
      <c r="I18" s="15">
        <v>818</v>
      </c>
      <c r="J18" s="16">
        <v>27.908563630160401</v>
      </c>
    </row>
    <row r="19" spans="1:11" s="223" customFormat="1" ht="36" customHeight="1" x14ac:dyDescent="0.2">
      <c r="A19" s="424" t="s">
        <v>253</v>
      </c>
      <c r="B19" s="217">
        <v>25364</v>
      </c>
      <c r="C19" s="217">
        <v>9980</v>
      </c>
      <c r="D19" s="218">
        <v>39.347106134679102</v>
      </c>
      <c r="E19" s="217">
        <v>6469</v>
      </c>
      <c r="F19" s="218">
        <v>25.504652263050001</v>
      </c>
      <c r="G19" s="219">
        <v>9948</v>
      </c>
      <c r="H19" s="218">
        <v>39.220943068916597</v>
      </c>
      <c r="I19" s="217">
        <v>5436</v>
      </c>
      <c r="J19" s="218">
        <v>21.431950796404401</v>
      </c>
    </row>
    <row r="20" spans="1:11" s="121" customFormat="1" ht="15" customHeight="1" x14ac:dyDescent="0.2">
      <c r="A20" s="425" t="s">
        <v>10</v>
      </c>
      <c r="B20" s="13">
        <v>23869</v>
      </c>
      <c r="C20" s="13">
        <v>9096</v>
      </c>
      <c r="D20" s="14">
        <v>38.108006200511099</v>
      </c>
      <c r="E20" s="13">
        <v>5805</v>
      </c>
      <c r="F20" s="14">
        <v>24.3202480204449</v>
      </c>
      <c r="G20" s="13">
        <v>9480</v>
      </c>
      <c r="H20" s="14">
        <v>39.716787464912599</v>
      </c>
      <c r="I20" s="13">
        <v>5293</v>
      </c>
      <c r="J20" s="14">
        <v>22.175206334576199</v>
      </c>
    </row>
    <row r="21" spans="1:11" s="17" customFormat="1" ht="15" customHeight="1" x14ac:dyDescent="0.2">
      <c r="A21" s="426" t="s">
        <v>2</v>
      </c>
      <c r="B21" s="122">
        <v>1495</v>
      </c>
      <c r="C21" s="122">
        <v>884</v>
      </c>
      <c r="D21" s="123">
        <v>59.130434782608702</v>
      </c>
      <c r="E21" s="122">
        <v>664</v>
      </c>
      <c r="F21" s="123">
        <v>44.414715719063501</v>
      </c>
      <c r="G21" s="13">
        <v>468</v>
      </c>
      <c r="H21" s="123">
        <v>31.304347826087</v>
      </c>
      <c r="I21" s="122">
        <v>143</v>
      </c>
      <c r="J21" s="123">
        <v>9.5652173913043494</v>
      </c>
    </row>
    <row r="22" spans="1:11" s="223" customFormat="1" ht="36" customHeight="1" x14ac:dyDescent="0.2">
      <c r="A22" s="424" t="s">
        <v>254</v>
      </c>
      <c r="B22" s="217">
        <v>54536</v>
      </c>
      <c r="C22" s="217">
        <v>15753</v>
      </c>
      <c r="D22" s="218">
        <v>28.8855068211823</v>
      </c>
      <c r="E22" s="217">
        <v>15241</v>
      </c>
      <c r="F22" s="218">
        <v>27.946677424086801</v>
      </c>
      <c r="G22" s="219">
        <v>36039</v>
      </c>
      <c r="H22" s="218">
        <v>66.082954378758998</v>
      </c>
      <c r="I22" s="217">
        <v>2744</v>
      </c>
      <c r="J22" s="218">
        <v>5.03153880005868</v>
      </c>
    </row>
    <row r="23" spans="1:11" customFormat="1" ht="15" customHeight="1" x14ac:dyDescent="0.2">
      <c r="A23" s="425" t="s">
        <v>10</v>
      </c>
      <c r="B23" s="13">
        <v>48613</v>
      </c>
      <c r="C23" s="13">
        <v>12467</v>
      </c>
      <c r="D23" s="14">
        <v>25.6454034928929</v>
      </c>
      <c r="E23" s="13">
        <v>12024</v>
      </c>
      <c r="F23" s="14">
        <v>24.734124616871998</v>
      </c>
      <c r="G23" s="13">
        <v>33454</v>
      </c>
      <c r="H23" s="14">
        <v>68.816983111513395</v>
      </c>
      <c r="I23" s="13">
        <v>2692</v>
      </c>
      <c r="J23" s="14">
        <v>5.5376133955937696</v>
      </c>
    </row>
    <row r="24" spans="1:11" customFormat="1" ht="15" customHeight="1" x14ac:dyDescent="0.2">
      <c r="A24" s="426" t="s">
        <v>2</v>
      </c>
      <c r="B24" s="122">
        <v>5923</v>
      </c>
      <c r="C24" s="122">
        <v>3286</v>
      </c>
      <c r="D24" s="123">
        <v>55.478642579773798</v>
      </c>
      <c r="E24" s="122">
        <v>3217</v>
      </c>
      <c r="F24" s="123">
        <v>54.313692385615397</v>
      </c>
      <c r="G24" s="295">
        <v>2585</v>
      </c>
      <c r="H24" s="123">
        <v>43.643423940570699</v>
      </c>
      <c r="I24" s="122">
        <v>52</v>
      </c>
      <c r="J24" s="123">
        <v>0.87793347965558</v>
      </c>
    </row>
    <row r="25" spans="1:11" x14ac:dyDescent="0.2">
      <c r="A25" s="11"/>
      <c r="B25" s="11"/>
      <c r="C25" s="11"/>
      <c r="D25" s="11"/>
      <c r="E25" s="11"/>
      <c r="F25" s="11"/>
      <c r="G25" s="11"/>
      <c r="H25" s="11"/>
      <c r="I25" s="11"/>
      <c r="J25" s="20" t="s">
        <v>8</v>
      </c>
    </row>
    <row r="26" spans="1:11" ht="11.25" customHeight="1" x14ac:dyDescent="0.2">
      <c r="A26" s="243" t="s">
        <v>349</v>
      </c>
      <c r="B26" s="423"/>
      <c r="C26" s="423"/>
      <c r="D26" s="423"/>
      <c r="E26" s="423"/>
      <c r="F26" s="423"/>
      <c r="G26" s="423"/>
      <c r="H26" s="423"/>
      <c r="I26" s="423"/>
      <c r="J26" s="20"/>
    </row>
    <row r="27" spans="1:11" s="238" customFormat="1" ht="11.25" customHeight="1" x14ac:dyDescent="0.2">
      <c r="A27" s="243" t="s">
        <v>233</v>
      </c>
      <c r="B27" s="243"/>
      <c r="C27" s="243"/>
      <c r="D27" s="243"/>
      <c r="E27" s="243"/>
      <c r="F27" s="243"/>
      <c r="G27" s="243"/>
      <c r="H27" s="243"/>
      <c r="I27" s="251"/>
      <c r="J27" s="281"/>
    </row>
    <row r="28" spans="1:11" x14ac:dyDescent="0.2">
      <c r="A28" s="125" t="s">
        <v>255</v>
      </c>
      <c r="B28" s="11"/>
      <c r="C28" s="11"/>
      <c r="D28" s="11"/>
      <c r="E28" s="11"/>
      <c r="F28" s="11"/>
      <c r="G28" s="11"/>
      <c r="H28" s="11"/>
      <c r="I28" s="11"/>
      <c r="J28" s="11"/>
      <c r="K28" s="11"/>
    </row>
    <row r="29" spans="1:11" ht="74.25" customHeight="1" x14ac:dyDescent="0.2">
      <c r="A29" s="484" t="s">
        <v>256</v>
      </c>
      <c r="B29" s="484"/>
      <c r="C29" s="484"/>
      <c r="D29" s="484"/>
      <c r="E29" s="484"/>
      <c r="F29" s="484"/>
      <c r="G29" s="484"/>
      <c r="H29" s="484"/>
      <c r="I29" s="484"/>
      <c r="J29" s="484"/>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18"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482" t="str">
        <f ca="1">HYPERLINK(CELL("adresse",Inhaltsverzeichnis!A1),"zurück zum Inhalt")</f>
        <v>zurück zum Inhalt</v>
      </c>
      <c r="H2" s="483"/>
      <c r="I2" s="285"/>
      <c r="J2" s="285"/>
    </row>
    <row r="3" spans="1:10" s="5" customFormat="1" x14ac:dyDescent="0.2">
      <c r="A3" s="285"/>
      <c r="B3" s="285"/>
      <c r="C3" s="305"/>
      <c r="D3" s="306"/>
      <c r="E3" s="285"/>
      <c r="F3" s="285"/>
      <c r="G3" s="285"/>
      <c r="H3" s="285"/>
    </row>
    <row r="4" spans="1:10" s="296" customFormat="1" ht="12.75" customHeight="1" x14ac:dyDescent="0.2">
      <c r="A4" s="70" t="s">
        <v>230</v>
      </c>
      <c r="B4" s="8"/>
      <c r="C4" s="307"/>
      <c r="D4" s="8"/>
      <c r="E4" s="8"/>
      <c r="F4" s="8"/>
      <c r="G4" s="8"/>
      <c r="H4" s="8"/>
    </row>
    <row r="5" spans="1:10" s="296" customFormat="1" ht="12.75" customHeight="1" x14ac:dyDescent="0.2">
      <c r="A5" s="492" t="s">
        <v>234</v>
      </c>
      <c r="B5" s="492"/>
      <c r="C5" s="492"/>
      <c r="D5" s="492"/>
      <c r="E5" s="492"/>
      <c r="F5" s="492"/>
      <c r="G5" s="492"/>
      <c r="H5" s="492"/>
    </row>
    <row r="6" spans="1:10" s="296" customFormat="1" ht="12.75" customHeight="1" x14ac:dyDescent="0.2">
      <c r="A6" s="241" t="str">
        <f>CONCATENATE(LEFT(Impressum!C12,SEARCH("(",Impressum!C12)-1),"(Hauptsitz des Arbeitgebers",TEXT(0,"#¹⁾"),")")</f>
        <v>Westdeutschland (Hauptsitz des Arbeitgebers¹⁾)</v>
      </c>
      <c r="B6" s="92"/>
      <c r="C6" s="308"/>
      <c r="D6" s="92"/>
      <c r="E6" s="92"/>
      <c r="F6" s="92"/>
      <c r="G6" s="92"/>
      <c r="H6" s="92"/>
    </row>
    <row r="7" spans="1:10" s="296" customFormat="1" ht="12.75" customHeight="1" x14ac:dyDescent="0.2">
      <c r="A7" s="8" t="s">
        <v>394</v>
      </c>
      <c r="B7" s="8"/>
      <c r="C7" s="307"/>
      <c r="D7" s="8"/>
      <c r="E7" s="8"/>
      <c r="F7" s="8"/>
      <c r="G7" s="8"/>
      <c r="H7" s="8"/>
    </row>
    <row r="8" spans="1:10" x14ac:dyDescent="0.2">
      <c r="A8" s="287"/>
      <c r="B8" s="287"/>
      <c r="C8" s="309"/>
      <c r="D8" s="310"/>
      <c r="E8" s="310"/>
      <c r="F8" s="310"/>
      <c r="G8" s="310"/>
      <c r="H8" s="310"/>
    </row>
    <row r="9" spans="1:10" s="296" customFormat="1" ht="15" customHeight="1" x14ac:dyDescent="0.2">
      <c r="A9" s="487" t="s">
        <v>356</v>
      </c>
      <c r="B9" s="488" t="s">
        <v>190</v>
      </c>
      <c r="C9" s="494" t="s">
        <v>3</v>
      </c>
      <c r="D9" s="495"/>
      <c r="E9" s="486" t="s">
        <v>221</v>
      </c>
      <c r="F9" s="486"/>
      <c r="G9" s="486"/>
      <c r="H9" s="488" t="s">
        <v>257</v>
      </c>
    </row>
    <row r="10" spans="1:10" s="296" customFormat="1" ht="48.75" customHeight="1" x14ac:dyDescent="0.2">
      <c r="A10" s="487"/>
      <c r="B10" s="489"/>
      <c r="C10" s="299" t="s">
        <v>1</v>
      </c>
      <c r="D10" s="299" t="s">
        <v>213</v>
      </c>
      <c r="E10" s="299" t="s">
        <v>229</v>
      </c>
      <c r="F10" s="300" t="s">
        <v>6</v>
      </c>
      <c r="G10" s="299" t="s">
        <v>7</v>
      </c>
      <c r="H10" s="489"/>
    </row>
    <row r="11" spans="1:10" s="296" customFormat="1" ht="11.25" customHeight="1" x14ac:dyDescent="0.2">
      <c r="A11" s="493"/>
      <c r="B11" s="174">
        <v>1</v>
      </c>
      <c r="C11" s="175">
        <v>2</v>
      </c>
      <c r="D11" s="175">
        <v>3</v>
      </c>
      <c r="E11" s="175">
        <v>4</v>
      </c>
      <c r="F11" s="175">
        <v>5</v>
      </c>
      <c r="G11" s="175">
        <v>6</v>
      </c>
      <c r="H11" s="175">
        <v>7</v>
      </c>
    </row>
    <row r="12" spans="1:10" s="296" customFormat="1" ht="19.899999999999999" customHeight="1" x14ac:dyDescent="0.2">
      <c r="A12" s="222" t="s">
        <v>224</v>
      </c>
      <c r="B12" s="219">
        <v>146370</v>
      </c>
      <c r="C12" s="311">
        <v>26416248.039646398</v>
      </c>
      <c r="D12" s="311">
        <v>21922304.404076502</v>
      </c>
      <c r="E12" s="312">
        <v>1059413.5771284101</v>
      </c>
      <c r="F12" s="311">
        <v>791816.70559163403</v>
      </c>
      <c r="G12" s="311">
        <v>267596.87153677503</v>
      </c>
      <c r="H12" s="311">
        <v>190625.075865811</v>
      </c>
      <c r="I12" s="17"/>
    </row>
    <row r="13" spans="1:10" s="296" customFormat="1" ht="15" customHeight="1" x14ac:dyDescent="0.2">
      <c r="A13" s="216" t="s">
        <v>10</v>
      </c>
      <c r="B13" s="13">
        <v>136021</v>
      </c>
      <c r="C13" s="19">
        <v>20778861.306421202</v>
      </c>
      <c r="D13" s="18">
        <v>17244459.776046202</v>
      </c>
      <c r="E13" s="313">
        <v>825150.11006491899</v>
      </c>
      <c r="F13" s="18">
        <v>579785.43178211094</v>
      </c>
      <c r="G13" s="18">
        <v>245364.678282804</v>
      </c>
      <c r="H13" s="18">
        <v>123356.380158739</v>
      </c>
      <c r="I13" s="17"/>
    </row>
    <row r="14" spans="1:10" s="296" customFormat="1" ht="15" customHeight="1" x14ac:dyDescent="0.2">
      <c r="A14" s="228" t="s">
        <v>2</v>
      </c>
      <c r="B14" s="122">
        <v>10349</v>
      </c>
      <c r="C14" s="129">
        <v>5637386.7332250997</v>
      </c>
      <c r="D14" s="130">
        <v>4677844.6280303001</v>
      </c>
      <c r="E14" s="314">
        <v>234263.46706349301</v>
      </c>
      <c r="F14" s="130">
        <v>212031.27380952399</v>
      </c>
      <c r="G14" s="130">
        <v>22232.193253968999</v>
      </c>
      <c r="H14" s="130">
        <v>67268.6957070715</v>
      </c>
      <c r="I14" s="17"/>
    </row>
    <row r="15" spans="1:10" s="223" customFormat="1" ht="36" customHeight="1" x14ac:dyDescent="0.2">
      <c r="A15" s="237" t="s">
        <v>279</v>
      </c>
      <c r="B15" s="226">
        <v>66470</v>
      </c>
      <c r="C15" s="224">
        <v>2553416.70743145</v>
      </c>
      <c r="D15" s="224">
        <v>1885766.32027417</v>
      </c>
      <c r="E15" s="315">
        <v>66470</v>
      </c>
      <c r="F15" s="224">
        <v>35777.190223669997</v>
      </c>
      <c r="G15" s="224">
        <v>30692.809776329999</v>
      </c>
      <c r="H15" s="224">
        <v>20339.300000000901</v>
      </c>
      <c r="I15" s="17"/>
    </row>
    <row r="16" spans="1:10" s="296" customFormat="1" ht="15" customHeight="1" x14ac:dyDescent="0.2">
      <c r="A16" s="239" t="s">
        <v>10</v>
      </c>
      <c r="B16" s="13">
        <v>63539</v>
      </c>
      <c r="C16" s="18">
        <v>2429354.50090187</v>
      </c>
      <c r="D16" s="18">
        <v>1801361.92792208</v>
      </c>
      <c r="E16" s="313">
        <v>63539</v>
      </c>
      <c r="F16" s="18">
        <v>33781.940223669902</v>
      </c>
      <c r="G16" s="18">
        <v>29757.059776330101</v>
      </c>
      <c r="H16" s="18">
        <v>18623.167929293701</v>
      </c>
      <c r="I16" s="17"/>
    </row>
    <row r="17" spans="1:9" s="17" customFormat="1" ht="15" customHeight="1" x14ac:dyDescent="0.2">
      <c r="A17" s="240" t="s">
        <v>2</v>
      </c>
      <c r="B17" s="122">
        <v>2931</v>
      </c>
      <c r="C17" s="130">
        <v>124062.206529581</v>
      </c>
      <c r="D17" s="130">
        <v>84404.392352092094</v>
      </c>
      <c r="E17" s="314">
        <v>2931</v>
      </c>
      <c r="F17" s="130">
        <v>1995.2500000001</v>
      </c>
      <c r="G17" s="130">
        <v>935.74999999989996</v>
      </c>
      <c r="H17" s="130">
        <v>1716.1320707072</v>
      </c>
    </row>
    <row r="18" spans="1:9" s="223" customFormat="1" ht="36" customHeight="1" x14ac:dyDescent="0.2">
      <c r="A18" s="237" t="s">
        <v>280</v>
      </c>
      <c r="B18" s="226">
        <v>25364</v>
      </c>
      <c r="C18" s="224">
        <v>1618690.3839826901</v>
      </c>
      <c r="D18" s="224">
        <v>1241501.2847402601</v>
      </c>
      <c r="E18" s="315">
        <v>50728</v>
      </c>
      <c r="F18" s="224">
        <v>30164.707251082</v>
      </c>
      <c r="G18" s="224">
        <v>20563.292748918</v>
      </c>
      <c r="H18" s="224">
        <v>10803.2852453126</v>
      </c>
      <c r="I18" s="17"/>
    </row>
    <row r="19" spans="1:9" s="296" customFormat="1" ht="15" customHeight="1" x14ac:dyDescent="0.2">
      <c r="A19" s="239" t="s">
        <v>10</v>
      </c>
      <c r="B19" s="13">
        <v>23869</v>
      </c>
      <c r="C19" s="18">
        <v>1514135.81453824</v>
      </c>
      <c r="D19" s="18">
        <v>1167565.39307359</v>
      </c>
      <c r="E19" s="313">
        <v>47738</v>
      </c>
      <c r="F19" s="18">
        <v>27889.207251081702</v>
      </c>
      <c r="G19" s="18">
        <v>19848.792748918298</v>
      </c>
      <c r="H19" s="18">
        <v>9472.0352453127998</v>
      </c>
      <c r="I19" s="17"/>
    </row>
    <row r="20" spans="1:9" s="17" customFormat="1" ht="15" customHeight="1" x14ac:dyDescent="0.2">
      <c r="A20" s="240" t="s">
        <v>2</v>
      </c>
      <c r="B20" s="122">
        <v>1495</v>
      </c>
      <c r="C20" s="130">
        <v>104554.569444444</v>
      </c>
      <c r="D20" s="130">
        <v>73935.891666665993</v>
      </c>
      <c r="E20" s="314">
        <v>2990</v>
      </c>
      <c r="F20" s="130">
        <v>2275.5000000003001</v>
      </c>
      <c r="G20" s="130">
        <v>714.499999999701</v>
      </c>
      <c r="H20" s="130">
        <v>1331.2499999997999</v>
      </c>
    </row>
    <row r="21" spans="1:9" s="225" customFormat="1" ht="36" customHeight="1" x14ac:dyDescent="0.2">
      <c r="A21" s="237" t="s">
        <v>281</v>
      </c>
      <c r="B21" s="226">
        <v>54536</v>
      </c>
      <c r="C21" s="227">
        <v>22244140.948232301</v>
      </c>
      <c r="D21" s="227">
        <v>18795036.799062099</v>
      </c>
      <c r="E21" s="316">
        <v>942215.57712840999</v>
      </c>
      <c r="F21" s="227">
        <v>725874.80811688304</v>
      </c>
      <c r="G21" s="227">
        <v>216340.769011525</v>
      </c>
      <c r="H21" s="227">
        <v>159482.49062049799</v>
      </c>
      <c r="I21" s="17"/>
    </row>
    <row r="22" spans="1:9" s="296" customFormat="1" ht="15" customHeight="1" x14ac:dyDescent="0.2">
      <c r="A22" s="239" t="s">
        <v>10</v>
      </c>
      <c r="B22" s="13">
        <v>48613</v>
      </c>
      <c r="C22" s="18">
        <v>16835370.990981098</v>
      </c>
      <c r="D22" s="18">
        <v>14275532.455050601</v>
      </c>
      <c r="E22" s="313">
        <v>713873.11006491794</v>
      </c>
      <c r="F22" s="18">
        <v>518114.284307361</v>
      </c>
      <c r="G22" s="18">
        <v>195758.82575755499</v>
      </c>
      <c r="H22" s="18">
        <v>95261.176984132602</v>
      </c>
      <c r="I22" s="17"/>
    </row>
    <row r="23" spans="1:9" s="296" customFormat="1" ht="15" customHeight="1" x14ac:dyDescent="0.2">
      <c r="A23" s="240" t="s">
        <v>2</v>
      </c>
      <c r="B23" s="122">
        <v>5923</v>
      </c>
      <c r="C23" s="130">
        <v>5408769.9572510701</v>
      </c>
      <c r="D23" s="130">
        <v>4519504.3440115396</v>
      </c>
      <c r="E23" s="314">
        <v>228342.46706349301</v>
      </c>
      <c r="F23" s="130">
        <v>207760.523809523</v>
      </c>
      <c r="G23" s="130">
        <v>20581.943253969399</v>
      </c>
      <c r="H23" s="130">
        <v>64221.313636364503</v>
      </c>
      <c r="I23" s="17"/>
    </row>
    <row r="24" spans="1:9" s="296" customFormat="1" ht="12.75" customHeight="1" x14ac:dyDescent="0.2">
      <c r="A24" s="255"/>
      <c r="B24" s="244"/>
      <c r="C24" s="245"/>
      <c r="D24" s="246"/>
      <c r="E24" s="246"/>
      <c r="F24" s="246"/>
      <c r="G24" s="246"/>
      <c r="H24" s="20" t="s">
        <v>8</v>
      </c>
    </row>
    <row r="25" spans="1:9" s="422" customFormat="1" ht="11.25" customHeight="1" x14ac:dyDescent="0.2">
      <c r="A25" s="255" t="s">
        <v>349</v>
      </c>
      <c r="B25" s="423"/>
      <c r="C25" s="284"/>
      <c r="D25" s="423"/>
      <c r="E25" s="423"/>
      <c r="F25" s="423"/>
    </row>
    <row r="26" spans="1:9" s="296" customFormat="1" ht="11.25" customHeight="1" x14ac:dyDescent="0.2">
      <c r="A26" s="255" t="s">
        <v>233</v>
      </c>
      <c r="B26" s="11"/>
      <c r="C26" s="284"/>
      <c r="D26" s="11"/>
      <c r="E26" s="11"/>
      <c r="F26" s="11"/>
    </row>
    <row r="27" spans="1:9" ht="68.25" customHeight="1" x14ac:dyDescent="0.2">
      <c r="A27" s="484" t="s">
        <v>282</v>
      </c>
      <c r="B27" s="484"/>
      <c r="C27" s="484"/>
      <c r="D27" s="484"/>
      <c r="E27" s="484"/>
      <c r="F27" s="484"/>
      <c r="G27" s="484"/>
      <c r="H27" s="484"/>
      <c r="I27" s="317"/>
    </row>
    <row r="28" spans="1:9" x14ac:dyDescent="0.2">
      <c r="A28" s="11"/>
      <c r="B28" s="11"/>
      <c r="C28" s="284"/>
      <c r="D28" s="11"/>
      <c r="E28" s="11"/>
      <c r="F28" s="11"/>
      <c r="G28" s="11"/>
      <c r="H28" s="11"/>
    </row>
    <row r="29" spans="1:9" x14ac:dyDescent="0.2">
      <c r="A29" s="11"/>
      <c r="B29" s="11"/>
      <c r="C29" s="284"/>
      <c r="D29" s="11"/>
      <c r="E29" s="11"/>
      <c r="F29" s="11"/>
      <c r="G29" s="11"/>
      <c r="H29" s="11"/>
    </row>
    <row r="30" spans="1:9" x14ac:dyDescent="0.2">
      <c r="A30" s="11"/>
      <c r="B30" s="11"/>
      <c r="C30" s="284"/>
      <c r="D30" s="11"/>
      <c r="E30" s="11"/>
      <c r="F30" s="11"/>
      <c r="G30" s="11"/>
      <c r="H30" s="11"/>
    </row>
    <row r="31" spans="1:9" x14ac:dyDescent="0.2">
      <c r="A31" s="11"/>
      <c r="B31" s="11"/>
      <c r="C31" s="284"/>
      <c r="D31" s="11"/>
      <c r="E31" s="11"/>
      <c r="F31" s="11"/>
      <c r="G31" s="11"/>
      <c r="H31" s="11"/>
    </row>
    <row r="32" spans="1:9"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A153" s="11"/>
      <c r="B153" s="11"/>
      <c r="C153" s="284"/>
      <c r="D153" s="11"/>
      <c r="E153" s="11"/>
      <c r="F153" s="11"/>
      <c r="G153" s="11"/>
      <c r="H153" s="11"/>
    </row>
    <row r="154" spans="1:8" x14ac:dyDescent="0.2">
      <c r="A154" s="11"/>
      <c r="B154" s="11"/>
      <c r="C154" s="284"/>
      <c r="D154" s="11"/>
      <c r="E154" s="11"/>
      <c r="F154" s="11"/>
      <c r="G154" s="11"/>
      <c r="H154" s="11"/>
    </row>
    <row r="155" spans="1:8" x14ac:dyDescent="0.2">
      <c r="A155" s="11"/>
      <c r="B155" s="11"/>
      <c r="C155" s="284"/>
      <c r="D155" s="11"/>
      <c r="E155" s="11"/>
      <c r="F155" s="11"/>
      <c r="G155" s="11"/>
      <c r="H155" s="11"/>
    </row>
    <row r="156" spans="1:8" x14ac:dyDescent="0.2">
      <c r="A156" s="11"/>
      <c r="B156" s="11"/>
      <c r="C156" s="284"/>
      <c r="D156" s="11"/>
      <c r="E156" s="11"/>
      <c r="F156" s="11"/>
      <c r="G156" s="11"/>
      <c r="H156" s="11"/>
    </row>
    <row r="157" spans="1:8" x14ac:dyDescent="0.2">
      <c r="A157" s="11"/>
      <c r="B157" s="11"/>
      <c r="C157" s="284"/>
      <c r="D157" s="11"/>
      <c r="E157" s="11"/>
      <c r="F157" s="11"/>
      <c r="G157" s="11"/>
      <c r="H157" s="11"/>
    </row>
    <row r="158" spans="1:8" x14ac:dyDescent="0.2">
      <c r="A158" s="11"/>
      <c r="B158" s="11"/>
      <c r="C158" s="284"/>
      <c r="D158" s="11"/>
      <c r="E158" s="11"/>
      <c r="F158" s="11"/>
      <c r="G158" s="11"/>
      <c r="H158" s="11"/>
    </row>
    <row r="159" spans="1:8" x14ac:dyDescent="0.2">
      <c r="A159" s="11"/>
      <c r="B159" s="11"/>
      <c r="C159" s="284"/>
      <c r="D159" s="11"/>
      <c r="E159" s="11"/>
      <c r="F159" s="11"/>
      <c r="G159" s="11"/>
      <c r="H159" s="11"/>
    </row>
    <row r="160" spans="1:8" x14ac:dyDescent="0.2">
      <c r="A160" s="11"/>
      <c r="B160" s="11"/>
      <c r="C160" s="284"/>
      <c r="D160" s="11"/>
      <c r="E160" s="11"/>
      <c r="F160" s="11"/>
      <c r="G160" s="11"/>
      <c r="H160" s="11"/>
    </row>
    <row r="161" spans="1:8" x14ac:dyDescent="0.2">
      <c r="A161" s="11"/>
      <c r="B161" s="11"/>
      <c r="C161" s="284"/>
      <c r="D161" s="11"/>
      <c r="E161" s="11"/>
      <c r="F161" s="11"/>
      <c r="G161" s="11"/>
      <c r="H161" s="11"/>
    </row>
    <row r="162" spans="1:8" x14ac:dyDescent="0.2">
      <c r="A162" s="11"/>
      <c r="B162" s="11"/>
      <c r="C162" s="284"/>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296" customWidth="1"/>
    <col min="2" max="2" width="8.125" style="296" customWidth="1"/>
    <col min="3" max="3" width="5.625" style="296" customWidth="1"/>
    <col min="4" max="9" width="8.125" style="296" customWidth="1"/>
    <col min="10" max="10" width="5.25" style="296" bestFit="1" customWidth="1"/>
    <col min="11" max="182" width="9" style="296"/>
    <col min="183" max="183" width="17.625" style="296" customWidth="1"/>
    <col min="184" max="184" width="18.875" style="296" customWidth="1"/>
    <col min="185" max="185" width="9.75" style="296" customWidth="1"/>
    <col min="186" max="186" width="20.125" style="296" customWidth="1"/>
    <col min="187" max="191" width="11.375" style="296" customWidth="1"/>
    <col min="192" max="438" width="9" style="296"/>
    <col min="439" max="439" width="17.625" style="296" customWidth="1"/>
    <col min="440" max="440" width="18.875" style="296" customWidth="1"/>
    <col min="441" max="441" width="9.75" style="296" customWidth="1"/>
    <col min="442" max="442" width="20.125" style="296" customWidth="1"/>
    <col min="443" max="447" width="11.375" style="296" customWidth="1"/>
    <col min="448" max="694" width="9" style="296"/>
    <col min="695" max="695" width="17.625" style="296" customWidth="1"/>
    <col min="696" max="696" width="18.875" style="296" customWidth="1"/>
    <col min="697" max="697" width="9.75" style="296" customWidth="1"/>
    <col min="698" max="698" width="20.125" style="296" customWidth="1"/>
    <col min="699" max="703" width="11.375" style="296" customWidth="1"/>
    <col min="704" max="950" width="9" style="296"/>
    <col min="951" max="951" width="17.625" style="296" customWidth="1"/>
    <col min="952" max="952" width="18.875" style="296" customWidth="1"/>
    <col min="953" max="953" width="9.75" style="296" customWidth="1"/>
    <col min="954" max="954" width="20.125" style="296" customWidth="1"/>
    <col min="955" max="959" width="11.375" style="296" customWidth="1"/>
    <col min="960" max="1206" width="9" style="296"/>
    <col min="1207" max="1207" width="17.625" style="296" customWidth="1"/>
    <col min="1208" max="1208" width="18.875" style="296" customWidth="1"/>
    <col min="1209" max="1209" width="9.75" style="296" customWidth="1"/>
    <col min="1210" max="1210" width="20.125" style="296" customWidth="1"/>
    <col min="1211" max="1215" width="11.375" style="296" customWidth="1"/>
    <col min="1216" max="1462" width="9" style="296"/>
    <col min="1463" max="1463" width="17.625" style="296" customWidth="1"/>
    <col min="1464" max="1464" width="18.875" style="296" customWidth="1"/>
    <col min="1465" max="1465" width="9.75" style="296" customWidth="1"/>
    <col min="1466" max="1466" width="20.125" style="296" customWidth="1"/>
    <col min="1467" max="1471" width="11.375" style="296" customWidth="1"/>
    <col min="1472" max="1718" width="9" style="296"/>
    <col min="1719" max="1719" width="17.625" style="296" customWidth="1"/>
    <col min="1720" max="1720" width="18.875" style="296" customWidth="1"/>
    <col min="1721" max="1721" width="9.75" style="296" customWidth="1"/>
    <col min="1722" max="1722" width="20.125" style="296" customWidth="1"/>
    <col min="1723" max="1727" width="11.375" style="296" customWidth="1"/>
    <col min="1728" max="1974" width="9" style="296"/>
    <col min="1975" max="1975" width="17.625" style="296" customWidth="1"/>
    <col min="1976" max="1976" width="18.875" style="296" customWidth="1"/>
    <col min="1977" max="1977" width="9.75" style="296" customWidth="1"/>
    <col min="1978" max="1978" width="20.125" style="296" customWidth="1"/>
    <col min="1979" max="1983" width="11.375" style="296" customWidth="1"/>
    <col min="1984" max="2230" width="9" style="296"/>
    <col min="2231" max="2231" width="17.625" style="296" customWidth="1"/>
    <col min="2232" max="2232" width="18.875" style="296" customWidth="1"/>
    <col min="2233" max="2233" width="9.75" style="296" customWidth="1"/>
    <col min="2234" max="2234" width="20.125" style="296" customWidth="1"/>
    <col min="2235" max="2239" width="11.375" style="296" customWidth="1"/>
    <col min="2240" max="2486" width="9" style="296"/>
    <col min="2487" max="2487" width="17.625" style="296" customWidth="1"/>
    <col min="2488" max="2488" width="18.875" style="296" customWidth="1"/>
    <col min="2489" max="2489" width="9.75" style="296" customWidth="1"/>
    <col min="2490" max="2490" width="20.125" style="296" customWidth="1"/>
    <col min="2491" max="2495" width="11.375" style="296" customWidth="1"/>
    <col min="2496" max="2742" width="9" style="296"/>
    <col min="2743" max="2743" width="17.625" style="296" customWidth="1"/>
    <col min="2744" max="2744" width="18.875" style="296" customWidth="1"/>
    <col min="2745" max="2745" width="9.75" style="296" customWidth="1"/>
    <col min="2746" max="2746" width="20.125" style="296" customWidth="1"/>
    <col min="2747" max="2751" width="11.375" style="296" customWidth="1"/>
    <col min="2752" max="2998" width="9" style="296"/>
    <col min="2999" max="2999" width="17.625" style="296" customWidth="1"/>
    <col min="3000" max="3000" width="18.875" style="296" customWidth="1"/>
    <col min="3001" max="3001" width="9.75" style="296" customWidth="1"/>
    <col min="3002" max="3002" width="20.125" style="296" customWidth="1"/>
    <col min="3003" max="3007" width="11.375" style="296" customWidth="1"/>
    <col min="3008" max="3254" width="9" style="296"/>
    <col min="3255" max="3255" width="17.625" style="296" customWidth="1"/>
    <col min="3256" max="3256" width="18.875" style="296" customWidth="1"/>
    <col min="3257" max="3257" width="9.75" style="296" customWidth="1"/>
    <col min="3258" max="3258" width="20.125" style="296" customWidth="1"/>
    <col min="3259" max="3263" width="11.375" style="296" customWidth="1"/>
    <col min="3264" max="3510" width="9" style="296"/>
    <col min="3511" max="3511" width="17.625" style="296" customWidth="1"/>
    <col min="3512" max="3512" width="18.875" style="296" customWidth="1"/>
    <col min="3513" max="3513" width="9.75" style="296" customWidth="1"/>
    <col min="3514" max="3514" width="20.125" style="296" customWidth="1"/>
    <col min="3515" max="3519" width="11.375" style="296" customWidth="1"/>
    <col min="3520" max="3766" width="9" style="296"/>
    <col min="3767" max="3767" width="17.625" style="296" customWidth="1"/>
    <col min="3768" max="3768" width="18.875" style="296" customWidth="1"/>
    <col min="3769" max="3769" width="9.75" style="296" customWidth="1"/>
    <col min="3770" max="3770" width="20.125" style="296" customWidth="1"/>
    <col min="3771" max="3775" width="11.375" style="296" customWidth="1"/>
    <col min="3776" max="4022" width="9" style="296"/>
    <col min="4023" max="4023" width="17.625" style="296" customWidth="1"/>
    <col min="4024" max="4024" width="18.875" style="296" customWidth="1"/>
    <col min="4025" max="4025" width="9.75" style="296" customWidth="1"/>
    <col min="4026" max="4026" width="20.125" style="296" customWidth="1"/>
    <col min="4027" max="4031" width="11.375" style="296" customWidth="1"/>
    <col min="4032" max="4278" width="9" style="296"/>
    <col min="4279" max="4279" width="17.625" style="296" customWidth="1"/>
    <col min="4280" max="4280" width="18.875" style="296" customWidth="1"/>
    <col min="4281" max="4281" width="9.75" style="296" customWidth="1"/>
    <col min="4282" max="4282" width="20.125" style="296" customWidth="1"/>
    <col min="4283" max="4287" width="11.375" style="296" customWidth="1"/>
    <col min="4288" max="4534" width="9" style="296"/>
    <col min="4535" max="4535" width="17.625" style="296" customWidth="1"/>
    <col min="4536" max="4536" width="18.875" style="296" customWidth="1"/>
    <col min="4537" max="4537" width="9.75" style="296" customWidth="1"/>
    <col min="4538" max="4538" width="20.125" style="296" customWidth="1"/>
    <col min="4539" max="4543" width="11.375" style="296" customWidth="1"/>
    <col min="4544" max="4790" width="9" style="296"/>
    <col min="4791" max="4791" width="17.625" style="296" customWidth="1"/>
    <col min="4792" max="4792" width="18.875" style="296" customWidth="1"/>
    <col min="4793" max="4793" width="9.75" style="296" customWidth="1"/>
    <col min="4794" max="4794" width="20.125" style="296" customWidth="1"/>
    <col min="4795" max="4799" width="11.375" style="296" customWidth="1"/>
    <col min="4800" max="5046" width="9" style="296"/>
    <col min="5047" max="5047" width="17.625" style="296" customWidth="1"/>
    <col min="5048" max="5048" width="18.875" style="296" customWidth="1"/>
    <col min="5049" max="5049" width="9.75" style="296" customWidth="1"/>
    <col min="5050" max="5050" width="20.125" style="296" customWidth="1"/>
    <col min="5051" max="5055" width="11.375" style="296" customWidth="1"/>
    <col min="5056" max="5302" width="9" style="296"/>
    <col min="5303" max="5303" width="17.625" style="296" customWidth="1"/>
    <col min="5304" max="5304" width="18.875" style="296" customWidth="1"/>
    <col min="5305" max="5305" width="9.75" style="296" customWidth="1"/>
    <col min="5306" max="5306" width="20.125" style="296" customWidth="1"/>
    <col min="5307" max="5311" width="11.375" style="296" customWidth="1"/>
    <col min="5312" max="5558" width="9" style="296"/>
    <col min="5559" max="5559" width="17.625" style="296" customWidth="1"/>
    <col min="5560" max="5560" width="18.875" style="296" customWidth="1"/>
    <col min="5561" max="5561" width="9.75" style="296" customWidth="1"/>
    <col min="5562" max="5562" width="20.125" style="296" customWidth="1"/>
    <col min="5563" max="5567" width="11.375" style="296" customWidth="1"/>
    <col min="5568" max="5814" width="9" style="296"/>
    <col min="5815" max="5815" width="17.625" style="296" customWidth="1"/>
    <col min="5816" max="5816" width="18.875" style="296" customWidth="1"/>
    <col min="5817" max="5817" width="9.75" style="296" customWidth="1"/>
    <col min="5818" max="5818" width="20.125" style="296" customWidth="1"/>
    <col min="5819" max="5823" width="11.375" style="296" customWidth="1"/>
    <col min="5824" max="6070" width="9" style="296"/>
    <col min="6071" max="6071" width="17.625" style="296" customWidth="1"/>
    <col min="6072" max="6072" width="18.875" style="296" customWidth="1"/>
    <col min="6073" max="6073" width="9.75" style="296" customWidth="1"/>
    <col min="6074" max="6074" width="20.125" style="296" customWidth="1"/>
    <col min="6075" max="6079" width="11.375" style="296" customWidth="1"/>
    <col min="6080" max="6326" width="9" style="296"/>
    <col min="6327" max="6327" width="17.625" style="296" customWidth="1"/>
    <col min="6328" max="6328" width="18.875" style="296" customWidth="1"/>
    <col min="6329" max="6329" width="9.75" style="296" customWidth="1"/>
    <col min="6330" max="6330" width="20.125" style="296" customWidth="1"/>
    <col min="6331" max="6335" width="11.375" style="296" customWidth="1"/>
    <col min="6336" max="6582" width="9" style="296"/>
    <col min="6583" max="6583" width="17.625" style="296" customWidth="1"/>
    <col min="6584" max="6584" width="18.875" style="296" customWidth="1"/>
    <col min="6585" max="6585" width="9.75" style="296" customWidth="1"/>
    <col min="6586" max="6586" width="20.125" style="296" customWidth="1"/>
    <col min="6587" max="6591" width="11.375" style="296" customWidth="1"/>
    <col min="6592" max="6838" width="9" style="296"/>
    <col min="6839" max="6839" width="17.625" style="296" customWidth="1"/>
    <col min="6840" max="6840" width="18.875" style="296" customWidth="1"/>
    <col min="6841" max="6841" width="9.75" style="296" customWidth="1"/>
    <col min="6842" max="6842" width="20.125" style="296" customWidth="1"/>
    <col min="6843" max="6847" width="11.375" style="296" customWidth="1"/>
    <col min="6848" max="7094" width="9" style="296"/>
    <col min="7095" max="7095" width="17.625" style="296" customWidth="1"/>
    <col min="7096" max="7096" width="18.875" style="296" customWidth="1"/>
    <col min="7097" max="7097" width="9.75" style="296" customWidth="1"/>
    <col min="7098" max="7098" width="20.125" style="296" customWidth="1"/>
    <col min="7099" max="7103" width="11.375" style="296" customWidth="1"/>
    <col min="7104" max="7350" width="9" style="296"/>
    <col min="7351" max="7351" width="17.625" style="296" customWidth="1"/>
    <col min="7352" max="7352" width="18.875" style="296" customWidth="1"/>
    <col min="7353" max="7353" width="9.75" style="296" customWidth="1"/>
    <col min="7354" max="7354" width="20.125" style="296" customWidth="1"/>
    <col min="7355" max="7359" width="11.375" style="296" customWidth="1"/>
    <col min="7360" max="7606" width="9" style="296"/>
    <col min="7607" max="7607" width="17.625" style="296" customWidth="1"/>
    <col min="7608" max="7608" width="18.875" style="296" customWidth="1"/>
    <col min="7609" max="7609" width="9.75" style="296" customWidth="1"/>
    <col min="7610" max="7610" width="20.125" style="296" customWidth="1"/>
    <col min="7611" max="7615" width="11.375" style="296" customWidth="1"/>
    <col min="7616" max="7862" width="9" style="296"/>
    <col min="7863" max="7863" width="17.625" style="296" customWidth="1"/>
    <col min="7864" max="7864" width="18.875" style="296" customWidth="1"/>
    <col min="7865" max="7865" width="9.75" style="296" customWidth="1"/>
    <col min="7866" max="7866" width="20.125" style="296" customWidth="1"/>
    <col min="7867" max="7871" width="11.375" style="296" customWidth="1"/>
    <col min="7872" max="8118" width="9" style="296"/>
    <col min="8119" max="8119" width="17.625" style="296" customWidth="1"/>
    <col min="8120" max="8120" width="18.875" style="296" customWidth="1"/>
    <col min="8121" max="8121" width="9.75" style="296" customWidth="1"/>
    <col min="8122" max="8122" width="20.125" style="296" customWidth="1"/>
    <col min="8123" max="8127" width="11.375" style="296" customWidth="1"/>
    <col min="8128" max="8374" width="9" style="296"/>
    <col min="8375" max="8375" width="17.625" style="296" customWidth="1"/>
    <col min="8376" max="8376" width="18.875" style="296" customWidth="1"/>
    <col min="8377" max="8377" width="9.75" style="296" customWidth="1"/>
    <col min="8378" max="8378" width="20.125" style="296" customWidth="1"/>
    <col min="8379" max="8383" width="11.375" style="296" customWidth="1"/>
    <col min="8384" max="8630" width="9" style="296"/>
    <col min="8631" max="8631" width="17.625" style="296" customWidth="1"/>
    <col min="8632" max="8632" width="18.875" style="296" customWidth="1"/>
    <col min="8633" max="8633" width="9.75" style="296" customWidth="1"/>
    <col min="8634" max="8634" width="20.125" style="296" customWidth="1"/>
    <col min="8635" max="8639" width="11.375" style="296" customWidth="1"/>
    <col min="8640" max="8886" width="9" style="296"/>
    <col min="8887" max="8887" width="17.625" style="296" customWidth="1"/>
    <col min="8888" max="8888" width="18.875" style="296" customWidth="1"/>
    <col min="8889" max="8889" width="9.75" style="296" customWidth="1"/>
    <col min="8890" max="8890" width="20.125" style="296" customWidth="1"/>
    <col min="8891" max="8895" width="11.375" style="296" customWidth="1"/>
    <col min="8896" max="9142" width="9" style="296"/>
    <col min="9143" max="9143" width="17.625" style="296" customWidth="1"/>
    <col min="9144" max="9144" width="18.875" style="296" customWidth="1"/>
    <col min="9145" max="9145" width="9.75" style="296" customWidth="1"/>
    <col min="9146" max="9146" width="20.125" style="296" customWidth="1"/>
    <col min="9147" max="9151" width="11.375" style="296" customWidth="1"/>
    <col min="9152" max="9398" width="9" style="296"/>
    <col min="9399" max="9399" width="17.625" style="296" customWidth="1"/>
    <col min="9400" max="9400" width="18.875" style="296" customWidth="1"/>
    <col min="9401" max="9401" width="9.75" style="296" customWidth="1"/>
    <col min="9402" max="9402" width="20.125" style="296" customWidth="1"/>
    <col min="9403" max="9407" width="11.375" style="296" customWidth="1"/>
    <col min="9408" max="9654" width="9" style="296"/>
    <col min="9655" max="9655" width="17.625" style="296" customWidth="1"/>
    <col min="9656" max="9656" width="18.875" style="296" customWidth="1"/>
    <col min="9657" max="9657" width="9.75" style="296" customWidth="1"/>
    <col min="9658" max="9658" width="20.125" style="296" customWidth="1"/>
    <col min="9659" max="9663" width="11.375" style="296" customWidth="1"/>
    <col min="9664" max="9910" width="9" style="296"/>
    <col min="9911" max="9911" width="17.625" style="296" customWidth="1"/>
    <col min="9912" max="9912" width="18.875" style="296" customWidth="1"/>
    <col min="9913" max="9913" width="9.75" style="296" customWidth="1"/>
    <col min="9914" max="9914" width="20.125" style="296" customWidth="1"/>
    <col min="9915" max="9919" width="11.375" style="296" customWidth="1"/>
    <col min="9920" max="10166" width="9" style="296"/>
    <col min="10167" max="10167" width="17.625" style="296" customWidth="1"/>
    <col min="10168" max="10168" width="18.875" style="296" customWidth="1"/>
    <col min="10169" max="10169" width="9.75" style="296" customWidth="1"/>
    <col min="10170" max="10170" width="20.125" style="296" customWidth="1"/>
    <col min="10171" max="10175" width="11.375" style="296" customWidth="1"/>
    <col min="10176" max="10422" width="9" style="296"/>
    <col min="10423" max="10423" width="17.625" style="296" customWidth="1"/>
    <col min="10424" max="10424" width="18.875" style="296" customWidth="1"/>
    <col min="10425" max="10425" width="9.75" style="296" customWidth="1"/>
    <col min="10426" max="10426" width="20.125" style="296" customWidth="1"/>
    <col min="10427" max="10431" width="11.375" style="296" customWidth="1"/>
    <col min="10432" max="10678" width="9" style="296"/>
    <col min="10679" max="10679" width="17.625" style="296" customWidth="1"/>
    <col min="10680" max="10680" width="18.875" style="296" customWidth="1"/>
    <col min="10681" max="10681" width="9.75" style="296" customWidth="1"/>
    <col min="10682" max="10682" width="20.125" style="296" customWidth="1"/>
    <col min="10683" max="10687" width="11.375" style="296" customWidth="1"/>
    <col min="10688" max="10934" width="9" style="296"/>
    <col min="10935" max="10935" width="17.625" style="296" customWidth="1"/>
    <col min="10936" max="10936" width="18.875" style="296" customWidth="1"/>
    <col min="10937" max="10937" width="9.75" style="296" customWidth="1"/>
    <col min="10938" max="10938" width="20.125" style="296" customWidth="1"/>
    <col min="10939" max="10943" width="11.375" style="296" customWidth="1"/>
    <col min="10944" max="11190" width="9" style="296"/>
    <col min="11191" max="11191" width="17.625" style="296" customWidth="1"/>
    <col min="11192" max="11192" width="18.875" style="296" customWidth="1"/>
    <col min="11193" max="11193" width="9.75" style="296" customWidth="1"/>
    <col min="11194" max="11194" width="20.125" style="296" customWidth="1"/>
    <col min="11195" max="11199" width="11.375" style="296" customWidth="1"/>
    <col min="11200" max="11446" width="9" style="296"/>
    <col min="11447" max="11447" width="17.625" style="296" customWidth="1"/>
    <col min="11448" max="11448" width="18.875" style="296" customWidth="1"/>
    <col min="11449" max="11449" width="9.75" style="296" customWidth="1"/>
    <col min="11450" max="11450" width="20.125" style="296" customWidth="1"/>
    <col min="11451" max="11455" width="11.375" style="296" customWidth="1"/>
    <col min="11456" max="11702" width="9" style="296"/>
    <col min="11703" max="11703" width="17.625" style="296" customWidth="1"/>
    <col min="11704" max="11704" width="18.875" style="296" customWidth="1"/>
    <col min="11705" max="11705" width="9.75" style="296" customWidth="1"/>
    <col min="11706" max="11706" width="20.125" style="296" customWidth="1"/>
    <col min="11707" max="11711" width="11.375" style="296" customWidth="1"/>
    <col min="11712" max="11958" width="9" style="296"/>
    <col min="11959" max="11959" width="17.625" style="296" customWidth="1"/>
    <col min="11960" max="11960" width="18.875" style="296" customWidth="1"/>
    <col min="11961" max="11961" width="9.75" style="296" customWidth="1"/>
    <col min="11962" max="11962" width="20.125" style="296" customWidth="1"/>
    <col min="11963" max="11967" width="11.375" style="296" customWidth="1"/>
    <col min="11968" max="12214" width="9" style="296"/>
    <col min="12215" max="12215" width="17.625" style="296" customWidth="1"/>
    <col min="12216" max="12216" width="18.875" style="296" customWidth="1"/>
    <col min="12217" max="12217" width="9.75" style="296" customWidth="1"/>
    <col min="12218" max="12218" width="20.125" style="296" customWidth="1"/>
    <col min="12219" max="12223" width="11.375" style="296" customWidth="1"/>
    <col min="12224" max="12470" width="9" style="296"/>
    <col min="12471" max="12471" width="17.625" style="296" customWidth="1"/>
    <col min="12472" max="12472" width="18.875" style="296" customWidth="1"/>
    <col min="12473" max="12473" width="9.75" style="296" customWidth="1"/>
    <col min="12474" max="12474" width="20.125" style="296" customWidth="1"/>
    <col min="12475" max="12479" width="11.375" style="296" customWidth="1"/>
    <col min="12480" max="12726" width="9" style="296"/>
    <col min="12727" max="12727" width="17.625" style="296" customWidth="1"/>
    <col min="12728" max="12728" width="18.875" style="296" customWidth="1"/>
    <col min="12729" max="12729" width="9.75" style="296" customWidth="1"/>
    <col min="12730" max="12730" width="20.125" style="296" customWidth="1"/>
    <col min="12731" max="12735" width="11.375" style="296" customWidth="1"/>
    <col min="12736" max="12982" width="9" style="296"/>
    <col min="12983" max="12983" width="17.625" style="296" customWidth="1"/>
    <col min="12984" max="12984" width="18.875" style="296" customWidth="1"/>
    <col min="12985" max="12985" width="9.75" style="296" customWidth="1"/>
    <col min="12986" max="12986" width="20.125" style="296" customWidth="1"/>
    <col min="12987" max="12991" width="11.375" style="296" customWidth="1"/>
    <col min="12992" max="13238" width="9" style="296"/>
    <col min="13239" max="13239" width="17.625" style="296" customWidth="1"/>
    <col min="13240" max="13240" width="18.875" style="296" customWidth="1"/>
    <col min="13241" max="13241" width="9.75" style="296" customWidth="1"/>
    <col min="13242" max="13242" width="20.125" style="296" customWidth="1"/>
    <col min="13243" max="13247" width="11.375" style="296" customWidth="1"/>
    <col min="13248" max="13494" width="9" style="296"/>
    <col min="13495" max="13495" width="17.625" style="296" customWidth="1"/>
    <col min="13496" max="13496" width="18.875" style="296" customWidth="1"/>
    <col min="13497" max="13497" width="9.75" style="296" customWidth="1"/>
    <col min="13498" max="13498" width="20.125" style="296" customWidth="1"/>
    <col min="13499" max="13503" width="11.375" style="296" customWidth="1"/>
    <col min="13504" max="13750" width="9" style="296"/>
    <col min="13751" max="13751" width="17.625" style="296" customWidth="1"/>
    <col min="13752" max="13752" width="18.875" style="296" customWidth="1"/>
    <col min="13753" max="13753" width="9.75" style="296" customWidth="1"/>
    <col min="13754" max="13754" width="20.125" style="296" customWidth="1"/>
    <col min="13755" max="13759" width="11.375" style="296" customWidth="1"/>
    <col min="13760" max="14006" width="9" style="296"/>
    <col min="14007" max="14007" width="17.625" style="296" customWidth="1"/>
    <col min="14008" max="14008" width="18.875" style="296" customWidth="1"/>
    <col min="14009" max="14009" width="9.75" style="296" customWidth="1"/>
    <col min="14010" max="14010" width="20.125" style="296" customWidth="1"/>
    <col min="14011" max="14015" width="11.375" style="296" customWidth="1"/>
    <col min="14016" max="14262" width="9" style="296"/>
    <col min="14263" max="14263" width="17.625" style="296" customWidth="1"/>
    <col min="14264" max="14264" width="18.875" style="296" customWidth="1"/>
    <col min="14265" max="14265" width="9.75" style="296" customWidth="1"/>
    <col min="14266" max="14266" width="20.125" style="296" customWidth="1"/>
    <col min="14267" max="14271" width="11.375" style="296" customWidth="1"/>
    <col min="14272" max="14518" width="9" style="296"/>
    <col min="14519" max="14519" width="17.625" style="296" customWidth="1"/>
    <col min="14520" max="14520" width="18.875" style="296" customWidth="1"/>
    <col min="14521" max="14521" width="9.75" style="296" customWidth="1"/>
    <col min="14522" max="14522" width="20.125" style="296" customWidth="1"/>
    <col min="14523" max="14527" width="11.375" style="296" customWidth="1"/>
    <col min="14528" max="14774" width="9" style="296"/>
    <col min="14775" max="14775" width="17.625" style="296" customWidth="1"/>
    <col min="14776" max="14776" width="18.875" style="296" customWidth="1"/>
    <col min="14777" max="14777" width="9.75" style="296" customWidth="1"/>
    <col min="14778" max="14778" width="20.125" style="296" customWidth="1"/>
    <col min="14779" max="14783" width="11.375" style="296" customWidth="1"/>
    <col min="14784" max="15030" width="9" style="296"/>
    <col min="15031" max="15031" width="17.625" style="296" customWidth="1"/>
    <col min="15032" max="15032" width="18.875" style="296" customWidth="1"/>
    <col min="15033" max="15033" width="9.75" style="296" customWidth="1"/>
    <col min="15034" max="15034" width="20.125" style="296" customWidth="1"/>
    <col min="15035" max="15039" width="11.375" style="296" customWidth="1"/>
    <col min="15040" max="15286" width="9" style="296"/>
    <col min="15287" max="15287" width="17.625" style="296" customWidth="1"/>
    <col min="15288" max="15288" width="18.875" style="296" customWidth="1"/>
    <col min="15289" max="15289" width="9.75" style="296" customWidth="1"/>
    <col min="15290" max="15290" width="20.125" style="296" customWidth="1"/>
    <col min="15291" max="15295" width="11.375" style="296" customWidth="1"/>
    <col min="15296" max="15542" width="9" style="296"/>
    <col min="15543" max="15543" width="17.625" style="296" customWidth="1"/>
    <col min="15544" max="15544" width="18.875" style="296" customWidth="1"/>
    <col min="15545" max="15545" width="9.75" style="296" customWidth="1"/>
    <col min="15546" max="15546" width="20.125" style="296" customWidth="1"/>
    <col min="15547" max="15551" width="11.375" style="296" customWidth="1"/>
    <col min="15552" max="15798" width="9" style="296"/>
    <col min="15799" max="15799" width="17.625" style="296" customWidth="1"/>
    <col min="15800" max="15800" width="18.875" style="296" customWidth="1"/>
    <col min="15801" max="15801" width="9.75" style="296" customWidth="1"/>
    <col min="15802" max="15802" width="20.125" style="296" customWidth="1"/>
    <col min="15803" max="15807" width="11.375" style="296" customWidth="1"/>
    <col min="15808" max="16054" width="9" style="296"/>
    <col min="16055" max="16055" width="17.625" style="296" customWidth="1"/>
    <col min="16056" max="16056" width="18.875" style="296" customWidth="1"/>
    <col min="16057" max="16057" width="9.75" style="296" customWidth="1"/>
    <col min="16058" max="16058" width="20.125" style="296" customWidth="1"/>
    <col min="16059" max="16063" width="11.375" style="296" customWidth="1"/>
    <col min="16064" max="16384" width="9" style="296"/>
  </cols>
  <sheetData>
    <row r="1" spans="1:17" s="4" customFormat="1" ht="39.75" customHeight="1" x14ac:dyDescent="0.2">
      <c r="A1" s="1"/>
      <c r="B1" s="1"/>
      <c r="C1" s="1"/>
      <c r="D1" s="1"/>
      <c r="E1" s="2"/>
      <c r="F1" s="2"/>
      <c r="G1" s="2"/>
      <c r="H1" s="2"/>
      <c r="I1" s="3"/>
      <c r="J1" s="3" t="s">
        <v>0</v>
      </c>
    </row>
    <row r="2" spans="1:17" s="5" customFormat="1" ht="12.75" customHeight="1" x14ac:dyDescent="0.2">
      <c r="A2" s="285"/>
      <c r="B2" s="285"/>
      <c r="C2" s="285"/>
      <c r="D2" s="285"/>
      <c r="E2" s="286"/>
      <c r="F2" s="285"/>
      <c r="G2" s="285"/>
      <c r="H2" s="285"/>
      <c r="I2" s="482" t="str">
        <f ca="1">HYPERLINK(CELL("adresse",Inhaltsverzeichnis!A1),"zurück zum Inhalt")</f>
        <v>zurück zum Inhalt</v>
      </c>
      <c r="J2" s="483"/>
      <c r="K2" s="285"/>
    </row>
    <row r="3" spans="1:17" s="5" customFormat="1" ht="12.75" x14ac:dyDescent="0.2">
      <c r="A3" s="285"/>
      <c r="B3" s="285"/>
      <c r="C3" s="285"/>
      <c r="D3" s="285"/>
      <c r="E3" s="285"/>
      <c r="F3" s="286"/>
      <c r="G3" s="285"/>
      <c r="H3" s="285"/>
      <c r="I3" s="285"/>
    </row>
    <row r="4" spans="1:17" ht="12.75" customHeight="1" x14ac:dyDescent="0.2">
      <c r="A4" s="70" t="s">
        <v>283</v>
      </c>
      <c r="B4" s="8"/>
      <c r="C4" s="8"/>
      <c r="D4" s="8"/>
      <c r="E4" s="8"/>
      <c r="F4" s="8"/>
      <c r="G4" s="8"/>
      <c r="H4" s="8"/>
      <c r="I4" s="8"/>
    </row>
    <row r="5" spans="1:17" ht="12.75" customHeight="1" x14ac:dyDescent="0.2">
      <c r="A5" s="492" t="s">
        <v>234</v>
      </c>
      <c r="B5" s="492"/>
      <c r="C5" s="492"/>
      <c r="D5" s="492"/>
      <c r="E5" s="492"/>
      <c r="F5" s="492"/>
      <c r="G5" s="492"/>
      <c r="H5" s="492"/>
      <c r="I5" s="492"/>
    </row>
    <row r="6" spans="1:17" ht="12.75" customHeight="1" x14ac:dyDescent="0.2">
      <c r="A6" s="241" t="str">
        <f>CONCATENATE(LEFT(Impressum!C12,SEARCH("(",Impressum!C12)-1),"(Hauptsitz des Arbeitgebers",TEXT(0,"#¹⁾"),", Gebietsstand ",TEXT(Impressum!C16,"MMMM")," ",TEXT(Impressum!C16,"JJJJ"),")")</f>
        <v>Westdeutschland (Hauptsitz des Arbeitgebers¹⁾, Gebietsstand März 2026)</v>
      </c>
      <c r="B6" s="92"/>
      <c r="C6" s="92"/>
      <c r="D6" s="92"/>
      <c r="E6" s="92"/>
      <c r="F6" s="92"/>
      <c r="G6" s="92"/>
      <c r="H6" s="92"/>
      <c r="I6" s="92"/>
      <c r="J6" s="92"/>
      <c r="K6" s="92"/>
      <c r="L6" s="92"/>
    </row>
    <row r="7" spans="1:17" ht="12.75" customHeight="1" x14ac:dyDescent="0.2">
      <c r="A7" s="8" t="s">
        <v>394</v>
      </c>
      <c r="B7" s="8"/>
      <c r="C7" s="8"/>
      <c r="D7" s="8"/>
      <c r="E7" s="8"/>
      <c r="F7" s="8"/>
      <c r="G7" s="8"/>
      <c r="H7" s="8"/>
      <c r="I7" s="8"/>
    </row>
    <row r="8" spans="1:17" s="4" customFormat="1" ht="12.75" x14ac:dyDescent="0.2">
      <c r="A8" s="287"/>
      <c r="B8" s="288"/>
      <c r="C8" s="288"/>
      <c r="D8" s="288"/>
      <c r="E8" s="289"/>
      <c r="F8" s="290"/>
      <c r="G8" s="290"/>
      <c r="H8" s="290"/>
      <c r="I8" s="290"/>
    </row>
    <row r="9" spans="1:17" ht="14.25" customHeight="1" x14ac:dyDescent="0.2">
      <c r="A9" s="500" t="s">
        <v>356</v>
      </c>
      <c r="B9" s="494" t="s">
        <v>190</v>
      </c>
      <c r="C9" s="495"/>
      <c r="D9" s="494" t="s">
        <v>3</v>
      </c>
      <c r="E9" s="495"/>
      <c r="F9" s="494" t="s">
        <v>221</v>
      </c>
      <c r="G9" s="503"/>
      <c r="H9" s="495"/>
      <c r="I9" s="488" t="s">
        <v>260</v>
      </c>
      <c r="J9" s="488" t="s">
        <v>214</v>
      </c>
      <c r="L9" s="319"/>
      <c r="M9" s="320"/>
      <c r="N9" s="320"/>
      <c r="O9" s="320"/>
      <c r="P9" s="320"/>
      <c r="Q9" s="320"/>
    </row>
    <row r="10" spans="1:17" ht="14.25" customHeight="1" x14ac:dyDescent="0.2">
      <c r="A10" s="501"/>
      <c r="B10" s="486" t="s">
        <v>1</v>
      </c>
      <c r="C10" s="486" t="s">
        <v>258</v>
      </c>
      <c r="D10" s="488" t="s">
        <v>1</v>
      </c>
      <c r="E10" s="488" t="s">
        <v>259</v>
      </c>
      <c r="F10" s="488" t="s">
        <v>229</v>
      </c>
      <c r="G10" s="497" t="s">
        <v>6</v>
      </c>
      <c r="H10" s="488" t="s">
        <v>7</v>
      </c>
      <c r="I10" s="489"/>
      <c r="J10" s="489"/>
    </row>
    <row r="11" spans="1:17" ht="36.75" customHeight="1" x14ac:dyDescent="0.2">
      <c r="A11" s="501"/>
      <c r="B11" s="488"/>
      <c r="C11" s="488"/>
      <c r="D11" s="489"/>
      <c r="E11" s="489"/>
      <c r="F11" s="489"/>
      <c r="G11" s="498"/>
      <c r="H11" s="489"/>
      <c r="I11" s="490"/>
      <c r="J11" s="490"/>
    </row>
    <row r="12" spans="1:17" ht="11.25" customHeight="1" x14ac:dyDescent="0.2">
      <c r="A12" s="502"/>
      <c r="B12" s="174">
        <v>1</v>
      </c>
      <c r="C12" s="175">
        <v>2</v>
      </c>
      <c r="D12" s="175">
        <v>3</v>
      </c>
      <c r="E12" s="175">
        <v>4</v>
      </c>
      <c r="F12" s="175">
        <v>5</v>
      </c>
      <c r="G12" s="175">
        <v>6</v>
      </c>
      <c r="H12" s="175">
        <v>7</v>
      </c>
      <c r="I12" s="176">
        <v>8</v>
      </c>
      <c r="J12" s="12">
        <v>9</v>
      </c>
    </row>
    <row r="13" spans="1:17" ht="14.25" customHeight="1" x14ac:dyDescent="0.2">
      <c r="A13" s="234" t="s">
        <v>261</v>
      </c>
      <c r="B13" s="321">
        <v>54536</v>
      </c>
      <c r="C13" s="236">
        <v>100</v>
      </c>
      <c r="D13" s="397">
        <v>22244140.948232301</v>
      </c>
      <c r="E13" s="397">
        <v>18795036.799062099</v>
      </c>
      <c r="F13" s="397">
        <v>942215.57712840999</v>
      </c>
      <c r="G13" s="397">
        <v>725874.80811688304</v>
      </c>
      <c r="H13" s="397">
        <v>216340.769011525</v>
      </c>
      <c r="I13" s="404">
        <v>159482.49062049799</v>
      </c>
      <c r="J13" s="411">
        <v>4.7133381518111896</v>
      </c>
      <c r="K13" s="17"/>
    </row>
    <row r="14" spans="1:17" ht="14.25" customHeight="1" x14ac:dyDescent="0.2">
      <c r="A14" s="322" t="s">
        <v>269</v>
      </c>
      <c r="B14" s="400">
        <v>15753</v>
      </c>
      <c r="C14" s="403">
        <v>28.8855068211823</v>
      </c>
      <c r="D14" s="412">
        <v>8956629.8055556007</v>
      </c>
      <c r="E14" s="412">
        <v>7714383.5182178896</v>
      </c>
      <c r="F14" s="412">
        <v>388107.32893217797</v>
      </c>
      <c r="G14" s="413">
        <v>388107.32893217797</v>
      </c>
      <c r="H14" s="323">
        <v>0</v>
      </c>
      <c r="I14" s="408">
        <v>159482.49062049799</v>
      </c>
      <c r="J14" s="324" t="s">
        <v>390</v>
      </c>
      <c r="K14" s="17"/>
    </row>
    <row r="15" spans="1:17" ht="14.25" customHeight="1" x14ac:dyDescent="0.2">
      <c r="A15" s="292" t="s">
        <v>263</v>
      </c>
      <c r="B15" s="401">
        <v>36039</v>
      </c>
      <c r="C15" s="35">
        <v>66.082954378758998</v>
      </c>
      <c r="D15" s="409">
        <v>12981370.752417</v>
      </c>
      <c r="E15" s="409">
        <v>10819171.7435426</v>
      </c>
      <c r="F15" s="409">
        <v>541026.03441557102</v>
      </c>
      <c r="G15" s="409">
        <v>337767.479184706</v>
      </c>
      <c r="H15" s="409">
        <v>203258.555230862</v>
      </c>
      <c r="I15" s="291">
        <v>0</v>
      </c>
      <c r="J15" s="325" t="s">
        <v>390</v>
      </c>
      <c r="K15" s="17"/>
      <c r="L15" s="326"/>
    </row>
    <row r="16" spans="1:17" ht="14.25" customHeight="1" x14ac:dyDescent="0.2">
      <c r="A16" s="293" t="s">
        <v>264</v>
      </c>
      <c r="B16" s="401">
        <v>3284</v>
      </c>
      <c r="C16" s="35">
        <v>6.0217104298078299</v>
      </c>
      <c r="D16" s="409">
        <v>861318.96886724397</v>
      </c>
      <c r="E16" s="409">
        <v>731336.95158730203</v>
      </c>
      <c r="F16" s="409">
        <v>36570.614213563298</v>
      </c>
      <c r="G16" s="409">
        <v>4635.6824675340004</v>
      </c>
      <c r="H16" s="409">
        <v>31934.931746029299</v>
      </c>
      <c r="I16" s="291">
        <v>0</v>
      </c>
      <c r="J16" s="325" t="s">
        <v>390</v>
      </c>
      <c r="K16" s="17"/>
    </row>
    <row r="17" spans="1:12" ht="14.25" customHeight="1" x14ac:dyDescent="0.2">
      <c r="A17" s="293" t="s">
        <v>265</v>
      </c>
      <c r="B17" s="401">
        <v>7700</v>
      </c>
      <c r="C17" s="35">
        <v>14.1191139797565</v>
      </c>
      <c r="D17" s="409">
        <v>1798114.8832251099</v>
      </c>
      <c r="E17" s="409">
        <v>1503582.54393939</v>
      </c>
      <c r="F17" s="409">
        <v>75192.012337659602</v>
      </c>
      <c r="G17" s="409">
        <v>22744.548665231101</v>
      </c>
      <c r="H17" s="409">
        <v>52447.463672428501</v>
      </c>
      <c r="I17" s="291">
        <v>0</v>
      </c>
      <c r="J17" s="325" t="s">
        <v>390</v>
      </c>
      <c r="K17" s="17"/>
    </row>
    <row r="18" spans="1:12" ht="14.25" customHeight="1" x14ac:dyDescent="0.2">
      <c r="A18" s="293" t="s">
        <v>266</v>
      </c>
      <c r="B18" s="401">
        <v>8486</v>
      </c>
      <c r="C18" s="35">
        <v>15.5603637963914</v>
      </c>
      <c r="D18" s="414">
        <v>2594008.9555194802</v>
      </c>
      <c r="E18" s="414">
        <v>2117474.6180735999</v>
      </c>
      <c r="F18" s="414">
        <v>105887.906565654</v>
      </c>
      <c r="G18" s="414">
        <v>53479.699422800099</v>
      </c>
      <c r="H18" s="409">
        <v>52408.207142854</v>
      </c>
      <c r="I18" s="291">
        <v>0</v>
      </c>
      <c r="J18" s="325" t="s">
        <v>390</v>
      </c>
      <c r="K18" s="17"/>
    </row>
    <row r="19" spans="1:12" ht="14.25" customHeight="1" x14ac:dyDescent="0.2">
      <c r="A19" s="293" t="s">
        <v>267</v>
      </c>
      <c r="B19" s="401">
        <v>9052</v>
      </c>
      <c r="C19" s="35">
        <v>16.598210356461799</v>
      </c>
      <c r="D19" s="409">
        <v>4033682.36251804</v>
      </c>
      <c r="E19" s="409">
        <v>3386741.8757936498</v>
      </c>
      <c r="F19" s="409">
        <v>169355.12896825001</v>
      </c>
      <c r="G19" s="409">
        <v>118913.490800862</v>
      </c>
      <c r="H19" s="409">
        <v>50441.638167388497</v>
      </c>
      <c r="I19" s="291">
        <v>0</v>
      </c>
      <c r="J19" s="325" t="s">
        <v>390</v>
      </c>
      <c r="K19" s="17"/>
    </row>
    <row r="20" spans="1:12" ht="14.25" customHeight="1" x14ac:dyDescent="0.2">
      <c r="A20" s="293" t="s">
        <v>268</v>
      </c>
      <c r="B20" s="401">
        <v>7517</v>
      </c>
      <c r="C20" s="35">
        <v>13.783555816341501</v>
      </c>
      <c r="D20" s="409">
        <v>3694245.5822871602</v>
      </c>
      <c r="E20" s="409">
        <v>3080035.75414863</v>
      </c>
      <c r="F20" s="409">
        <v>154020.37233044099</v>
      </c>
      <c r="G20" s="409">
        <v>137994.05782827901</v>
      </c>
      <c r="H20" s="409">
        <v>16026.3145021615</v>
      </c>
      <c r="I20" s="291">
        <v>0</v>
      </c>
      <c r="J20" s="325" t="s">
        <v>390</v>
      </c>
      <c r="K20" s="17"/>
    </row>
    <row r="21" spans="1:12" ht="14.25" customHeight="1" x14ac:dyDescent="0.2">
      <c r="A21" s="327" t="s">
        <v>262</v>
      </c>
      <c r="B21" s="402">
        <v>2744</v>
      </c>
      <c r="C21" s="40">
        <v>5.03153880005868</v>
      </c>
      <c r="D21" s="410">
        <v>306140.39025974</v>
      </c>
      <c r="E21" s="410">
        <v>261481.537301587</v>
      </c>
      <c r="F21" s="410">
        <v>13082.2137806627</v>
      </c>
      <c r="G21" s="139">
        <v>0</v>
      </c>
      <c r="H21" s="410">
        <v>13082.2137806627</v>
      </c>
      <c r="I21" s="328">
        <v>0</v>
      </c>
      <c r="J21" s="329" t="s">
        <v>390</v>
      </c>
      <c r="K21" s="17"/>
      <c r="L21" s="326"/>
    </row>
    <row r="22" spans="1:12" ht="14.25" customHeight="1" x14ac:dyDescent="0.2">
      <c r="A22" s="330" t="s">
        <v>10</v>
      </c>
      <c r="B22" s="321">
        <v>48613</v>
      </c>
      <c r="C22" s="236">
        <v>89.1392841425847</v>
      </c>
      <c r="D22" s="397">
        <v>16835370.990981098</v>
      </c>
      <c r="E22" s="397">
        <v>14275532.455050601</v>
      </c>
      <c r="F22" s="397">
        <v>713873.11006491794</v>
      </c>
      <c r="G22" s="397">
        <v>518114.284307361</v>
      </c>
      <c r="H22" s="397">
        <v>195758.82575755499</v>
      </c>
      <c r="I22" s="404">
        <v>95261.176984132602</v>
      </c>
      <c r="J22" s="405">
        <v>4.2974486036707198</v>
      </c>
      <c r="K22" s="17"/>
    </row>
    <row r="23" spans="1:12" ht="14.25" customHeight="1" x14ac:dyDescent="0.2">
      <c r="A23" s="322" t="s">
        <v>269</v>
      </c>
      <c r="B23" s="400">
        <v>12467</v>
      </c>
      <c r="C23" s="403">
        <v>22.860129089042101</v>
      </c>
      <c r="D23" s="406">
        <v>5755700.7272727098</v>
      </c>
      <c r="E23" s="406">
        <v>4973982.44801585</v>
      </c>
      <c r="F23" s="406">
        <v>248726.82893217701</v>
      </c>
      <c r="G23" s="407">
        <v>248726.82893217701</v>
      </c>
      <c r="H23" s="323">
        <v>0</v>
      </c>
      <c r="I23" s="408">
        <v>95261.176984132602</v>
      </c>
      <c r="J23" s="324" t="s">
        <v>390</v>
      </c>
      <c r="K23" s="17"/>
    </row>
    <row r="24" spans="1:12" ht="14.25" customHeight="1" x14ac:dyDescent="0.2">
      <c r="A24" s="292" t="s">
        <v>263</v>
      </c>
      <c r="B24" s="401">
        <v>33454</v>
      </c>
      <c r="C24" s="35">
        <v>61.342966114126497</v>
      </c>
      <c r="D24" s="409">
        <v>10779704.456782</v>
      </c>
      <c r="E24" s="409">
        <v>9044089.3863996901</v>
      </c>
      <c r="F24" s="409">
        <v>452265.56735207798</v>
      </c>
      <c r="G24" s="409">
        <v>269387.45537518302</v>
      </c>
      <c r="H24" s="409">
        <v>182878.11197689199</v>
      </c>
      <c r="I24" s="291">
        <v>0</v>
      </c>
      <c r="J24" s="325" t="s">
        <v>390</v>
      </c>
      <c r="K24" s="17"/>
    </row>
    <row r="25" spans="1:12" ht="14.25" customHeight="1" x14ac:dyDescent="0.2">
      <c r="A25" s="293" t="s">
        <v>264</v>
      </c>
      <c r="B25" s="401">
        <v>3212</v>
      </c>
      <c r="C25" s="35">
        <v>5.8896875458412801</v>
      </c>
      <c r="D25" s="409">
        <v>849810.88553391094</v>
      </c>
      <c r="E25" s="409">
        <v>722892.28492063598</v>
      </c>
      <c r="F25" s="409">
        <v>36147.947546896503</v>
      </c>
      <c r="G25" s="409">
        <v>4578.2658008673998</v>
      </c>
      <c r="H25" s="409">
        <v>31569.681746029099</v>
      </c>
      <c r="I25" s="291">
        <v>0</v>
      </c>
      <c r="J25" s="325" t="s">
        <v>390</v>
      </c>
      <c r="K25" s="17"/>
    </row>
    <row r="26" spans="1:12" ht="14.25" customHeight="1" x14ac:dyDescent="0.2">
      <c r="A26" s="293" t="s">
        <v>265</v>
      </c>
      <c r="B26" s="401">
        <v>7411</v>
      </c>
      <c r="C26" s="35">
        <v>13.5891887927241</v>
      </c>
      <c r="D26" s="409">
        <v>1748828.0498917699</v>
      </c>
      <c r="E26" s="409">
        <v>1466379.87727273</v>
      </c>
      <c r="F26" s="409">
        <v>73330.929004326506</v>
      </c>
      <c r="G26" s="409">
        <v>22166.7153318977</v>
      </c>
      <c r="H26" s="409">
        <v>51164.213672428799</v>
      </c>
      <c r="I26" s="291">
        <v>0</v>
      </c>
      <c r="J26" s="325" t="s">
        <v>390</v>
      </c>
      <c r="K26" s="17"/>
    </row>
    <row r="27" spans="1:12" ht="14.25" customHeight="1" x14ac:dyDescent="0.2">
      <c r="A27" s="293" t="s">
        <v>266</v>
      </c>
      <c r="B27" s="401">
        <v>7995</v>
      </c>
      <c r="C27" s="35">
        <v>14.6600410737861</v>
      </c>
      <c r="D27" s="409">
        <v>2455473.3221861399</v>
      </c>
      <c r="E27" s="409">
        <v>2008386.5347402701</v>
      </c>
      <c r="F27" s="409">
        <v>100433.28989898801</v>
      </c>
      <c r="G27" s="409">
        <v>50614.282756134198</v>
      </c>
      <c r="H27" s="409">
        <v>49819.007142853603</v>
      </c>
      <c r="I27" s="291">
        <v>0</v>
      </c>
      <c r="J27" s="325" t="s">
        <v>390</v>
      </c>
      <c r="K27" s="17"/>
    </row>
    <row r="28" spans="1:12" ht="14.25" customHeight="1" x14ac:dyDescent="0.2">
      <c r="A28" s="293" t="s">
        <v>267</v>
      </c>
      <c r="B28" s="401">
        <v>8265</v>
      </c>
      <c r="C28" s="35">
        <v>15.1551268886607</v>
      </c>
      <c r="D28" s="409">
        <v>3047679.1029942301</v>
      </c>
      <c r="E28" s="409">
        <v>2569632.6019841302</v>
      </c>
      <c r="F28" s="409">
        <v>128497.93134920301</v>
      </c>
      <c r="G28" s="409">
        <v>89989.466991340494</v>
      </c>
      <c r="H28" s="409">
        <v>38508.4643578627</v>
      </c>
      <c r="I28" s="291">
        <v>0</v>
      </c>
      <c r="J28" s="325" t="s">
        <v>390</v>
      </c>
      <c r="K28" s="17"/>
    </row>
    <row r="29" spans="1:12" ht="14.25" customHeight="1" x14ac:dyDescent="0.2">
      <c r="A29" s="293" t="s">
        <v>268</v>
      </c>
      <c r="B29" s="401">
        <v>6571</v>
      </c>
      <c r="C29" s="35">
        <v>12.048921813114299</v>
      </c>
      <c r="D29" s="409">
        <v>2677913.0961760501</v>
      </c>
      <c r="E29" s="409">
        <v>2276798.0874819602</v>
      </c>
      <c r="F29" s="409">
        <v>113855.46955266201</v>
      </c>
      <c r="G29" s="409">
        <v>102038.72449494401</v>
      </c>
      <c r="H29" s="409">
        <v>11816.745057718101</v>
      </c>
      <c r="I29" s="291">
        <v>0</v>
      </c>
      <c r="J29" s="325" t="s">
        <v>390</v>
      </c>
      <c r="K29" s="17"/>
    </row>
    <row r="30" spans="1:12" ht="14.25" customHeight="1" x14ac:dyDescent="0.2">
      <c r="A30" s="327" t="s">
        <v>262</v>
      </c>
      <c r="B30" s="402">
        <v>2692</v>
      </c>
      <c r="C30" s="40">
        <v>4.9361889394161702</v>
      </c>
      <c r="D30" s="410">
        <v>299965.80692640698</v>
      </c>
      <c r="E30" s="410">
        <v>257460.62063491999</v>
      </c>
      <c r="F30" s="410">
        <v>12880.7137806628</v>
      </c>
      <c r="G30" s="139">
        <v>0</v>
      </c>
      <c r="H30" s="410">
        <v>12880.7137806628</v>
      </c>
      <c r="I30" s="328">
        <v>0</v>
      </c>
      <c r="J30" s="329" t="s">
        <v>390</v>
      </c>
      <c r="K30" s="17"/>
    </row>
    <row r="31" spans="1:12" ht="14.25" customHeight="1" x14ac:dyDescent="0.2">
      <c r="A31" s="330" t="s">
        <v>2</v>
      </c>
      <c r="B31" s="321">
        <v>5923</v>
      </c>
      <c r="C31" s="236">
        <v>10.8607158574153</v>
      </c>
      <c r="D31" s="397">
        <v>5408769.9572510701</v>
      </c>
      <c r="E31" s="397">
        <v>4519504.3440115396</v>
      </c>
      <c r="F31" s="397">
        <v>228342.46706349301</v>
      </c>
      <c r="G31" s="397">
        <v>207760.523809523</v>
      </c>
      <c r="H31" s="397">
        <v>20581.943253969399</v>
      </c>
      <c r="I31" s="404">
        <v>64221.313636364503</v>
      </c>
      <c r="J31" s="405">
        <v>6.0184808672644801</v>
      </c>
      <c r="K31" s="17"/>
    </row>
    <row r="32" spans="1:12" ht="14.25" customHeight="1" x14ac:dyDescent="0.2">
      <c r="A32" s="322" t="s">
        <v>269</v>
      </c>
      <c r="B32" s="400">
        <v>3286</v>
      </c>
      <c r="C32" s="403">
        <v>6.0253777321402398</v>
      </c>
      <c r="D32" s="406">
        <v>3200929.0782828298</v>
      </c>
      <c r="E32" s="406">
        <v>2740401.07020202</v>
      </c>
      <c r="F32" s="406">
        <v>139380.50000000099</v>
      </c>
      <c r="G32" s="407">
        <v>139380.50000000099</v>
      </c>
      <c r="H32" s="323">
        <v>0</v>
      </c>
      <c r="I32" s="408">
        <v>64221.313636364503</v>
      </c>
      <c r="J32" s="324" t="s">
        <v>390</v>
      </c>
      <c r="K32" s="17"/>
    </row>
    <row r="33" spans="1:11" ht="14.25" customHeight="1" x14ac:dyDescent="0.2">
      <c r="A33" s="292" t="s">
        <v>263</v>
      </c>
      <c r="B33" s="401">
        <v>2585</v>
      </c>
      <c r="C33" s="35">
        <v>4.7399882646325402</v>
      </c>
      <c r="D33" s="409">
        <v>2201666.2956349198</v>
      </c>
      <c r="E33" s="409">
        <v>1775082.3571428501</v>
      </c>
      <c r="F33" s="409">
        <v>88760.467063492193</v>
      </c>
      <c r="G33" s="409">
        <v>68380.023809522696</v>
      </c>
      <c r="H33" s="409">
        <v>20380.443253969501</v>
      </c>
      <c r="I33" s="291">
        <v>0</v>
      </c>
      <c r="J33" s="325" t="s">
        <v>390</v>
      </c>
      <c r="K33" s="17"/>
    </row>
    <row r="34" spans="1:11" ht="14.25" customHeight="1" x14ac:dyDescent="0.2">
      <c r="A34" s="293" t="s">
        <v>264</v>
      </c>
      <c r="B34" s="291">
        <v>72</v>
      </c>
      <c r="C34" s="291">
        <v>0.13202288396655401</v>
      </c>
      <c r="D34" s="291">
        <v>11508.083333332899</v>
      </c>
      <c r="E34" s="291">
        <v>8444.6666666667006</v>
      </c>
      <c r="F34" s="291">
        <v>422.66666666679998</v>
      </c>
      <c r="G34" s="291">
        <v>57.416666666600001</v>
      </c>
      <c r="H34" s="291">
        <v>365.25000000019998</v>
      </c>
      <c r="I34" s="291">
        <v>0</v>
      </c>
      <c r="J34" s="325" t="s">
        <v>390</v>
      </c>
      <c r="K34" s="17"/>
    </row>
    <row r="35" spans="1:11" ht="14.25" customHeight="1" x14ac:dyDescent="0.2">
      <c r="A35" s="293" t="s">
        <v>265</v>
      </c>
      <c r="B35" s="401">
        <v>289</v>
      </c>
      <c r="C35" s="35">
        <v>0.52992518703241898</v>
      </c>
      <c r="D35" s="409">
        <v>49286.833333332601</v>
      </c>
      <c r="E35" s="409">
        <v>37202.6666666663</v>
      </c>
      <c r="F35" s="409">
        <v>1861.0833333331</v>
      </c>
      <c r="G35" s="409">
        <v>577.83333333339999</v>
      </c>
      <c r="H35" s="409">
        <v>1283.2499999997001</v>
      </c>
      <c r="I35" s="291">
        <v>0</v>
      </c>
      <c r="J35" s="325" t="s">
        <v>390</v>
      </c>
      <c r="K35" s="17"/>
    </row>
    <row r="36" spans="1:11" ht="14.25" customHeight="1" x14ac:dyDescent="0.2">
      <c r="A36" s="293" t="s">
        <v>266</v>
      </c>
      <c r="B36" s="401">
        <v>491</v>
      </c>
      <c r="C36" s="35">
        <v>0.90032272260525203</v>
      </c>
      <c r="D36" s="409">
        <v>138535.633333334</v>
      </c>
      <c r="E36" s="409">
        <v>109088.08333333299</v>
      </c>
      <c r="F36" s="409">
        <v>5454.6166666663003</v>
      </c>
      <c r="G36" s="409">
        <v>2865.4166666658998</v>
      </c>
      <c r="H36" s="409">
        <v>2589.2000000004</v>
      </c>
      <c r="I36" s="291">
        <v>0</v>
      </c>
      <c r="J36" s="325" t="s">
        <v>390</v>
      </c>
      <c r="K36" s="17"/>
    </row>
    <row r="37" spans="1:11" ht="14.25" customHeight="1" x14ac:dyDescent="0.2">
      <c r="A37" s="293" t="s">
        <v>267</v>
      </c>
      <c r="B37" s="401">
        <v>787</v>
      </c>
      <c r="C37" s="35">
        <v>1.44308346780109</v>
      </c>
      <c r="D37" s="409">
        <v>986003.25952380896</v>
      </c>
      <c r="E37" s="409">
        <v>817109.27380952297</v>
      </c>
      <c r="F37" s="409">
        <v>40857.197619047001</v>
      </c>
      <c r="G37" s="409">
        <v>28924.023809521201</v>
      </c>
      <c r="H37" s="409">
        <v>11933.173809525801</v>
      </c>
      <c r="I37" s="291">
        <v>0</v>
      </c>
      <c r="J37" s="325" t="s">
        <v>390</v>
      </c>
      <c r="K37" s="17"/>
    </row>
    <row r="38" spans="1:11" ht="14.25" customHeight="1" x14ac:dyDescent="0.2">
      <c r="A38" s="293" t="s">
        <v>268</v>
      </c>
      <c r="B38" s="401">
        <v>946</v>
      </c>
      <c r="C38" s="35">
        <v>1.73463400322723</v>
      </c>
      <c r="D38" s="409">
        <v>1016332.48611111</v>
      </c>
      <c r="E38" s="409">
        <v>803237.66666666698</v>
      </c>
      <c r="F38" s="409">
        <v>40164.902777779003</v>
      </c>
      <c r="G38" s="409">
        <v>35955.333333335599</v>
      </c>
      <c r="H38" s="409">
        <v>4209.5694444434002</v>
      </c>
      <c r="I38" s="291">
        <v>0</v>
      </c>
      <c r="J38" s="325" t="s">
        <v>390</v>
      </c>
      <c r="K38" s="17"/>
    </row>
    <row r="39" spans="1:11" ht="14.25" customHeight="1" x14ac:dyDescent="0.2">
      <c r="A39" s="327" t="s">
        <v>262</v>
      </c>
      <c r="B39" s="402">
        <v>52</v>
      </c>
      <c r="C39" s="294">
        <v>9.53498606425114E-2</v>
      </c>
      <c r="D39" s="410">
        <v>6174.5833333331002</v>
      </c>
      <c r="E39" s="410">
        <v>4020.9166666668002</v>
      </c>
      <c r="F39" s="410">
        <v>201.49999999990001</v>
      </c>
      <c r="G39" s="139">
        <v>0</v>
      </c>
      <c r="H39" s="410">
        <v>201.49999999990001</v>
      </c>
      <c r="I39" s="328">
        <v>0</v>
      </c>
      <c r="J39" s="329" t="s">
        <v>390</v>
      </c>
      <c r="K39" s="17"/>
    </row>
    <row r="40" spans="1:11" ht="12.75" customHeight="1" x14ac:dyDescent="0.2">
      <c r="A40" s="331"/>
      <c r="B40" s="332"/>
      <c r="C40" s="333"/>
      <c r="D40" s="334"/>
      <c r="E40" s="334"/>
      <c r="F40" s="334"/>
      <c r="G40" s="335"/>
      <c r="H40" s="334"/>
      <c r="I40" s="335"/>
      <c r="J40" s="20" t="s">
        <v>8</v>
      </c>
      <c r="K40" s="17"/>
    </row>
    <row r="41" spans="1:11" s="422" customFormat="1" ht="14.25" customHeight="1" x14ac:dyDescent="0.2">
      <c r="A41" s="255" t="s">
        <v>349</v>
      </c>
      <c r="K41" s="17"/>
    </row>
    <row r="42" spans="1:11" ht="14.25" customHeight="1" x14ac:dyDescent="0.2">
      <c r="A42" s="255" t="s">
        <v>233</v>
      </c>
      <c r="K42" s="17"/>
    </row>
    <row r="43" spans="1:11" ht="14.25" customHeight="1" x14ac:dyDescent="0.2">
      <c r="A43" s="499" t="s">
        <v>237</v>
      </c>
      <c r="B43" s="499"/>
      <c r="C43" s="499"/>
      <c r="D43" s="499"/>
      <c r="E43" s="499"/>
      <c r="F43" s="499"/>
      <c r="G43" s="499"/>
      <c r="H43" s="499"/>
      <c r="I43" s="499"/>
      <c r="J43" s="499"/>
      <c r="K43" s="17"/>
    </row>
    <row r="44" spans="1:11" ht="28.5" customHeight="1" x14ac:dyDescent="0.2">
      <c r="A44" s="496" t="s">
        <v>270</v>
      </c>
      <c r="B44" s="496"/>
      <c r="C44" s="496"/>
      <c r="D44" s="496"/>
      <c r="E44" s="496"/>
      <c r="F44" s="496"/>
      <c r="G44" s="496"/>
      <c r="H44" s="496"/>
      <c r="I44" s="496"/>
      <c r="J44" s="496"/>
      <c r="K44" s="17"/>
    </row>
    <row r="45" spans="1:11" x14ac:dyDescent="0.2">
      <c r="A45" s="336" t="s">
        <v>284</v>
      </c>
      <c r="B45" s="301"/>
      <c r="C45" s="301"/>
      <c r="D45" s="301"/>
      <c r="E45" s="301"/>
      <c r="F45" s="301"/>
      <c r="G45" s="301"/>
      <c r="H45" s="301"/>
      <c r="I45" s="301"/>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482" t="str">
        <f ca="1">HYPERLINK(CELL("adresse",Inhaltsverzeichnis!A1),"zurück zum Inhalt")</f>
        <v>zurück zum Inhalt</v>
      </c>
      <c r="N2" s="483"/>
    </row>
    <row r="3" spans="1:15" ht="12.75" customHeight="1" x14ac:dyDescent="0.2">
      <c r="A3" s="508" t="s">
        <v>350</v>
      </c>
      <c r="B3" s="508"/>
      <c r="C3" s="508"/>
      <c r="D3" s="508"/>
      <c r="E3" s="508"/>
      <c r="F3" s="508"/>
      <c r="G3" s="508"/>
      <c r="H3" s="508"/>
      <c r="I3" s="508"/>
      <c r="J3" s="508"/>
      <c r="K3" s="508"/>
      <c r="L3" s="508"/>
      <c r="M3" s="508"/>
      <c r="N3" s="508"/>
    </row>
    <row r="4" spans="1:15" ht="12.75" customHeight="1" x14ac:dyDescent="0.2">
      <c r="A4" s="485" t="s">
        <v>234</v>
      </c>
      <c r="B4" s="485"/>
      <c r="C4" s="485"/>
      <c r="D4" s="485"/>
      <c r="E4" s="485"/>
      <c r="F4" s="485"/>
      <c r="G4" s="485"/>
      <c r="H4" s="485"/>
      <c r="I4" s="485"/>
      <c r="J4" s="485"/>
      <c r="K4" s="485"/>
      <c r="L4" s="485"/>
      <c r="M4" s="485"/>
      <c r="N4" s="485"/>
    </row>
    <row r="5" spans="1:15" ht="12.75" customHeight="1" x14ac:dyDescent="0.2">
      <c r="A5" s="509" t="str">
        <f>CONCATENATE(LEFT(Impressum!C12,SEARCH("(",Impressum!C12)-1),"(Hauptsitz des Arbeitgebers",TEXT(0,"#¹⁾"),", Gebietsstand ",TEXT(Impressum!C16,"MMMM")," ",TEXT(Impressum!C16,"JJJJ"),")")</f>
        <v>Westdeutschland (Hauptsitz des Arbeitgebers¹⁾, Gebietsstand März 2026)</v>
      </c>
      <c r="B5" s="509"/>
      <c r="C5" s="509"/>
      <c r="D5" s="509"/>
      <c r="E5" s="509"/>
      <c r="F5" s="509"/>
      <c r="G5" s="509"/>
      <c r="H5" s="509"/>
      <c r="I5" s="509"/>
      <c r="J5" s="509"/>
      <c r="K5" s="509"/>
      <c r="L5" s="509"/>
      <c r="M5" s="509"/>
      <c r="N5" s="509"/>
    </row>
    <row r="6" spans="1:15" ht="12.75" customHeight="1" x14ac:dyDescent="0.2">
      <c r="A6" s="509" t="s">
        <v>394</v>
      </c>
      <c r="B6" s="509"/>
      <c r="C6" s="509"/>
      <c r="D6" s="509"/>
      <c r="E6" s="509"/>
      <c r="F6" s="509"/>
      <c r="G6" s="509"/>
      <c r="H6" s="509"/>
      <c r="I6" s="509"/>
      <c r="J6" s="509"/>
      <c r="K6" s="509"/>
      <c r="L6" s="509"/>
      <c r="M6" s="509"/>
      <c r="N6" s="509"/>
    </row>
    <row r="7" spans="1:15" ht="12.75" customHeight="1" x14ac:dyDescent="0.2">
      <c r="A7" s="26"/>
      <c r="B7" s="166"/>
      <c r="C7" s="26"/>
      <c r="D7" s="26"/>
      <c r="E7" s="26"/>
      <c r="F7" s="27"/>
      <c r="G7" s="28"/>
      <c r="H7" s="510"/>
      <c r="I7" s="510"/>
      <c r="J7" s="510"/>
      <c r="K7" s="510"/>
    </row>
    <row r="8" spans="1:15" ht="14.25" customHeight="1" x14ac:dyDescent="0.2">
      <c r="A8" s="500" t="s">
        <v>356</v>
      </c>
      <c r="B8" s="494" t="s">
        <v>190</v>
      </c>
      <c r="C8" s="503"/>
      <c r="D8" s="503"/>
      <c r="E8" s="503"/>
      <c r="F8" s="503"/>
      <c r="G8" s="503"/>
      <c r="H8" s="495"/>
      <c r="I8" s="486" t="s">
        <v>3</v>
      </c>
      <c r="J8" s="486"/>
      <c r="K8" s="494" t="s">
        <v>221</v>
      </c>
      <c r="L8" s="503"/>
      <c r="M8" s="495"/>
      <c r="N8" s="488" t="s">
        <v>260</v>
      </c>
    </row>
    <row r="9" spans="1:15" ht="14.25" customHeight="1" x14ac:dyDescent="0.2">
      <c r="A9" s="501"/>
      <c r="B9" s="488" t="s">
        <v>1</v>
      </c>
      <c r="C9" s="490" t="s">
        <v>5</v>
      </c>
      <c r="D9" s="490"/>
      <c r="E9" s="490"/>
      <c r="F9" s="490"/>
      <c r="G9" s="490"/>
      <c r="H9" s="490"/>
      <c r="I9" s="486" t="s">
        <v>1</v>
      </c>
      <c r="J9" s="488" t="s">
        <v>259</v>
      </c>
      <c r="K9" s="486" t="s">
        <v>229</v>
      </c>
      <c r="L9" s="497" t="s">
        <v>6</v>
      </c>
      <c r="M9" s="488" t="s">
        <v>7</v>
      </c>
      <c r="N9" s="489"/>
    </row>
    <row r="10" spans="1:15" ht="14.25" customHeight="1" x14ac:dyDescent="0.2">
      <c r="A10" s="501"/>
      <c r="B10" s="489"/>
      <c r="C10" s="486" t="s">
        <v>231</v>
      </c>
      <c r="D10" s="486" t="s">
        <v>271</v>
      </c>
      <c r="E10" s="486" t="s">
        <v>251</v>
      </c>
      <c r="F10" s="486" t="s">
        <v>228</v>
      </c>
      <c r="G10" s="488" t="s">
        <v>225</v>
      </c>
      <c r="H10" s="504" t="s">
        <v>228</v>
      </c>
      <c r="I10" s="494"/>
      <c r="J10" s="489"/>
      <c r="K10" s="495"/>
      <c r="L10" s="498"/>
      <c r="M10" s="489"/>
      <c r="N10" s="489"/>
    </row>
    <row r="11" spans="1:15" ht="57.75" customHeight="1" x14ac:dyDescent="0.2">
      <c r="A11" s="501"/>
      <c r="B11" s="489"/>
      <c r="C11" s="486"/>
      <c r="D11" s="486"/>
      <c r="E11" s="486"/>
      <c r="F11" s="486"/>
      <c r="G11" s="490"/>
      <c r="H11" s="512"/>
      <c r="I11" s="505"/>
      <c r="J11" s="490"/>
      <c r="K11" s="504"/>
      <c r="L11" s="507"/>
      <c r="M11" s="490"/>
      <c r="N11" s="490"/>
    </row>
    <row r="12" spans="1:15" ht="10.5" customHeight="1" x14ac:dyDescent="0.2">
      <c r="A12" s="511"/>
      <c r="B12" s="174">
        <v>1</v>
      </c>
      <c r="C12" s="175">
        <v>2</v>
      </c>
      <c r="D12" s="175">
        <v>3</v>
      </c>
      <c r="E12" s="175">
        <v>4</v>
      </c>
      <c r="F12" s="175">
        <v>5</v>
      </c>
      <c r="G12" s="175">
        <v>6</v>
      </c>
      <c r="H12" s="175">
        <v>7</v>
      </c>
      <c r="I12" s="175">
        <v>8</v>
      </c>
      <c r="J12" s="181">
        <v>9</v>
      </c>
      <c r="K12" s="175">
        <v>10</v>
      </c>
      <c r="L12" s="175">
        <v>11</v>
      </c>
      <c r="M12" s="175">
        <v>12</v>
      </c>
      <c r="N12" s="175">
        <v>13</v>
      </c>
    </row>
    <row r="13" spans="1:15" s="37" customFormat="1" ht="16.5" customHeight="1" x14ac:dyDescent="0.2">
      <c r="A13" s="234" t="s">
        <v>1</v>
      </c>
      <c r="B13" s="235">
        <v>146370</v>
      </c>
      <c r="C13" s="235">
        <v>58172</v>
      </c>
      <c r="D13" s="236">
        <v>39.743116758898701</v>
      </c>
      <c r="E13" s="235">
        <v>52431</v>
      </c>
      <c r="F13" s="236">
        <v>35.820864931338399</v>
      </c>
      <c r="G13" s="235">
        <v>35767</v>
      </c>
      <c r="H13" s="236">
        <v>24.4360183097629</v>
      </c>
      <c r="I13" s="397">
        <v>26416248.039646398</v>
      </c>
      <c r="J13" s="397">
        <v>21922304.404076502</v>
      </c>
      <c r="K13" s="397">
        <v>1059413.5771284101</v>
      </c>
      <c r="L13" s="397">
        <v>791816.70559163403</v>
      </c>
      <c r="M13" s="397">
        <v>267596.87153677503</v>
      </c>
      <c r="N13" s="397">
        <v>190625.075865811</v>
      </c>
      <c r="O13" s="47"/>
    </row>
    <row r="14" spans="1:15" s="37" customFormat="1" ht="16.5" customHeight="1" x14ac:dyDescent="0.2">
      <c r="A14" s="165" t="s">
        <v>13</v>
      </c>
      <c r="B14" s="29">
        <v>799</v>
      </c>
      <c r="C14" s="29">
        <v>227</v>
      </c>
      <c r="D14" s="35">
        <v>28.410513141426801</v>
      </c>
      <c r="E14" s="29">
        <v>184</v>
      </c>
      <c r="F14" s="35">
        <v>23.028785982478102</v>
      </c>
      <c r="G14" s="29">
        <v>388</v>
      </c>
      <c r="H14" s="35">
        <v>48.560700876095098</v>
      </c>
      <c r="I14" s="398">
        <v>58509.457142856401</v>
      </c>
      <c r="J14" s="398">
        <v>43935.951370852097</v>
      </c>
      <c r="K14" s="398">
        <v>1913.5833333333001</v>
      </c>
      <c r="L14" s="398">
        <v>876.47460317340006</v>
      </c>
      <c r="M14" s="398">
        <v>1037.1087301599</v>
      </c>
      <c r="N14" s="398">
        <v>217.53333333320001</v>
      </c>
    </row>
    <row r="15" spans="1:15" s="37" customFormat="1" ht="16.5" customHeight="1" x14ac:dyDescent="0.2">
      <c r="A15" s="165" t="s">
        <v>14</v>
      </c>
      <c r="B15" s="29">
        <v>300</v>
      </c>
      <c r="C15" s="29">
        <v>145</v>
      </c>
      <c r="D15" s="35">
        <v>48.3333333333333</v>
      </c>
      <c r="E15" s="29" t="s">
        <v>391</v>
      </c>
      <c r="F15" s="35" t="s">
        <v>391</v>
      </c>
      <c r="G15" s="29" t="s">
        <v>391</v>
      </c>
      <c r="H15" s="35" t="s">
        <v>391</v>
      </c>
      <c r="I15" s="398">
        <v>35515.083333333198</v>
      </c>
      <c r="J15" s="398">
        <v>32598.083333333801</v>
      </c>
      <c r="K15" s="398">
        <v>1530.9166666665001</v>
      </c>
      <c r="L15" s="398">
        <v>1217.4999999999</v>
      </c>
      <c r="M15" s="398">
        <v>313.41666666660001</v>
      </c>
      <c r="N15" s="398">
        <v>153.41666666680001</v>
      </c>
    </row>
    <row r="16" spans="1:15" s="37" customFormat="1" ht="16.5" customHeight="1" x14ac:dyDescent="0.2">
      <c r="A16" s="164" t="s">
        <v>15</v>
      </c>
      <c r="B16" s="29">
        <v>29562</v>
      </c>
      <c r="C16" s="29">
        <v>12779</v>
      </c>
      <c r="D16" s="35">
        <v>43.227792436235703</v>
      </c>
      <c r="E16" s="29">
        <v>11704</v>
      </c>
      <c r="F16" s="35">
        <v>39.591367295852798</v>
      </c>
      <c r="G16" s="29">
        <v>5079</v>
      </c>
      <c r="H16" s="35">
        <v>17.180840267911499</v>
      </c>
      <c r="I16" s="398">
        <v>5479118.3222582899</v>
      </c>
      <c r="J16" s="398">
        <v>4940433.1557359397</v>
      </c>
      <c r="K16" s="398">
        <v>239917.86363635701</v>
      </c>
      <c r="L16" s="398">
        <v>188247.57164501501</v>
      </c>
      <c r="M16" s="398">
        <v>51670.2919913429</v>
      </c>
      <c r="N16" s="398">
        <v>43553.362229443803</v>
      </c>
    </row>
    <row r="17" spans="1:14" s="37" customFormat="1" ht="14.25" customHeight="1" x14ac:dyDescent="0.2">
      <c r="A17" s="177" t="s">
        <v>16</v>
      </c>
      <c r="B17" s="29">
        <v>3140</v>
      </c>
      <c r="C17" s="29">
        <v>1090</v>
      </c>
      <c r="D17" s="35">
        <v>34.713375796178298</v>
      </c>
      <c r="E17" s="29">
        <v>1428</v>
      </c>
      <c r="F17" s="35">
        <v>45.4777070063694</v>
      </c>
      <c r="G17" s="29">
        <v>622</v>
      </c>
      <c r="H17" s="35">
        <v>19.8089171974522</v>
      </c>
      <c r="I17" s="398">
        <v>547382.59898989904</v>
      </c>
      <c r="J17" s="398">
        <v>444139.08347763401</v>
      </c>
      <c r="K17" s="398">
        <v>21457.138167389101</v>
      </c>
      <c r="L17" s="398">
        <v>13723.3604617622</v>
      </c>
      <c r="M17" s="398">
        <v>7733.7777056268997</v>
      </c>
      <c r="N17" s="398">
        <v>1534.1116161611999</v>
      </c>
    </row>
    <row r="18" spans="1:14" s="37" customFormat="1" ht="15" customHeight="1" x14ac:dyDescent="0.2">
      <c r="A18" s="177" t="s">
        <v>17</v>
      </c>
      <c r="B18" s="29">
        <v>415</v>
      </c>
      <c r="C18" s="29">
        <v>178</v>
      </c>
      <c r="D18" s="35">
        <v>42.891566265060199</v>
      </c>
      <c r="E18" s="29">
        <v>151</v>
      </c>
      <c r="F18" s="35">
        <v>36.385542168674696</v>
      </c>
      <c r="G18" s="29">
        <v>86</v>
      </c>
      <c r="H18" s="35">
        <v>20.722891566265101</v>
      </c>
      <c r="I18" s="398">
        <v>52115.791666666002</v>
      </c>
      <c r="J18" s="398">
        <v>44568.041666667101</v>
      </c>
      <c r="K18" s="398">
        <v>2121.5833333339001</v>
      </c>
      <c r="L18" s="398">
        <v>1610.6666666668</v>
      </c>
      <c r="M18" s="398">
        <v>510.9166666671</v>
      </c>
      <c r="N18" s="398">
        <v>394.00000000030002</v>
      </c>
    </row>
    <row r="19" spans="1:14" s="37" customFormat="1" ht="15" customHeight="1" x14ac:dyDescent="0.2">
      <c r="A19" s="177" t="s">
        <v>18</v>
      </c>
      <c r="B19" s="29">
        <v>15</v>
      </c>
      <c r="C19" s="29" t="s">
        <v>391</v>
      </c>
      <c r="D19" s="35" t="s">
        <v>391</v>
      </c>
      <c r="E19" s="29">
        <v>7</v>
      </c>
      <c r="F19" s="35">
        <v>46.6666666666667</v>
      </c>
      <c r="G19" s="29" t="s">
        <v>391</v>
      </c>
      <c r="H19" s="35" t="s">
        <v>391</v>
      </c>
      <c r="I19" s="398">
        <v>6898.6666666666997</v>
      </c>
      <c r="J19" s="398">
        <v>6646.8333333333003</v>
      </c>
      <c r="K19" s="398">
        <v>331</v>
      </c>
      <c r="L19" s="398">
        <v>262.0833333333</v>
      </c>
      <c r="M19" s="398">
        <v>68.916666666699996</v>
      </c>
      <c r="N19" s="398">
        <v>28.666666666699999</v>
      </c>
    </row>
    <row r="20" spans="1:14" s="37" customFormat="1" ht="15" customHeight="1" x14ac:dyDescent="0.2">
      <c r="A20" s="177" t="s">
        <v>19</v>
      </c>
      <c r="B20" s="29">
        <v>481</v>
      </c>
      <c r="C20" s="29">
        <v>255</v>
      </c>
      <c r="D20" s="35">
        <v>53.014553014553002</v>
      </c>
      <c r="E20" s="29">
        <v>153</v>
      </c>
      <c r="F20" s="35">
        <v>31.8087318087318</v>
      </c>
      <c r="G20" s="34">
        <v>73</v>
      </c>
      <c r="H20" s="35">
        <v>15.1767151767152</v>
      </c>
      <c r="I20" s="398">
        <v>44309.486111112201</v>
      </c>
      <c r="J20" s="398">
        <v>40274.555555555598</v>
      </c>
      <c r="K20" s="398">
        <v>1890.4750000003</v>
      </c>
      <c r="L20" s="398">
        <v>1487.8083333341999</v>
      </c>
      <c r="M20" s="398">
        <v>402.66666666610001</v>
      </c>
      <c r="N20" s="398">
        <v>439.90000000010002</v>
      </c>
    </row>
    <row r="21" spans="1:14" s="37" customFormat="1" ht="15" customHeight="1" x14ac:dyDescent="0.2">
      <c r="A21" s="177" t="s">
        <v>20</v>
      </c>
      <c r="B21" s="29">
        <v>174</v>
      </c>
      <c r="C21" s="29">
        <v>90</v>
      </c>
      <c r="D21" s="35">
        <v>51.724137931034498</v>
      </c>
      <c r="E21" s="29">
        <v>65</v>
      </c>
      <c r="F21" s="35">
        <v>37.356321839080501</v>
      </c>
      <c r="G21" s="29">
        <v>19</v>
      </c>
      <c r="H21" s="35">
        <v>10.919540229885101</v>
      </c>
      <c r="I21" s="398">
        <v>30627.952380952898</v>
      </c>
      <c r="J21" s="398">
        <v>27236.321428571198</v>
      </c>
      <c r="K21" s="398">
        <v>1320.8928571427</v>
      </c>
      <c r="L21" s="398">
        <v>933.27380952370004</v>
      </c>
      <c r="M21" s="398">
        <v>387.61904761900001</v>
      </c>
      <c r="N21" s="398">
        <v>110.16666666650001</v>
      </c>
    </row>
    <row r="22" spans="1:14" s="37" customFormat="1" ht="15" customHeight="1" x14ac:dyDescent="0.2">
      <c r="A22" s="177" t="s">
        <v>21</v>
      </c>
      <c r="B22" s="29">
        <v>89</v>
      </c>
      <c r="C22" s="29">
        <v>47</v>
      </c>
      <c r="D22" s="35">
        <v>52.808988764044898</v>
      </c>
      <c r="E22" s="29">
        <v>25</v>
      </c>
      <c r="F22" s="35">
        <v>28.089887640449401</v>
      </c>
      <c r="G22" s="29">
        <v>17</v>
      </c>
      <c r="H22" s="35">
        <v>19.101123595505602</v>
      </c>
      <c r="I22" s="398">
        <v>10459.1388888887</v>
      </c>
      <c r="J22" s="398">
        <v>9567.8888888891997</v>
      </c>
      <c r="K22" s="398">
        <v>455.5</v>
      </c>
      <c r="L22" s="398">
        <v>345.74999999990001</v>
      </c>
      <c r="M22" s="398">
        <v>109.7500000001</v>
      </c>
      <c r="N22" s="398">
        <v>109.0833333333</v>
      </c>
    </row>
    <row r="23" spans="1:14" s="37" customFormat="1" ht="15" customHeight="1" x14ac:dyDescent="0.2">
      <c r="A23" s="177" t="s">
        <v>22</v>
      </c>
      <c r="B23" s="29">
        <v>725</v>
      </c>
      <c r="C23" s="29">
        <v>329</v>
      </c>
      <c r="D23" s="35">
        <v>45.379310344827601</v>
      </c>
      <c r="E23" s="29">
        <v>240</v>
      </c>
      <c r="F23" s="35">
        <v>33.1034482758621</v>
      </c>
      <c r="G23" s="29">
        <v>156</v>
      </c>
      <c r="H23" s="35">
        <v>21.517241379310299</v>
      </c>
      <c r="I23" s="398">
        <v>69180.768253969305</v>
      </c>
      <c r="J23" s="398">
        <v>62010.871428571998</v>
      </c>
      <c r="K23" s="398">
        <v>2888.7333333337001</v>
      </c>
      <c r="L23" s="398">
        <v>2003.2214285711</v>
      </c>
      <c r="M23" s="398">
        <v>885.51190476260001</v>
      </c>
      <c r="N23" s="398">
        <v>423.35000000029999</v>
      </c>
    </row>
    <row r="24" spans="1:14" s="37" customFormat="1" ht="15" customHeight="1" x14ac:dyDescent="0.2">
      <c r="A24" s="177" t="s">
        <v>23</v>
      </c>
      <c r="B24" s="29">
        <v>526</v>
      </c>
      <c r="C24" s="29">
        <v>245</v>
      </c>
      <c r="D24" s="35">
        <v>46.577946768060798</v>
      </c>
      <c r="E24" s="29">
        <v>228</v>
      </c>
      <c r="F24" s="35">
        <v>43.346007604562701</v>
      </c>
      <c r="G24" s="29">
        <v>53</v>
      </c>
      <c r="H24" s="35">
        <v>10.0760456273764</v>
      </c>
      <c r="I24" s="398">
        <v>101743.78138528101</v>
      </c>
      <c r="J24" s="398">
        <v>94212.531385281705</v>
      </c>
      <c r="K24" s="398">
        <v>4626.4318181811004</v>
      </c>
      <c r="L24" s="398">
        <v>3892.0984848479002</v>
      </c>
      <c r="M24" s="398">
        <v>734.33333333320002</v>
      </c>
      <c r="N24" s="398">
        <v>755.81385281459995</v>
      </c>
    </row>
    <row r="25" spans="1:14" s="37" customFormat="1" ht="15" customHeight="1" x14ac:dyDescent="0.2">
      <c r="A25" s="178" t="s">
        <v>24</v>
      </c>
      <c r="B25" s="29">
        <v>805</v>
      </c>
      <c r="C25" s="29">
        <v>419</v>
      </c>
      <c r="D25" s="35">
        <v>52.049689440993802</v>
      </c>
      <c r="E25" s="29">
        <v>240</v>
      </c>
      <c r="F25" s="35">
        <v>29.813664596273298</v>
      </c>
      <c r="G25" s="29">
        <v>146</v>
      </c>
      <c r="H25" s="35">
        <v>18.136645962732899</v>
      </c>
      <c r="I25" s="398">
        <v>70839.886111111395</v>
      </c>
      <c r="J25" s="398">
        <v>58157.516666667201</v>
      </c>
      <c r="K25" s="398">
        <v>2673.1083333324</v>
      </c>
      <c r="L25" s="398">
        <v>2061.4166666658998</v>
      </c>
      <c r="M25" s="398">
        <v>611.69166666650005</v>
      </c>
      <c r="N25" s="398">
        <v>651.74166666710005</v>
      </c>
    </row>
    <row r="26" spans="1:14" s="37" customFormat="1" ht="15" customHeight="1" x14ac:dyDescent="0.2">
      <c r="A26" s="179" t="s">
        <v>25</v>
      </c>
      <c r="B26" s="29">
        <v>66</v>
      </c>
      <c r="C26" s="29" t="s">
        <v>391</v>
      </c>
      <c r="D26" s="35" t="s">
        <v>391</v>
      </c>
      <c r="E26" s="29">
        <v>36</v>
      </c>
      <c r="F26" s="35">
        <v>54.545454545454497</v>
      </c>
      <c r="G26" s="29" t="s">
        <v>391</v>
      </c>
      <c r="H26" s="35" t="s">
        <v>391</v>
      </c>
      <c r="I26" s="398">
        <v>17158.333333333201</v>
      </c>
      <c r="J26" s="398">
        <v>16232.833333333299</v>
      </c>
      <c r="K26" s="398">
        <v>801.41666666660001</v>
      </c>
      <c r="L26" s="398">
        <v>635.58333333320002</v>
      </c>
      <c r="M26" s="398">
        <v>165.83333333339999</v>
      </c>
      <c r="N26" s="398">
        <v>86.666666666799998</v>
      </c>
    </row>
    <row r="27" spans="1:14" s="37" customFormat="1" ht="15" customHeight="1" x14ac:dyDescent="0.2">
      <c r="A27" s="177" t="s">
        <v>26</v>
      </c>
      <c r="B27" s="29">
        <v>1136</v>
      </c>
      <c r="C27" s="29">
        <v>468</v>
      </c>
      <c r="D27" s="35">
        <v>41.197183098591601</v>
      </c>
      <c r="E27" s="29">
        <v>524</v>
      </c>
      <c r="F27" s="35">
        <v>46.126760563380302</v>
      </c>
      <c r="G27" s="29">
        <v>144</v>
      </c>
      <c r="H27" s="35">
        <v>12.6760563380282</v>
      </c>
      <c r="I27" s="398">
        <v>289516.12976190401</v>
      </c>
      <c r="J27" s="398">
        <v>269924.81111111201</v>
      </c>
      <c r="K27" s="398">
        <v>13285.486111111801</v>
      </c>
      <c r="L27" s="398">
        <v>10989.4682539681</v>
      </c>
      <c r="M27" s="398">
        <v>2296.0178571437</v>
      </c>
      <c r="N27" s="398">
        <v>1994.4603174602</v>
      </c>
    </row>
    <row r="28" spans="1:14" s="37" customFormat="1" ht="15" customHeight="1" x14ac:dyDescent="0.2">
      <c r="A28" s="177" t="s">
        <v>27</v>
      </c>
      <c r="B28" s="29">
        <v>329</v>
      </c>
      <c r="C28" s="29">
        <v>87</v>
      </c>
      <c r="D28" s="35">
        <v>26.4437689969605</v>
      </c>
      <c r="E28" s="29">
        <v>205</v>
      </c>
      <c r="F28" s="35">
        <v>62.310030395136799</v>
      </c>
      <c r="G28" s="29">
        <v>37</v>
      </c>
      <c r="H28" s="35">
        <v>11.246200607902701</v>
      </c>
      <c r="I28" s="398">
        <v>158763.64090909099</v>
      </c>
      <c r="J28" s="398">
        <v>150369.693939394</v>
      </c>
      <c r="K28" s="398">
        <v>7466.6166666662002</v>
      </c>
      <c r="L28" s="398">
        <v>5655.0499999999001</v>
      </c>
      <c r="M28" s="398">
        <v>1811.5666666663001</v>
      </c>
      <c r="N28" s="398">
        <v>312.68333333340001</v>
      </c>
    </row>
    <row r="29" spans="1:14" s="37" customFormat="1" ht="15" customHeight="1" x14ac:dyDescent="0.2">
      <c r="A29" s="177" t="s">
        <v>28</v>
      </c>
      <c r="B29" s="29">
        <v>2131</v>
      </c>
      <c r="C29" s="29">
        <v>929</v>
      </c>
      <c r="D29" s="35">
        <v>43.5945565462224</v>
      </c>
      <c r="E29" s="29">
        <v>895</v>
      </c>
      <c r="F29" s="35">
        <v>41.999061473486599</v>
      </c>
      <c r="G29" s="29">
        <v>307</v>
      </c>
      <c r="H29" s="35">
        <v>14.406381980290901</v>
      </c>
      <c r="I29" s="398">
        <v>315072.28531745699</v>
      </c>
      <c r="J29" s="398">
        <v>290375.35353535402</v>
      </c>
      <c r="K29" s="398">
        <v>14048.6615800862</v>
      </c>
      <c r="L29" s="398">
        <v>10834.7675324668</v>
      </c>
      <c r="M29" s="398">
        <v>3213.8940476194002</v>
      </c>
      <c r="N29" s="398">
        <v>2682.4310966818002</v>
      </c>
    </row>
    <row r="30" spans="1:14" s="37" customFormat="1" ht="15" customHeight="1" x14ac:dyDescent="0.2">
      <c r="A30" s="177" t="s">
        <v>29</v>
      </c>
      <c r="B30" s="29">
        <v>1044</v>
      </c>
      <c r="C30" s="29">
        <v>478</v>
      </c>
      <c r="D30" s="35">
        <v>45.7854406130268</v>
      </c>
      <c r="E30" s="29">
        <v>387</v>
      </c>
      <c r="F30" s="35">
        <v>37.068965517241402</v>
      </c>
      <c r="G30" s="29">
        <v>179</v>
      </c>
      <c r="H30" s="35">
        <v>17.145593869731801</v>
      </c>
      <c r="I30" s="398">
        <v>141188.78611111199</v>
      </c>
      <c r="J30" s="398">
        <v>130632.26111111201</v>
      </c>
      <c r="K30" s="398">
        <v>6264.3222222219001</v>
      </c>
      <c r="L30" s="398">
        <v>4864.4888888886999</v>
      </c>
      <c r="M30" s="398">
        <v>1399.8333333332</v>
      </c>
      <c r="N30" s="398">
        <v>873.89444444510002</v>
      </c>
    </row>
    <row r="31" spans="1:14" s="37" customFormat="1" ht="15" customHeight="1" x14ac:dyDescent="0.2">
      <c r="A31" s="177" t="s">
        <v>30</v>
      </c>
      <c r="B31" s="29">
        <v>934</v>
      </c>
      <c r="C31" s="29">
        <v>498</v>
      </c>
      <c r="D31" s="35">
        <v>53.319057815845802</v>
      </c>
      <c r="E31" s="29">
        <v>326</v>
      </c>
      <c r="F31" s="35">
        <v>34.903640256959299</v>
      </c>
      <c r="G31" s="29">
        <v>110</v>
      </c>
      <c r="H31" s="35">
        <v>11.7773019271949</v>
      </c>
      <c r="I31" s="398">
        <v>223030.49307359301</v>
      </c>
      <c r="J31" s="398">
        <v>205434.351731603</v>
      </c>
      <c r="K31" s="398">
        <v>10079.0730158729</v>
      </c>
      <c r="L31" s="398">
        <v>9142.6452380954997</v>
      </c>
      <c r="M31" s="398">
        <v>936.42777777740002</v>
      </c>
      <c r="N31" s="398">
        <v>4002.2597402593001</v>
      </c>
    </row>
    <row r="32" spans="1:14" s="37" customFormat="1" ht="15" customHeight="1" x14ac:dyDescent="0.2">
      <c r="A32" s="177" t="s">
        <v>31</v>
      </c>
      <c r="B32" s="29">
        <v>5564</v>
      </c>
      <c r="C32" s="29">
        <v>2639</v>
      </c>
      <c r="D32" s="35">
        <v>47.429906542056102</v>
      </c>
      <c r="E32" s="29">
        <v>1840</v>
      </c>
      <c r="F32" s="35">
        <v>33.069734004313403</v>
      </c>
      <c r="G32" s="29">
        <v>1085</v>
      </c>
      <c r="H32" s="35">
        <v>19.500359453630502</v>
      </c>
      <c r="I32" s="398">
        <v>554497.60674603202</v>
      </c>
      <c r="J32" s="398">
        <v>501726.39606781898</v>
      </c>
      <c r="K32" s="398">
        <v>23567.018831165198</v>
      </c>
      <c r="L32" s="398">
        <v>17595.111183258301</v>
      </c>
      <c r="M32" s="398">
        <v>5971.9076479068999</v>
      </c>
      <c r="N32" s="398">
        <v>4315.3904761923004</v>
      </c>
    </row>
    <row r="33" spans="1:14" s="37" customFormat="1" ht="15" customHeight="1" x14ac:dyDescent="0.2">
      <c r="A33" s="177" t="s">
        <v>32</v>
      </c>
      <c r="B33" s="29">
        <v>1801</v>
      </c>
      <c r="C33" s="29">
        <v>679</v>
      </c>
      <c r="D33" s="35">
        <v>37.701277068295397</v>
      </c>
      <c r="E33" s="29">
        <v>816</v>
      </c>
      <c r="F33" s="35">
        <v>45.308162132148802</v>
      </c>
      <c r="G33" s="29">
        <v>306</v>
      </c>
      <c r="H33" s="35">
        <v>16.990560799555801</v>
      </c>
      <c r="I33" s="398">
        <v>336045.81847041898</v>
      </c>
      <c r="J33" s="398">
        <v>310100.508874461</v>
      </c>
      <c r="K33" s="398">
        <v>15096.4089466082</v>
      </c>
      <c r="L33" s="398">
        <v>10453.8323232311</v>
      </c>
      <c r="M33" s="398">
        <v>4642.5766233771001</v>
      </c>
      <c r="N33" s="398">
        <v>1191.1500000000999</v>
      </c>
    </row>
    <row r="34" spans="1:14" s="37" customFormat="1" ht="15" customHeight="1" x14ac:dyDescent="0.2">
      <c r="A34" s="177" t="s">
        <v>33</v>
      </c>
      <c r="B34" s="29">
        <v>1309</v>
      </c>
      <c r="C34" s="29">
        <v>578</v>
      </c>
      <c r="D34" s="35">
        <v>44.1558441558442</v>
      </c>
      <c r="E34" s="29">
        <v>522</v>
      </c>
      <c r="F34" s="35">
        <v>39.877769289534001</v>
      </c>
      <c r="G34" s="29">
        <v>209</v>
      </c>
      <c r="H34" s="35">
        <v>15.966386554621799</v>
      </c>
      <c r="I34" s="398">
        <v>256301.970202019</v>
      </c>
      <c r="J34" s="398">
        <v>234001.15353535401</v>
      </c>
      <c r="K34" s="398">
        <v>11379.0333333336</v>
      </c>
      <c r="L34" s="398">
        <v>9044.5909090905006</v>
      </c>
      <c r="M34" s="398">
        <v>2334.4424242431</v>
      </c>
      <c r="N34" s="398">
        <v>1810.7595238099</v>
      </c>
    </row>
    <row r="35" spans="1:14" s="37" customFormat="1" ht="15" customHeight="1" x14ac:dyDescent="0.2">
      <c r="A35" s="177" t="s">
        <v>34</v>
      </c>
      <c r="B35" s="29">
        <v>4794</v>
      </c>
      <c r="C35" s="29">
        <v>1969</v>
      </c>
      <c r="D35" s="35">
        <v>41.072173550271202</v>
      </c>
      <c r="E35" s="29">
        <v>2094</v>
      </c>
      <c r="F35" s="35">
        <v>43.679599499374199</v>
      </c>
      <c r="G35" s="29">
        <v>731</v>
      </c>
      <c r="H35" s="35">
        <v>15.248226950354599</v>
      </c>
      <c r="I35" s="398">
        <v>968258.60266955104</v>
      </c>
      <c r="J35" s="398">
        <v>878160.82225829805</v>
      </c>
      <c r="K35" s="398">
        <v>42843.283621932504</v>
      </c>
      <c r="L35" s="398">
        <v>33423.805050503397</v>
      </c>
      <c r="M35" s="398">
        <v>9419.4785714291102</v>
      </c>
      <c r="N35" s="398">
        <v>5923.1577922077004</v>
      </c>
    </row>
    <row r="36" spans="1:14" s="37" customFormat="1" ht="15" customHeight="1" x14ac:dyDescent="0.2">
      <c r="A36" s="177" t="s">
        <v>35</v>
      </c>
      <c r="B36" s="29">
        <v>893</v>
      </c>
      <c r="C36" s="29">
        <v>364</v>
      </c>
      <c r="D36" s="35">
        <v>40.761478163493798</v>
      </c>
      <c r="E36" s="29">
        <v>410</v>
      </c>
      <c r="F36" s="35">
        <v>45.912653975363902</v>
      </c>
      <c r="G36" s="29">
        <v>119</v>
      </c>
      <c r="H36" s="35">
        <v>13.3258678611422</v>
      </c>
      <c r="I36" s="398">
        <v>776500.10386002902</v>
      </c>
      <c r="J36" s="398">
        <v>706339.97532467498</v>
      </c>
      <c r="K36" s="398">
        <v>35175.363888888998</v>
      </c>
      <c r="L36" s="398">
        <v>32585.902777778101</v>
      </c>
      <c r="M36" s="398">
        <v>2589.4611111109002</v>
      </c>
      <c r="N36" s="398">
        <v>12675.398015872999</v>
      </c>
    </row>
    <row r="37" spans="1:14" s="37" customFormat="1" ht="15" customHeight="1" x14ac:dyDescent="0.2">
      <c r="A37" s="177" t="s">
        <v>36</v>
      </c>
      <c r="B37" s="29">
        <v>264</v>
      </c>
      <c r="C37" s="29">
        <v>99</v>
      </c>
      <c r="D37" s="35">
        <v>37.5</v>
      </c>
      <c r="E37" s="29">
        <v>122</v>
      </c>
      <c r="F37" s="35">
        <v>46.212121212121197</v>
      </c>
      <c r="G37" s="29">
        <v>43</v>
      </c>
      <c r="H37" s="35">
        <v>16.2878787878788</v>
      </c>
      <c r="I37" s="398">
        <v>164023.92647907801</v>
      </c>
      <c r="J37" s="398">
        <v>151236.76800144301</v>
      </c>
      <c r="K37" s="398">
        <v>7514.4027777779002</v>
      </c>
      <c r="L37" s="398">
        <v>6497.8611111114997</v>
      </c>
      <c r="M37" s="398">
        <v>1016.5416666664</v>
      </c>
      <c r="N37" s="398">
        <v>847.13888888899999</v>
      </c>
    </row>
    <row r="38" spans="1:14" s="37" customFormat="1" ht="15" customHeight="1" x14ac:dyDescent="0.2">
      <c r="A38" s="177" t="s">
        <v>37</v>
      </c>
      <c r="B38" s="29">
        <v>628</v>
      </c>
      <c r="C38" s="29">
        <v>302</v>
      </c>
      <c r="D38" s="35">
        <v>48.089171974522301</v>
      </c>
      <c r="E38" s="29">
        <v>205</v>
      </c>
      <c r="F38" s="35">
        <v>32.643312101910801</v>
      </c>
      <c r="G38" s="29">
        <v>121</v>
      </c>
      <c r="H38" s="35">
        <v>19.267515923566901</v>
      </c>
      <c r="I38" s="398">
        <v>72242.413131312307</v>
      </c>
      <c r="J38" s="398">
        <v>65289.977777777502</v>
      </c>
      <c r="K38" s="398">
        <v>3094.5075757574</v>
      </c>
      <c r="L38" s="398">
        <v>2261.2964646454002</v>
      </c>
      <c r="M38" s="398">
        <v>833.21111111200003</v>
      </c>
      <c r="N38" s="398">
        <v>607.62424242520001</v>
      </c>
    </row>
    <row r="39" spans="1:14" s="37" customFormat="1" ht="15" customHeight="1" x14ac:dyDescent="0.2">
      <c r="A39" s="177" t="s">
        <v>38</v>
      </c>
      <c r="B39" s="29">
        <v>1298</v>
      </c>
      <c r="C39" s="29">
        <v>665</v>
      </c>
      <c r="D39" s="35">
        <v>51.232665639445301</v>
      </c>
      <c r="E39" s="29">
        <v>421</v>
      </c>
      <c r="F39" s="35">
        <v>32.434514637904499</v>
      </c>
      <c r="G39" s="29">
        <v>212</v>
      </c>
      <c r="H39" s="35">
        <v>16.3328197226502</v>
      </c>
      <c r="I39" s="398">
        <v>173774.13311688299</v>
      </c>
      <c r="J39" s="398">
        <v>155281.42857142899</v>
      </c>
      <c r="K39" s="398">
        <v>7409.5833333336004</v>
      </c>
      <c r="L39" s="398">
        <v>5594.9393939396004</v>
      </c>
      <c r="M39" s="398">
        <v>1814.643939394</v>
      </c>
      <c r="N39" s="398">
        <v>1463.1250000012001</v>
      </c>
    </row>
    <row r="40" spans="1:14" s="37" customFormat="1" ht="15" customHeight="1" x14ac:dyDescent="0.2">
      <c r="A40" s="177" t="s">
        <v>39</v>
      </c>
      <c r="B40" s="29">
        <v>1001</v>
      </c>
      <c r="C40" s="29">
        <v>339</v>
      </c>
      <c r="D40" s="35">
        <v>33.8661338661339</v>
      </c>
      <c r="E40" s="29">
        <v>364</v>
      </c>
      <c r="F40" s="35">
        <v>36.363636363636402</v>
      </c>
      <c r="G40" s="29">
        <v>298</v>
      </c>
      <c r="H40" s="35">
        <v>29.7702297702298</v>
      </c>
      <c r="I40" s="398">
        <v>99186.008621932197</v>
      </c>
      <c r="J40" s="398">
        <v>88513.176731600703</v>
      </c>
      <c r="K40" s="398">
        <v>4127.8222222212999</v>
      </c>
      <c r="L40" s="398">
        <v>2348.5499999995</v>
      </c>
      <c r="M40" s="398">
        <v>1779.2722222217999</v>
      </c>
      <c r="N40" s="398">
        <v>320.38888888870002</v>
      </c>
    </row>
    <row r="41" spans="1:14" s="37" customFormat="1" ht="15" customHeight="1" x14ac:dyDescent="0.2">
      <c r="A41" s="164" t="s">
        <v>40</v>
      </c>
      <c r="B41" s="29">
        <v>817</v>
      </c>
      <c r="C41" s="29">
        <v>318</v>
      </c>
      <c r="D41" s="35">
        <v>38.9228886168911</v>
      </c>
      <c r="E41" s="29">
        <v>371</v>
      </c>
      <c r="F41" s="35">
        <v>45.410036719706198</v>
      </c>
      <c r="G41" s="29">
        <v>128</v>
      </c>
      <c r="H41" s="35">
        <v>15.667074663402699</v>
      </c>
      <c r="I41" s="398">
        <v>209378.90101010201</v>
      </c>
      <c r="J41" s="398">
        <v>191279.56212121199</v>
      </c>
      <c r="K41" s="398">
        <v>9415.6732323225006</v>
      </c>
      <c r="L41" s="398">
        <v>7581.8666666657</v>
      </c>
      <c r="M41" s="398">
        <v>1833.8065656568001</v>
      </c>
      <c r="N41" s="398">
        <v>1845.1666666670001</v>
      </c>
    </row>
    <row r="42" spans="1:14" s="37" customFormat="1" ht="15" customHeight="1" x14ac:dyDescent="0.2">
      <c r="A42" s="164" t="s">
        <v>41</v>
      </c>
      <c r="B42" s="29">
        <v>1410</v>
      </c>
      <c r="C42" s="29">
        <v>685</v>
      </c>
      <c r="D42" s="35">
        <v>48.581560283687899</v>
      </c>
      <c r="E42" s="29">
        <v>472</v>
      </c>
      <c r="F42" s="35">
        <v>33.475177304964497</v>
      </c>
      <c r="G42" s="29">
        <v>253</v>
      </c>
      <c r="H42" s="35">
        <v>17.943262411347501</v>
      </c>
      <c r="I42" s="398">
        <v>164786.71785714399</v>
      </c>
      <c r="J42" s="398">
        <v>150546.63560605899</v>
      </c>
      <c r="K42" s="398">
        <v>7155.3690476190004</v>
      </c>
      <c r="L42" s="398">
        <v>5675.6964285714002</v>
      </c>
      <c r="M42" s="398">
        <v>1479.6726190475999</v>
      </c>
      <c r="N42" s="398">
        <v>2268.6439393942001</v>
      </c>
    </row>
    <row r="43" spans="1:14" s="37" customFormat="1" ht="15" customHeight="1" x14ac:dyDescent="0.2">
      <c r="A43" s="177" t="s">
        <v>42</v>
      </c>
      <c r="B43" s="29">
        <v>178</v>
      </c>
      <c r="C43" s="29">
        <v>101</v>
      </c>
      <c r="D43" s="35">
        <v>56.741573033707901</v>
      </c>
      <c r="E43" s="29">
        <v>51</v>
      </c>
      <c r="F43" s="35">
        <v>28.651685393258401</v>
      </c>
      <c r="G43" s="29">
        <v>26</v>
      </c>
      <c r="H43" s="35">
        <v>14.6067415730337</v>
      </c>
      <c r="I43" s="398">
        <v>22525.500000000498</v>
      </c>
      <c r="J43" s="398">
        <v>20360.083333333601</v>
      </c>
      <c r="K43" s="398">
        <v>971.16666666690003</v>
      </c>
      <c r="L43" s="398">
        <v>839.16666666690003</v>
      </c>
      <c r="M43" s="398">
        <v>132</v>
      </c>
      <c r="N43" s="398">
        <v>272.3333333333</v>
      </c>
    </row>
    <row r="44" spans="1:14" s="37" customFormat="1" ht="15" customHeight="1" x14ac:dyDescent="0.2">
      <c r="A44" s="178" t="s">
        <v>43</v>
      </c>
      <c r="B44" s="29">
        <v>187</v>
      </c>
      <c r="C44" s="29">
        <v>94</v>
      </c>
      <c r="D44" s="35">
        <v>50.267379679144398</v>
      </c>
      <c r="E44" s="29">
        <v>49</v>
      </c>
      <c r="F44" s="35">
        <v>26.203208556149701</v>
      </c>
      <c r="G44" s="29">
        <v>44</v>
      </c>
      <c r="H44" s="35">
        <v>23.529411764705898</v>
      </c>
      <c r="I44" s="398">
        <v>16520.011904762301</v>
      </c>
      <c r="J44" s="398">
        <v>15076.3214285713</v>
      </c>
      <c r="K44" s="398">
        <v>694.00000000010004</v>
      </c>
      <c r="L44" s="398">
        <v>553.08333333350004</v>
      </c>
      <c r="M44" s="398">
        <v>140.91666666660001</v>
      </c>
      <c r="N44" s="398">
        <v>177.99999999959999</v>
      </c>
    </row>
    <row r="45" spans="1:14" s="37" customFormat="1" ht="15" customHeight="1" x14ac:dyDescent="0.2">
      <c r="A45" s="179" t="s">
        <v>44</v>
      </c>
      <c r="B45" s="29">
        <v>1019</v>
      </c>
      <c r="C45" s="29">
        <v>483</v>
      </c>
      <c r="D45" s="35">
        <v>47.399411187438702</v>
      </c>
      <c r="E45" s="29">
        <v>362</v>
      </c>
      <c r="F45" s="35">
        <v>35.525024533856701</v>
      </c>
      <c r="G45" s="29">
        <v>174</v>
      </c>
      <c r="H45" s="35">
        <v>17.075564278704601</v>
      </c>
      <c r="I45" s="398">
        <v>122842.37261904799</v>
      </c>
      <c r="J45" s="398">
        <v>112355.23084415399</v>
      </c>
      <c r="K45" s="398">
        <v>5361.6190476188003</v>
      </c>
      <c r="L45" s="398">
        <v>4191.6130952377998</v>
      </c>
      <c r="M45" s="398">
        <v>1170.005952381</v>
      </c>
      <c r="N45" s="398">
        <v>1812.3106060612999</v>
      </c>
    </row>
    <row r="46" spans="1:14" s="37" customFormat="1" ht="15" customHeight="1" x14ac:dyDescent="0.2">
      <c r="A46" s="177" t="s">
        <v>45</v>
      </c>
      <c r="B46" s="29">
        <v>26</v>
      </c>
      <c r="C46" s="29">
        <v>7</v>
      </c>
      <c r="D46" s="35">
        <v>26.923076923076898</v>
      </c>
      <c r="E46" s="29">
        <v>10</v>
      </c>
      <c r="F46" s="35">
        <v>38.461538461538503</v>
      </c>
      <c r="G46" s="29">
        <v>9</v>
      </c>
      <c r="H46" s="35">
        <v>34.615384615384599</v>
      </c>
      <c r="I46" s="398">
        <v>2898.8333333332998</v>
      </c>
      <c r="J46" s="398">
        <v>2755.0000000001</v>
      </c>
      <c r="K46" s="398">
        <v>128.58333333319999</v>
      </c>
      <c r="L46" s="398">
        <v>91.833333333200002</v>
      </c>
      <c r="M46" s="398">
        <v>36.75</v>
      </c>
      <c r="N46" s="398">
        <v>6</v>
      </c>
    </row>
    <row r="47" spans="1:14" s="37" customFormat="1" ht="15" customHeight="1" x14ac:dyDescent="0.2">
      <c r="A47" s="164" t="s">
        <v>46</v>
      </c>
      <c r="B47" s="29">
        <v>11428</v>
      </c>
      <c r="C47" s="29">
        <v>4223</v>
      </c>
      <c r="D47" s="35">
        <v>36.953097654882697</v>
      </c>
      <c r="E47" s="29">
        <v>3114</v>
      </c>
      <c r="F47" s="35">
        <v>27.248862443122199</v>
      </c>
      <c r="G47" s="29">
        <v>4091</v>
      </c>
      <c r="H47" s="35">
        <v>35.798039901995097</v>
      </c>
      <c r="I47" s="398">
        <v>753702.29184703901</v>
      </c>
      <c r="J47" s="398">
        <v>659643.31035353604</v>
      </c>
      <c r="K47" s="398">
        <v>29398.678787877801</v>
      </c>
      <c r="L47" s="398">
        <v>16575.245382397999</v>
      </c>
      <c r="M47" s="398">
        <v>12823.4334054798</v>
      </c>
      <c r="N47" s="398">
        <v>2700.8166666666002</v>
      </c>
    </row>
    <row r="48" spans="1:14" s="37" customFormat="1" ht="15" customHeight="1" x14ac:dyDescent="0.2">
      <c r="A48" s="177" t="s">
        <v>47</v>
      </c>
      <c r="B48" s="29">
        <v>1946</v>
      </c>
      <c r="C48" s="29">
        <v>787</v>
      </c>
      <c r="D48" s="35">
        <v>40.441932168550899</v>
      </c>
      <c r="E48" s="29">
        <v>530</v>
      </c>
      <c r="F48" s="35">
        <v>27.235354573484098</v>
      </c>
      <c r="G48" s="29">
        <v>629</v>
      </c>
      <c r="H48" s="35">
        <v>32.322713257965098</v>
      </c>
      <c r="I48" s="398">
        <v>134952.64523809499</v>
      </c>
      <c r="J48" s="398">
        <v>121767.75119047701</v>
      </c>
      <c r="K48" s="398">
        <v>5488.7595238092999</v>
      </c>
      <c r="L48" s="398">
        <v>3430.7261904771999</v>
      </c>
      <c r="M48" s="398">
        <v>2058.0333333321</v>
      </c>
      <c r="N48" s="398">
        <v>581.24999999950001</v>
      </c>
    </row>
    <row r="49" spans="1:14" s="37" customFormat="1" ht="15" customHeight="1" x14ac:dyDescent="0.2">
      <c r="A49" s="177" t="s">
        <v>48</v>
      </c>
      <c r="B49" s="29">
        <v>1735</v>
      </c>
      <c r="C49" s="29">
        <v>602</v>
      </c>
      <c r="D49" s="35">
        <v>34.697406340057597</v>
      </c>
      <c r="E49" s="29">
        <v>657</v>
      </c>
      <c r="F49" s="35">
        <v>37.867435158501401</v>
      </c>
      <c r="G49" s="29">
        <v>476</v>
      </c>
      <c r="H49" s="35">
        <v>27.435158501440899</v>
      </c>
      <c r="I49" s="398">
        <v>157360.70458153199</v>
      </c>
      <c r="J49" s="398">
        <v>144247.42193362201</v>
      </c>
      <c r="K49" s="398">
        <v>6726.1666666664996</v>
      </c>
      <c r="L49" s="398">
        <v>3996.0833333336</v>
      </c>
      <c r="M49" s="398">
        <v>2730.0833333329001</v>
      </c>
      <c r="N49" s="398">
        <v>523.58333333380006</v>
      </c>
    </row>
    <row r="50" spans="1:14" s="37" customFormat="1" ht="15" customHeight="1" x14ac:dyDescent="0.2">
      <c r="A50" s="177" t="s">
        <v>49</v>
      </c>
      <c r="B50" s="29">
        <v>7747</v>
      </c>
      <c r="C50" s="29">
        <v>2834</v>
      </c>
      <c r="D50" s="35">
        <v>36.581902672002101</v>
      </c>
      <c r="E50" s="29">
        <v>1927</v>
      </c>
      <c r="F50" s="35">
        <v>24.874144830256899</v>
      </c>
      <c r="G50" s="29">
        <v>2986</v>
      </c>
      <c r="H50" s="35">
        <v>38.543952497741103</v>
      </c>
      <c r="I50" s="398">
        <v>461388.94202741201</v>
      </c>
      <c r="J50" s="398">
        <v>393628.13722943701</v>
      </c>
      <c r="K50" s="398">
        <v>17183.752597401999</v>
      </c>
      <c r="L50" s="398">
        <v>9148.4358585871996</v>
      </c>
      <c r="M50" s="398">
        <v>8035.3167388148004</v>
      </c>
      <c r="N50" s="398">
        <v>1595.9833333332999</v>
      </c>
    </row>
    <row r="51" spans="1:14" s="37" customFormat="1" ht="15" customHeight="1" x14ac:dyDescent="0.2">
      <c r="A51" s="164" t="s">
        <v>50</v>
      </c>
      <c r="B51" s="29">
        <v>23684</v>
      </c>
      <c r="C51" s="29">
        <v>9426</v>
      </c>
      <c r="D51" s="35">
        <v>39.799020435737198</v>
      </c>
      <c r="E51" s="29">
        <v>8375</v>
      </c>
      <c r="F51" s="35">
        <v>35.361425434892801</v>
      </c>
      <c r="G51" s="29">
        <v>5883</v>
      </c>
      <c r="H51" s="35">
        <v>24.839554129370001</v>
      </c>
      <c r="I51" s="398">
        <v>2708824.4277056302</v>
      </c>
      <c r="J51" s="398">
        <v>2147190.4022366502</v>
      </c>
      <c r="K51" s="398">
        <v>100422.69516594301</v>
      </c>
      <c r="L51" s="398">
        <v>64937.648917748404</v>
      </c>
      <c r="M51" s="398">
        <v>35485.0462481945</v>
      </c>
      <c r="N51" s="398">
        <v>10071.1174242418</v>
      </c>
    </row>
    <row r="52" spans="1:14" s="37" customFormat="1" ht="15" customHeight="1" x14ac:dyDescent="0.2">
      <c r="A52" s="177" t="s">
        <v>51</v>
      </c>
      <c r="B52" s="29">
        <v>3484</v>
      </c>
      <c r="C52" s="29">
        <v>1313</v>
      </c>
      <c r="D52" s="35">
        <v>37.686567164179102</v>
      </c>
      <c r="E52" s="29">
        <v>1200</v>
      </c>
      <c r="F52" s="35">
        <v>34.443168771526999</v>
      </c>
      <c r="G52" s="29">
        <v>971</v>
      </c>
      <c r="H52" s="35">
        <v>27.870264064293899</v>
      </c>
      <c r="I52" s="398">
        <v>341974.24090908997</v>
      </c>
      <c r="J52" s="398">
        <v>266829.11908369302</v>
      </c>
      <c r="K52" s="398">
        <v>12310.1999999985</v>
      </c>
      <c r="L52" s="398">
        <v>7739.8063131303998</v>
      </c>
      <c r="M52" s="398">
        <v>4570.3936868681003</v>
      </c>
      <c r="N52" s="398">
        <v>1060.3984126985999</v>
      </c>
    </row>
    <row r="53" spans="1:14" s="37" customFormat="1" ht="15" customHeight="1" x14ac:dyDescent="0.2">
      <c r="A53" s="177" t="s">
        <v>52</v>
      </c>
      <c r="B53" s="29">
        <v>10238</v>
      </c>
      <c r="C53" s="29">
        <v>3803</v>
      </c>
      <c r="D53" s="35">
        <v>37.145926938855197</v>
      </c>
      <c r="E53" s="29">
        <v>3995</v>
      </c>
      <c r="F53" s="35">
        <v>39.0212932213323</v>
      </c>
      <c r="G53" s="29">
        <v>2440</v>
      </c>
      <c r="H53" s="35">
        <v>23.832779839812499</v>
      </c>
      <c r="I53" s="398">
        <v>1106283.30082972</v>
      </c>
      <c r="J53" s="398">
        <v>971619.34779942303</v>
      </c>
      <c r="K53" s="398">
        <v>45855.103896104098</v>
      </c>
      <c r="L53" s="398">
        <v>29568.004906206599</v>
      </c>
      <c r="M53" s="398">
        <v>16287.0989898975</v>
      </c>
      <c r="N53" s="398">
        <v>4088.7238816739</v>
      </c>
    </row>
    <row r="54" spans="1:14" s="37" customFormat="1" ht="15" customHeight="1" x14ac:dyDescent="0.2">
      <c r="A54" s="177" t="s">
        <v>53</v>
      </c>
      <c r="B54" s="29">
        <v>9962</v>
      </c>
      <c r="C54" s="29">
        <v>4310</v>
      </c>
      <c r="D54" s="35">
        <v>43.264404738004401</v>
      </c>
      <c r="E54" s="29">
        <v>3180</v>
      </c>
      <c r="F54" s="35">
        <v>31.921300943585599</v>
      </c>
      <c r="G54" s="29">
        <v>2472</v>
      </c>
      <c r="H54" s="35">
        <v>24.814294318409999</v>
      </c>
      <c r="I54" s="398">
        <v>1260566.8859668099</v>
      </c>
      <c r="J54" s="398">
        <v>908741.93535353697</v>
      </c>
      <c r="K54" s="398">
        <v>42257.3912698403</v>
      </c>
      <c r="L54" s="398">
        <v>27629.8376984114</v>
      </c>
      <c r="M54" s="398">
        <v>14627.5535714289</v>
      </c>
      <c r="N54" s="398">
        <v>4921.9951298693004</v>
      </c>
    </row>
    <row r="55" spans="1:14" s="37" customFormat="1" ht="15" customHeight="1" x14ac:dyDescent="0.2">
      <c r="A55" s="164" t="s">
        <v>54</v>
      </c>
      <c r="B55" s="29">
        <v>8604</v>
      </c>
      <c r="C55" s="29">
        <v>3341</v>
      </c>
      <c r="D55" s="35">
        <v>38.830776383077598</v>
      </c>
      <c r="E55" s="29">
        <v>2898</v>
      </c>
      <c r="F55" s="35">
        <v>33.682008368200798</v>
      </c>
      <c r="G55" s="29">
        <v>2365</v>
      </c>
      <c r="H55" s="35">
        <v>27.487215248721501</v>
      </c>
      <c r="I55" s="398">
        <v>1365469.1336940899</v>
      </c>
      <c r="J55" s="398">
        <v>1137830.2163780599</v>
      </c>
      <c r="K55" s="398">
        <v>54399.781601729803</v>
      </c>
      <c r="L55" s="398">
        <v>37997.631782108299</v>
      </c>
      <c r="M55" s="398">
        <v>16402.1498196215</v>
      </c>
      <c r="N55" s="398">
        <v>9200.7884920658107</v>
      </c>
    </row>
    <row r="56" spans="1:14" s="37" customFormat="1" ht="15" customHeight="1" x14ac:dyDescent="0.2">
      <c r="A56" s="177" t="s">
        <v>55</v>
      </c>
      <c r="B56" s="29">
        <v>4042</v>
      </c>
      <c r="C56" s="29">
        <v>1772</v>
      </c>
      <c r="D56" s="35">
        <v>43.839683325086597</v>
      </c>
      <c r="E56" s="29">
        <v>1178</v>
      </c>
      <c r="F56" s="35">
        <v>29.143988124690701</v>
      </c>
      <c r="G56" s="29">
        <v>1092</v>
      </c>
      <c r="H56" s="35">
        <v>27.016328550222699</v>
      </c>
      <c r="I56" s="398">
        <v>510480.126767679</v>
      </c>
      <c r="J56" s="398">
        <v>428543.13434343401</v>
      </c>
      <c r="K56" s="398">
        <v>20170.856746029898</v>
      </c>
      <c r="L56" s="398">
        <v>15243.716017316399</v>
      </c>
      <c r="M56" s="398">
        <v>4927.1407287134998</v>
      </c>
      <c r="N56" s="398">
        <v>4729.0694444455003</v>
      </c>
    </row>
    <row r="57" spans="1:14" s="37" customFormat="1" ht="15" customHeight="1" x14ac:dyDescent="0.2">
      <c r="A57" s="177" t="s">
        <v>56</v>
      </c>
      <c r="B57" s="29">
        <v>108</v>
      </c>
      <c r="C57" s="29">
        <v>32</v>
      </c>
      <c r="D57" s="35">
        <v>29.629629629629601</v>
      </c>
      <c r="E57" s="29">
        <v>36</v>
      </c>
      <c r="F57" s="35">
        <v>33.3333333333333</v>
      </c>
      <c r="G57" s="29">
        <v>40</v>
      </c>
      <c r="H57" s="35">
        <v>37.037037037037003</v>
      </c>
      <c r="I57" s="398">
        <v>11773.166666667001</v>
      </c>
      <c r="J57" s="398">
        <v>10184.666666666901</v>
      </c>
      <c r="K57" s="398">
        <v>478.99999999990001</v>
      </c>
      <c r="L57" s="398">
        <v>270.33333333299998</v>
      </c>
      <c r="M57" s="398">
        <v>208.6666666669</v>
      </c>
      <c r="N57" s="398">
        <v>47.083333333500001</v>
      </c>
    </row>
    <row r="58" spans="1:14" s="37" customFormat="1" ht="15" customHeight="1" x14ac:dyDescent="0.2">
      <c r="A58" s="177" t="s">
        <v>57</v>
      </c>
      <c r="B58" s="29">
        <v>88</v>
      </c>
      <c r="C58" s="29">
        <v>14</v>
      </c>
      <c r="D58" s="35">
        <v>15.909090909090899</v>
      </c>
      <c r="E58" s="29">
        <v>34</v>
      </c>
      <c r="F58" s="35">
        <v>38.636363636363598</v>
      </c>
      <c r="G58" s="29">
        <v>40</v>
      </c>
      <c r="H58" s="35">
        <v>45.454545454545503</v>
      </c>
      <c r="I58" s="398">
        <v>25262.65</v>
      </c>
      <c r="J58" s="398">
        <v>23461.983333332901</v>
      </c>
      <c r="K58" s="398">
        <v>1156.0833333334001</v>
      </c>
      <c r="L58" s="398">
        <v>470.3333333333</v>
      </c>
      <c r="M58" s="398">
        <v>685.75000000010004</v>
      </c>
      <c r="N58" s="398">
        <v>109.5000000001</v>
      </c>
    </row>
    <row r="59" spans="1:14" s="37" customFormat="1" ht="15" customHeight="1" x14ac:dyDescent="0.2">
      <c r="A59" s="177" t="s">
        <v>58</v>
      </c>
      <c r="B59" s="29">
        <v>3548</v>
      </c>
      <c r="C59" s="29">
        <v>1315</v>
      </c>
      <c r="D59" s="35">
        <v>37.0631341600902</v>
      </c>
      <c r="E59" s="29">
        <v>1444</v>
      </c>
      <c r="F59" s="35">
        <v>40.698985343855703</v>
      </c>
      <c r="G59" s="29">
        <v>789</v>
      </c>
      <c r="H59" s="35">
        <v>22.2378804960541</v>
      </c>
      <c r="I59" s="398">
        <v>667555.031962484</v>
      </c>
      <c r="J59" s="398">
        <v>591606.34444444196</v>
      </c>
      <c r="K59" s="398">
        <v>28674.250613275701</v>
      </c>
      <c r="L59" s="398">
        <v>19592.6763708527</v>
      </c>
      <c r="M59" s="398">
        <v>9081.5742424229902</v>
      </c>
      <c r="N59" s="398">
        <v>3847.8690476199999</v>
      </c>
    </row>
    <row r="60" spans="1:14" s="37" customFormat="1" ht="15" customHeight="1" x14ac:dyDescent="0.2">
      <c r="A60" s="177" t="s">
        <v>59</v>
      </c>
      <c r="B60" s="29">
        <v>818</v>
      </c>
      <c r="C60" s="29">
        <v>208</v>
      </c>
      <c r="D60" s="35">
        <v>25.427872860635699</v>
      </c>
      <c r="E60" s="29">
        <v>206</v>
      </c>
      <c r="F60" s="35">
        <v>25.1833740831296</v>
      </c>
      <c r="G60" s="29">
        <v>404</v>
      </c>
      <c r="H60" s="35">
        <v>49.388753056234698</v>
      </c>
      <c r="I60" s="398">
        <v>150398.15829725799</v>
      </c>
      <c r="J60" s="398">
        <v>84034.087590186697</v>
      </c>
      <c r="K60" s="398">
        <v>3919.5909090908999</v>
      </c>
      <c r="L60" s="398">
        <v>2420.5727272729</v>
      </c>
      <c r="M60" s="398">
        <v>1499.0181818179999</v>
      </c>
      <c r="N60" s="398">
        <v>467.26666666670002</v>
      </c>
    </row>
    <row r="61" spans="1:14" s="37" customFormat="1" ht="15" customHeight="1" x14ac:dyDescent="0.2">
      <c r="A61" s="164" t="s">
        <v>60</v>
      </c>
      <c r="B61" s="29">
        <v>5070</v>
      </c>
      <c r="C61" s="29">
        <v>1395</v>
      </c>
      <c r="D61" s="35">
        <v>27.514792899408299</v>
      </c>
      <c r="E61" s="29">
        <v>1374</v>
      </c>
      <c r="F61" s="35">
        <v>27.1005917159763</v>
      </c>
      <c r="G61" s="29">
        <v>2301</v>
      </c>
      <c r="H61" s="35">
        <v>45.384615384615401</v>
      </c>
      <c r="I61" s="398">
        <v>446840.45984848501</v>
      </c>
      <c r="J61" s="398">
        <v>293995.74386724201</v>
      </c>
      <c r="K61" s="398">
        <v>13043.6601010101</v>
      </c>
      <c r="L61" s="398">
        <v>6498.663708516</v>
      </c>
      <c r="M61" s="398">
        <v>6544.9963924941003</v>
      </c>
      <c r="N61" s="398">
        <v>2274.5277777769002</v>
      </c>
    </row>
    <row r="62" spans="1:14" s="37" customFormat="1" ht="15" customHeight="1" x14ac:dyDescent="0.2">
      <c r="A62" s="177" t="s">
        <v>61</v>
      </c>
      <c r="B62" s="29">
        <v>2023</v>
      </c>
      <c r="C62" s="29">
        <v>559</v>
      </c>
      <c r="D62" s="35">
        <v>27.632229362333199</v>
      </c>
      <c r="E62" s="29">
        <v>665</v>
      </c>
      <c r="F62" s="35">
        <v>32.871972318339097</v>
      </c>
      <c r="G62" s="29">
        <v>799</v>
      </c>
      <c r="H62" s="35">
        <v>39.495798319327697</v>
      </c>
      <c r="I62" s="398">
        <v>152093.77651515201</v>
      </c>
      <c r="J62" s="398">
        <v>103815.35974026</v>
      </c>
      <c r="K62" s="398">
        <v>4536.5761904759001</v>
      </c>
      <c r="L62" s="398">
        <v>2030.4841269853</v>
      </c>
      <c r="M62" s="398">
        <v>2506.0920634906001</v>
      </c>
      <c r="N62" s="398">
        <v>521.61111111100001</v>
      </c>
    </row>
    <row r="63" spans="1:14" s="37" customFormat="1" ht="15" customHeight="1" x14ac:dyDescent="0.2">
      <c r="A63" s="177" t="s">
        <v>62</v>
      </c>
      <c r="B63" s="29">
        <v>3047</v>
      </c>
      <c r="C63" s="29">
        <v>836</v>
      </c>
      <c r="D63" s="35">
        <v>27.436823104693101</v>
      </c>
      <c r="E63" s="29">
        <v>709</v>
      </c>
      <c r="F63" s="35">
        <v>23.268788972760099</v>
      </c>
      <c r="G63" s="29">
        <v>1502</v>
      </c>
      <c r="H63" s="35">
        <v>49.294387922546797</v>
      </c>
      <c r="I63" s="398">
        <v>294746.683333333</v>
      </c>
      <c r="J63" s="398">
        <v>190180.38412698201</v>
      </c>
      <c r="K63" s="398">
        <v>8507.0839105342093</v>
      </c>
      <c r="L63" s="398">
        <v>4468.1795815306996</v>
      </c>
      <c r="M63" s="398">
        <v>4038.9043290035002</v>
      </c>
      <c r="N63" s="398">
        <v>1752.9166666659</v>
      </c>
    </row>
    <row r="64" spans="1:14" s="37" customFormat="1" ht="15" customHeight="1" x14ac:dyDescent="0.2">
      <c r="A64" s="165" t="s">
        <v>63</v>
      </c>
      <c r="B64" s="29">
        <v>7000</v>
      </c>
      <c r="C64" s="29">
        <v>1751</v>
      </c>
      <c r="D64" s="35">
        <v>25.014285714285698</v>
      </c>
      <c r="E64" s="29">
        <v>2883</v>
      </c>
      <c r="F64" s="35">
        <v>41.185714285714297</v>
      </c>
      <c r="G64" s="29">
        <v>2366</v>
      </c>
      <c r="H64" s="35">
        <v>33.799999999999997</v>
      </c>
      <c r="I64" s="398">
        <v>948275.73538961005</v>
      </c>
      <c r="J64" s="398">
        <v>870722.38582251</v>
      </c>
      <c r="K64" s="398">
        <v>41720.547474744002</v>
      </c>
      <c r="L64" s="398">
        <v>22925.583369408399</v>
      </c>
      <c r="M64" s="398">
        <v>18794.964105335599</v>
      </c>
      <c r="N64" s="398">
        <v>3114.4033189051002</v>
      </c>
    </row>
    <row r="65" spans="1:14" s="37" customFormat="1" ht="15" customHeight="1" x14ac:dyDescent="0.2">
      <c r="A65" s="177" t="s">
        <v>64</v>
      </c>
      <c r="B65" s="29">
        <v>897</v>
      </c>
      <c r="C65" s="29">
        <v>312</v>
      </c>
      <c r="D65" s="35">
        <v>34.7826086956522</v>
      </c>
      <c r="E65" s="29">
        <v>357</v>
      </c>
      <c r="F65" s="35">
        <v>39.799331103678902</v>
      </c>
      <c r="G65" s="29">
        <v>228</v>
      </c>
      <c r="H65" s="35">
        <v>25.418060200668901</v>
      </c>
      <c r="I65" s="398">
        <v>96852.315079365799</v>
      </c>
      <c r="J65" s="398">
        <v>82439.443650792397</v>
      </c>
      <c r="K65" s="398">
        <v>3897.1944444443002</v>
      </c>
      <c r="L65" s="398">
        <v>2369.9277777776001</v>
      </c>
      <c r="M65" s="398">
        <v>1527.2666666667001</v>
      </c>
      <c r="N65" s="398">
        <v>338.13888888930001</v>
      </c>
    </row>
    <row r="66" spans="1:14" s="37" customFormat="1" ht="15" customHeight="1" x14ac:dyDescent="0.2">
      <c r="A66" s="177" t="s">
        <v>65</v>
      </c>
      <c r="B66" s="29">
        <v>274</v>
      </c>
      <c r="C66" s="29">
        <v>48</v>
      </c>
      <c r="D66" s="35">
        <v>17.518248175182499</v>
      </c>
      <c r="E66" s="29">
        <v>93</v>
      </c>
      <c r="F66" s="35">
        <v>33.941605839416098</v>
      </c>
      <c r="G66" s="29">
        <v>133</v>
      </c>
      <c r="H66" s="35">
        <v>48.540145985401502</v>
      </c>
      <c r="I66" s="398">
        <v>25152.613636363501</v>
      </c>
      <c r="J66" s="398">
        <v>19060.7196969695</v>
      </c>
      <c r="K66" s="398">
        <v>874.74999999969998</v>
      </c>
      <c r="L66" s="398">
        <v>287.16666666650002</v>
      </c>
      <c r="M66" s="398">
        <v>587.58333333320002</v>
      </c>
      <c r="N66" s="398">
        <v>14.666666666699999</v>
      </c>
    </row>
    <row r="67" spans="1:14" s="47" customFormat="1" ht="15" customHeight="1" x14ac:dyDescent="0.2">
      <c r="A67" s="177" t="s">
        <v>66</v>
      </c>
      <c r="B67" s="29">
        <v>93</v>
      </c>
      <c r="C67" s="29">
        <v>34</v>
      </c>
      <c r="D67" s="35">
        <v>36.559139784946197</v>
      </c>
      <c r="E67" s="29">
        <v>30</v>
      </c>
      <c r="F67" s="35">
        <v>32.258064516128997</v>
      </c>
      <c r="G67" s="29">
        <v>29</v>
      </c>
      <c r="H67" s="35">
        <v>31.1827956989247</v>
      </c>
      <c r="I67" s="398">
        <v>39799.227272727003</v>
      </c>
      <c r="J67" s="398">
        <v>37016.606060605802</v>
      </c>
      <c r="K67" s="398">
        <v>1824.4999999999</v>
      </c>
      <c r="L67" s="398">
        <v>1530.5833333331</v>
      </c>
      <c r="M67" s="398">
        <v>293.91666666679998</v>
      </c>
      <c r="N67" s="398">
        <v>283.83333333339999</v>
      </c>
    </row>
    <row r="68" spans="1:14" s="37" customFormat="1" ht="15" customHeight="1" x14ac:dyDescent="0.2">
      <c r="A68" s="177" t="s">
        <v>67</v>
      </c>
      <c r="B68" s="29">
        <v>225</v>
      </c>
      <c r="C68" s="29">
        <v>73</v>
      </c>
      <c r="D68" s="35">
        <v>32.4444444444444</v>
      </c>
      <c r="E68" s="29">
        <v>98</v>
      </c>
      <c r="F68" s="35">
        <v>43.5555555555556</v>
      </c>
      <c r="G68" s="29">
        <v>54</v>
      </c>
      <c r="H68" s="35">
        <v>24</v>
      </c>
      <c r="I68" s="398">
        <v>60135.860317460698</v>
      </c>
      <c r="J68" s="398">
        <v>57863.204761905399</v>
      </c>
      <c r="K68" s="398">
        <v>2835.4166666663</v>
      </c>
      <c r="L68" s="398">
        <v>2277.0833333334999</v>
      </c>
      <c r="M68" s="398">
        <v>558.33333333279995</v>
      </c>
      <c r="N68" s="398">
        <v>716.66666666690003</v>
      </c>
    </row>
    <row r="69" spans="1:14" s="37" customFormat="1" ht="15" customHeight="1" x14ac:dyDescent="0.2">
      <c r="A69" s="177" t="s">
        <v>68</v>
      </c>
      <c r="B69" s="29">
        <v>5082</v>
      </c>
      <c r="C69" s="29">
        <v>1188</v>
      </c>
      <c r="D69" s="35">
        <v>23.3766233766234</v>
      </c>
      <c r="E69" s="29">
        <v>2124</v>
      </c>
      <c r="F69" s="35">
        <v>41.794569067296301</v>
      </c>
      <c r="G69" s="29">
        <v>1770</v>
      </c>
      <c r="H69" s="35">
        <v>34.828807556080299</v>
      </c>
      <c r="I69" s="398">
        <v>685830.63051947905</v>
      </c>
      <c r="J69" s="398">
        <v>637983.30256132805</v>
      </c>
      <c r="K69" s="398">
        <v>30574.380808078698</v>
      </c>
      <c r="L69" s="398">
        <v>15733.8222582979</v>
      </c>
      <c r="M69" s="398">
        <v>14840.558549780801</v>
      </c>
      <c r="N69" s="398">
        <v>1656.0144300152999</v>
      </c>
    </row>
    <row r="70" spans="1:14" s="37" customFormat="1" ht="15" customHeight="1" x14ac:dyDescent="0.2">
      <c r="A70" s="177" t="s">
        <v>69</v>
      </c>
      <c r="B70" s="29">
        <v>429</v>
      </c>
      <c r="C70" s="29">
        <v>96</v>
      </c>
      <c r="D70" s="35">
        <v>22.377622377622401</v>
      </c>
      <c r="E70" s="29">
        <v>181</v>
      </c>
      <c r="F70" s="35">
        <v>42.191142191142198</v>
      </c>
      <c r="G70" s="29">
        <v>152</v>
      </c>
      <c r="H70" s="35">
        <v>35.4312354312354</v>
      </c>
      <c r="I70" s="398">
        <v>40505.088564213504</v>
      </c>
      <c r="J70" s="398">
        <v>36359.109090909304</v>
      </c>
      <c r="K70" s="398">
        <v>1714.3055555551</v>
      </c>
      <c r="L70" s="398">
        <v>726.99999999980002</v>
      </c>
      <c r="M70" s="398">
        <v>987.30555555529997</v>
      </c>
      <c r="N70" s="398">
        <v>105.08333333349999</v>
      </c>
    </row>
    <row r="71" spans="1:14" s="37" customFormat="1" ht="15" customHeight="1" x14ac:dyDescent="0.2">
      <c r="A71" s="164" t="s">
        <v>70</v>
      </c>
      <c r="B71" s="29">
        <v>2649</v>
      </c>
      <c r="C71" s="29">
        <v>869</v>
      </c>
      <c r="D71" s="35">
        <v>32.804832012079999</v>
      </c>
      <c r="E71" s="29">
        <v>1224</v>
      </c>
      <c r="F71" s="35">
        <v>46.206115515288801</v>
      </c>
      <c r="G71" s="29">
        <v>556</v>
      </c>
      <c r="H71" s="35">
        <v>20.989052472631201</v>
      </c>
      <c r="I71" s="398">
        <v>846553.30021645105</v>
      </c>
      <c r="J71" s="398">
        <v>763268.48658008804</v>
      </c>
      <c r="K71" s="398">
        <v>37823.750396825599</v>
      </c>
      <c r="L71" s="398">
        <v>30675.085714286899</v>
      </c>
      <c r="M71" s="398">
        <v>7148.6646825386997</v>
      </c>
      <c r="N71" s="398">
        <v>4770.4797979789</v>
      </c>
    </row>
    <row r="72" spans="1:14" s="37" customFormat="1" ht="15" customHeight="1" x14ac:dyDescent="0.2">
      <c r="A72" s="177" t="s">
        <v>71</v>
      </c>
      <c r="B72" s="29">
        <v>1645</v>
      </c>
      <c r="C72" s="29">
        <v>564</v>
      </c>
      <c r="D72" s="35">
        <v>34.285714285714299</v>
      </c>
      <c r="E72" s="29">
        <v>787</v>
      </c>
      <c r="F72" s="35">
        <v>47.841945288753799</v>
      </c>
      <c r="G72" s="29">
        <v>294</v>
      </c>
      <c r="H72" s="35">
        <v>17.872340425531899</v>
      </c>
      <c r="I72" s="398">
        <v>568342.17619047605</v>
      </c>
      <c r="J72" s="398">
        <v>504929.86865079502</v>
      </c>
      <c r="K72" s="398">
        <v>25109.211111111399</v>
      </c>
      <c r="L72" s="398">
        <v>20872.655952381399</v>
      </c>
      <c r="M72" s="398">
        <v>4236.5551587299997</v>
      </c>
      <c r="N72" s="398">
        <v>3278.272222222</v>
      </c>
    </row>
    <row r="73" spans="1:14" s="37" customFormat="1" ht="15" customHeight="1" x14ac:dyDescent="0.2">
      <c r="A73" s="177" t="s">
        <v>72</v>
      </c>
      <c r="B73" s="29">
        <v>243</v>
      </c>
      <c r="C73" s="29">
        <v>92</v>
      </c>
      <c r="D73" s="35">
        <v>37.860082304526699</v>
      </c>
      <c r="E73" s="29">
        <v>128</v>
      </c>
      <c r="F73" s="35">
        <v>52.674897119341601</v>
      </c>
      <c r="G73" s="29">
        <v>23</v>
      </c>
      <c r="H73" s="35">
        <v>9.4650205761316908</v>
      </c>
      <c r="I73" s="398">
        <v>165823.45562770599</v>
      </c>
      <c r="J73" s="398">
        <v>153361.44372294401</v>
      </c>
      <c r="K73" s="398">
        <v>7645.7142857138997</v>
      </c>
      <c r="L73" s="398">
        <v>6542.6666666664996</v>
      </c>
      <c r="M73" s="398">
        <v>1103.0476190474001</v>
      </c>
      <c r="N73" s="398">
        <v>638.77272727230002</v>
      </c>
    </row>
    <row r="74" spans="1:14" s="37" customFormat="1" ht="15" customHeight="1" x14ac:dyDescent="0.2">
      <c r="A74" s="177" t="s">
        <v>73</v>
      </c>
      <c r="B74" s="29">
        <v>761</v>
      </c>
      <c r="C74" s="29">
        <v>213</v>
      </c>
      <c r="D74" s="35">
        <v>27.9894875164258</v>
      </c>
      <c r="E74" s="29">
        <v>309</v>
      </c>
      <c r="F74" s="35">
        <v>40.6044678055191</v>
      </c>
      <c r="G74" s="29">
        <v>239</v>
      </c>
      <c r="H74" s="35">
        <v>31.406044678055199</v>
      </c>
      <c r="I74" s="398">
        <v>112387.668398269</v>
      </c>
      <c r="J74" s="398">
        <v>104977.17420634899</v>
      </c>
      <c r="K74" s="398">
        <v>5068.8250000003</v>
      </c>
      <c r="L74" s="398">
        <v>3259.763095239</v>
      </c>
      <c r="M74" s="398">
        <v>1809.0619047613</v>
      </c>
      <c r="N74" s="398">
        <v>853.43484848460002</v>
      </c>
    </row>
    <row r="75" spans="1:14" s="37" customFormat="1" ht="15" customHeight="1" x14ac:dyDescent="0.2">
      <c r="A75" s="164" t="s">
        <v>74</v>
      </c>
      <c r="B75" s="29">
        <v>1171</v>
      </c>
      <c r="C75" s="29">
        <v>492</v>
      </c>
      <c r="D75" s="35">
        <v>42.015371477369797</v>
      </c>
      <c r="E75" s="29">
        <v>354</v>
      </c>
      <c r="F75" s="35">
        <v>30.230572160546501</v>
      </c>
      <c r="G75" s="29">
        <v>325</v>
      </c>
      <c r="H75" s="35">
        <v>27.754056362083698</v>
      </c>
      <c r="I75" s="398">
        <v>107095.01309523699</v>
      </c>
      <c r="J75" s="398">
        <v>93503.966666667402</v>
      </c>
      <c r="K75" s="398">
        <v>4346.5833333334003</v>
      </c>
      <c r="L75" s="398">
        <v>2824.4285714291</v>
      </c>
      <c r="M75" s="398">
        <v>1522.1547619042999</v>
      </c>
      <c r="N75" s="398">
        <v>663.16666666660001</v>
      </c>
    </row>
    <row r="76" spans="1:14" s="37" customFormat="1" ht="15" customHeight="1" x14ac:dyDescent="0.2">
      <c r="A76" s="177" t="s">
        <v>75</v>
      </c>
      <c r="B76" s="29">
        <v>1171</v>
      </c>
      <c r="C76" s="29">
        <v>492</v>
      </c>
      <c r="D76" s="35">
        <v>42.015371477369797</v>
      </c>
      <c r="E76" s="29">
        <v>354</v>
      </c>
      <c r="F76" s="35">
        <v>30.230572160546501</v>
      </c>
      <c r="G76" s="29">
        <v>325</v>
      </c>
      <c r="H76" s="35">
        <v>27.754056362083698</v>
      </c>
      <c r="I76" s="398">
        <v>107095.01309523699</v>
      </c>
      <c r="J76" s="398">
        <v>93503.966666667402</v>
      </c>
      <c r="K76" s="398">
        <v>4346.5833333334003</v>
      </c>
      <c r="L76" s="398">
        <v>2824.4285714291</v>
      </c>
      <c r="M76" s="398">
        <v>1522.1547619042999</v>
      </c>
      <c r="N76" s="398">
        <v>663.16666666660001</v>
      </c>
    </row>
    <row r="77" spans="1:14" s="37" customFormat="1" ht="15" customHeight="1" x14ac:dyDescent="0.2">
      <c r="A77" s="164" t="s">
        <v>76</v>
      </c>
      <c r="B77" s="29">
        <v>13314</v>
      </c>
      <c r="C77" s="29">
        <v>4081</v>
      </c>
      <c r="D77" s="35">
        <v>30.651945320715001</v>
      </c>
      <c r="E77" s="29">
        <v>5213</v>
      </c>
      <c r="F77" s="35">
        <v>39.1542736968605</v>
      </c>
      <c r="G77" s="29">
        <v>4020</v>
      </c>
      <c r="H77" s="35">
        <v>30.193780982424499</v>
      </c>
      <c r="I77" s="398">
        <v>3336050.6733405502</v>
      </c>
      <c r="J77" s="398">
        <v>2772557.8243867201</v>
      </c>
      <c r="K77" s="398">
        <v>135128.462085137</v>
      </c>
      <c r="L77" s="398">
        <v>92703.625252530794</v>
      </c>
      <c r="M77" s="398">
        <v>42424.836832605899</v>
      </c>
      <c r="N77" s="398">
        <v>17245.9922799421</v>
      </c>
    </row>
    <row r="78" spans="1:14" s="37" customFormat="1" ht="15" customHeight="1" x14ac:dyDescent="0.2">
      <c r="A78" s="177" t="s">
        <v>77</v>
      </c>
      <c r="B78" s="29">
        <v>2506</v>
      </c>
      <c r="C78" s="29">
        <v>1001</v>
      </c>
      <c r="D78" s="35">
        <v>39.944134078212301</v>
      </c>
      <c r="E78" s="29">
        <v>727</v>
      </c>
      <c r="F78" s="35">
        <v>29.010375099760601</v>
      </c>
      <c r="G78" s="29">
        <v>778</v>
      </c>
      <c r="H78" s="35">
        <v>31.045490822027102</v>
      </c>
      <c r="I78" s="398">
        <v>220816.130194806</v>
      </c>
      <c r="J78" s="398">
        <v>179727.32160894701</v>
      </c>
      <c r="K78" s="398">
        <v>8204.5606060598002</v>
      </c>
      <c r="L78" s="398">
        <v>3675.9886363645001</v>
      </c>
      <c r="M78" s="398">
        <v>4528.5719696953001</v>
      </c>
      <c r="N78" s="398">
        <v>698.22222222159996</v>
      </c>
    </row>
    <row r="79" spans="1:14" s="37" customFormat="1" ht="15" customHeight="1" x14ac:dyDescent="0.2">
      <c r="A79" s="177" t="s">
        <v>78</v>
      </c>
      <c r="B79" s="29">
        <v>4766</v>
      </c>
      <c r="C79" s="29">
        <v>1364</v>
      </c>
      <c r="D79" s="35">
        <v>28.619387326898899</v>
      </c>
      <c r="E79" s="29">
        <v>2244</v>
      </c>
      <c r="F79" s="35">
        <v>47.083508182962703</v>
      </c>
      <c r="G79" s="29">
        <v>1158</v>
      </c>
      <c r="H79" s="35">
        <v>24.297104490138501</v>
      </c>
      <c r="I79" s="398">
        <v>2399028.39574314</v>
      </c>
      <c r="J79" s="398">
        <v>1960590.56486291</v>
      </c>
      <c r="K79" s="398">
        <v>97075.007900432407</v>
      </c>
      <c r="L79" s="398">
        <v>73394.746645022999</v>
      </c>
      <c r="M79" s="398">
        <v>23680.261255409401</v>
      </c>
      <c r="N79" s="398">
        <v>15270.953391053201</v>
      </c>
    </row>
    <row r="80" spans="1:14" s="37" customFormat="1" ht="15" customHeight="1" x14ac:dyDescent="0.2">
      <c r="A80" s="177" t="s">
        <v>79</v>
      </c>
      <c r="B80" s="29">
        <v>3696</v>
      </c>
      <c r="C80" s="29">
        <v>1140</v>
      </c>
      <c r="D80" s="35">
        <v>30.8441558441558</v>
      </c>
      <c r="E80" s="29">
        <v>1334</v>
      </c>
      <c r="F80" s="35">
        <v>36.093073593073598</v>
      </c>
      <c r="G80" s="29">
        <v>1222</v>
      </c>
      <c r="H80" s="35">
        <v>33.062770562770602</v>
      </c>
      <c r="I80" s="398">
        <v>403579.099927851</v>
      </c>
      <c r="J80" s="398">
        <v>366810.93874458899</v>
      </c>
      <c r="K80" s="398">
        <v>17247.044696968998</v>
      </c>
      <c r="L80" s="398">
        <v>9194.7806277080999</v>
      </c>
      <c r="M80" s="398">
        <v>8052.2640692609002</v>
      </c>
      <c r="N80" s="398">
        <v>848.65000000079999</v>
      </c>
    </row>
    <row r="81" spans="1:14" s="37" customFormat="1" ht="15" customHeight="1" x14ac:dyDescent="0.2">
      <c r="A81" s="177" t="s">
        <v>80</v>
      </c>
      <c r="B81" s="29">
        <v>700</v>
      </c>
      <c r="C81" s="29">
        <v>175</v>
      </c>
      <c r="D81" s="35">
        <v>25</v>
      </c>
      <c r="E81" s="29">
        <v>333</v>
      </c>
      <c r="F81" s="35">
        <v>47.571428571428598</v>
      </c>
      <c r="G81" s="29">
        <v>192</v>
      </c>
      <c r="H81" s="35">
        <v>27.428571428571399</v>
      </c>
      <c r="I81" s="398">
        <v>177732.66666666701</v>
      </c>
      <c r="J81" s="398">
        <v>156517.18611111099</v>
      </c>
      <c r="K81" s="398">
        <v>7654.1750000004004</v>
      </c>
      <c r="L81" s="398">
        <v>4410.5777777774001</v>
      </c>
      <c r="M81" s="398">
        <v>3243.5972222229998</v>
      </c>
      <c r="N81" s="398">
        <v>150.83333333339999</v>
      </c>
    </row>
    <row r="82" spans="1:14" s="37" customFormat="1" ht="15" customHeight="1" x14ac:dyDescent="0.2">
      <c r="A82" s="177" t="s">
        <v>81</v>
      </c>
      <c r="B82" s="29">
        <v>1003</v>
      </c>
      <c r="C82" s="29">
        <v>228</v>
      </c>
      <c r="D82" s="35">
        <v>22.731804586241299</v>
      </c>
      <c r="E82" s="29">
        <v>370</v>
      </c>
      <c r="F82" s="35">
        <v>36.889332003988002</v>
      </c>
      <c r="G82" s="29">
        <v>405</v>
      </c>
      <c r="H82" s="35">
        <v>40.378863409770702</v>
      </c>
      <c r="I82" s="398">
        <v>89910.373376621705</v>
      </c>
      <c r="J82" s="398">
        <v>71189.295093794004</v>
      </c>
      <c r="K82" s="398">
        <v>3264.0905483414999</v>
      </c>
      <c r="L82" s="398">
        <v>1283.0732323244999</v>
      </c>
      <c r="M82" s="398">
        <v>1981.017316017</v>
      </c>
      <c r="N82" s="398">
        <v>150.41666666660001</v>
      </c>
    </row>
    <row r="83" spans="1:14" s="37" customFormat="1" ht="15" customHeight="1" x14ac:dyDescent="0.2">
      <c r="A83" s="178" t="s">
        <v>82</v>
      </c>
      <c r="B83" s="29">
        <v>447</v>
      </c>
      <c r="C83" s="29">
        <v>121</v>
      </c>
      <c r="D83" s="35">
        <v>27.069351230425099</v>
      </c>
      <c r="E83" s="29">
        <v>145</v>
      </c>
      <c r="F83" s="35">
        <v>32.438478747203597</v>
      </c>
      <c r="G83" s="29">
        <v>181</v>
      </c>
      <c r="H83" s="35">
        <v>40.492170022371397</v>
      </c>
      <c r="I83" s="398">
        <v>32149.0287157288</v>
      </c>
      <c r="J83" s="398">
        <v>28224.170382395099</v>
      </c>
      <c r="K83" s="398">
        <v>1269.8333333336</v>
      </c>
      <c r="L83" s="398">
        <v>587.70833333320002</v>
      </c>
      <c r="M83" s="398">
        <v>682.12500000039995</v>
      </c>
      <c r="N83" s="398">
        <v>103.16666666650001</v>
      </c>
    </row>
    <row r="84" spans="1:14" s="37" customFormat="1" ht="15" customHeight="1" x14ac:dyDescent="0.2">
      <c r="A84" s="179" t="s">
        <v>83</v>
      </c>
      <c r="B84" s="29">
        <v>196</v>
      </c>
      <c r="C84" s="29">
        <v>52</v>
      </c>
      <c r="D84" s="35">
        <v>26.530612244897998</v>
      </c>
      <c r="E84" s="29">
        <v>60</v>
      </c>
      <c r="F84" s="35">
        <v>30.612244897959201</v>
      </c>
      <c r="G84" s="29">
        <v>84</v>
      </c>
      <c r="H84" s="35">
        <v>42.857142857142897</v>
      </c>
      <c r="I84" s="398">
        <v>12834.978715728899</v>
      </c>
      <c r="J84" s="398">
        <v>9498.3475829730996</v>
      </c>
      <c r="K84" s="398">
        <v>413.75</v>
      </c>
      <c r="L84" s="398">
        <v>156.75000000009999</v>
      </c>
      <c r="M84" s="398">
        <v>256.99999999990001</v>
      </c>
      <c r="N84" s="398">
        <v>23.75</v>
      </c>
    </row>
    <row r="85" spans="1:14" s="37" customFormat="1" ht="15" customHeight="1" x14ac:dyDescent="0.2">
      <c r="A85" s="164" t="s">
        <v>84</v>
      </c>
      <c r="B85" s="29">
        <v>9466</v>
      </c>
      <c r="C85" s="29">
        <v>2879</v>
      </c>
      <c r="D85" s="35">
        <v>30.4141136699768</v>
      </c>
      <c r="E85" s="29">
        <v>3857</v>
      </c>
      <c r="F85" s="35">
        <v>40.745827170927498</v>
      </c>
      <c r="G85" s="29">
        <v>2730</v>
      </c>
      <c r="H85" s="35">
        <v>28.840059159095699</v>
      </c>
      <c r="I85" s="398">
        <v>1606631.91392496</v>
      </c>
      <c r="J85" s="398">
        <v>1135068.43304474</v>
      </c>
      <c r="K85" s="398">
        <v>54208.340007215003</v>
      </c>
      <c r="L85" s="398">
        <v>29381.852489177902</v>
      </c>
      <c r="M85" s="398">
        <v>24826.487518037098</v>
      </c>
      <c r="N85" s="398">
        <v>6139.9085858576</v>
      </c>
    </row>
    <row r="86" spans="1:14" s="37" customFormat="1" ht="15" customHeight="1" x14ac:dyDescent="0.2">
      <c r="A86" s="177" t="s">
        <v>85</v>
      </c>
      <c r="B86" s="29">
        <v>503</v>
      </c>
      <c r="C86" s="29">
        <v>143</v>
      </c>
      <c r="D86" s="35">
        <v>28.4294234592445</v>
      </c>
      <c r="E86" s="29">
        <v>180</v>
      </c>
      <c r="F86" s="35">
        <v>35.785288270377698</v>
      </c>
      <c r="G86" s="29">
        <v>180</v>
      </c>
      <c r="H86" s="35">
        <v>35.785288270377698</v>
      </c>
      <c r="I86" s="398">
        <v>58544.458333333998</v>
      </c>
      <c r="J86" s="398">
        <v>50700.496031746799</v>
      </c>
      <c r="K86" s="398">
        <v>2388.0555555557999</v>
      </c>
      <c r="L86" s="398">
        <v>1270.9166666665001</v>
      </c>
      <c r="M86" s="398">
        <v>1117.1388888893</v>
      </c>
      <c r="N86" s="398">
        <v>94.500000000200004</v>
      </c>
    </row>
    <row r="87" spans="1:14" s="37" customFormat="1" ht="15" customHeight="1" x14ac:dyDescent="0.2">
      <c r="A87" s="177" t="s">
        <v>86</v>
      </c>
      <c r="B87" s="29">
        <v>2737</v>
      </c>
      <c r="C87" s="29">
        <v>419</v>
      </c>
      <c r="D87" s="35">
        <v>15.3087321885276</v>
      </c>
      <c r="E87" s="29">
        <v>1406</v>
      </c>
      <c r="F87" s="35">
        <v>51.3701132626964</v>
      </c>
      <c r="G87" s="29">
        <v>912</v>
      </c>
      <c r="H87" s="35">
        <v>33.321154548776001</v>
      </c>
      <c r="I87" s="398">
        <v>455227.14967532398</v>
      </c>
      <c r="J87" s="398">
        <v>392109.120274171</v>
      </c>
      <c r="K87" s="398">
        <v>18908.137698412698</v>
      </c>
      <c r="L87" s="398">
        <v>5846.1737373735996</v>
      </c>
      <c r="M87" s="398">
        <v>13061.9639610391</v>
      </c>
      <c r="N87" s="398">
        <v>473.48636363639997</v>
      </c>
    </row>
    <row r="88" spans="1:14" s="37" customFormat="1" ht="15" customHeight="1" x14ac:dyDescent="0.2">
      <c r="A88" s="210" t="s">
        <v>216</v>
      </c>
      <c r="B88" s="29">
        <v>2581</v>
      </c>
      <c r="C88" s="29">
        <v>389</v>
      </c>
      <c r="D88" s="35">
        <v>15.0716776443239</v>
      </c>
      <c r="E88" s="29">
        <v>1360</v>
      </c>
      <c r="F88" s="35">
        <v>52.692754746222398</v>
      </c>
      <c r="G88" s="29">
        <v>832</v>
      </c>
      <c r="H88" s="35">
        <v>32.235567609453703</v>
      </c>
      <c r="I88" s="398">
        <v>440884.47189754603</v>
      </c>
      <c r="J88" s="398">
        <v>379754.36749639199</v>
      </c>
      <c r="K88" s="398">
        <v>18334.8876984128</v>
      </c>
      <c r="L88" s="398">
        <v>5639.0070707067998</v>
      </c>
      <c r="M88" s="398">
        <v>12695.880627705999</v>
      </c>
      <c r="N88" s="398">
        <v>429.81969696980002</v>
      </c>
    </row>
    <row r="89" spans="1:14" s="37" customFormat="1" ht="15" customHeight="1" x14ac:dyDescent="0.2">
      <c r="A89" s="177" t="s">
        <v>87</v>
      </c>
      <c r="B89" s="29">
        <v>333</v>
      </c>
      <c r="C89" s="29">
        <v>127</v>
      </c>
      <c r="D89" s="35">
        <v>38.138138138138103</v>
      </c>
      <c r="E89" s="29">
        <v>104</v>
      </c>
      <c r="F89" s="35">
        <v>31.231231231231199</v>
      </c>
      <c r="G89" s="29">
        <v>102</v>
      </c>
      <c r="H89" s="35">
        <v>30.630630630630598</v>
      </c>
      <c r="I89" s="398">
        <v>35658.008333333397</v>
      </c>
      <c r="J89" s="398">
        <v>29198.758333333601</v>
      </c>
      <c r="K89" s="398">
        <v>1365.6666666665999</v>
      </c>
      <c r="L89" s="398">
        <v>835.91666666649996</v>
      </c>
      <c r="M89" s="398">
        <v>529.75000000010004</v>
      </c>
      <c r="N89" s="398">
        <v>151.83333333319999</v>
      </c>
    </row>
    <row r="90" spans="1:14" s="37" customFormat="1" ht="15" customHeight="1" x14ac:dyDescent="0.2">
      <c r="A90" s="177" t="s">
        <v>88</v>
      </c>
      <c r="B90" s="29">
        <v>757</v>
      </c>
      <c r="C90" s="29">
        <v>368</v>
      </c>
      <c r="D90" s="35">
        <v>48.612945838837497</v>
      </c>
      <c r="E90" s="29">
        <v>258</v>
      </c>
      <c r="F90" s="35">
        <v>34.081902245706701</v>
      </c>
      <c r="G90" s="29">
        <v>131</v>
      </c>
      <c r="H90" s="35">
        <v>17.305151915455699</v>
      </c>
      <c r="I90" s="398">
        <v>147773.71547619099</v>
      </c>
      <c r="J90" s="398">
        <v>113015.792460317</v>
      </c>
      <c r="K90" s="398">
        <v>5455.8527777777999</v>
      </c>
      <c r="L90" s="398">
        <v>4507.7662698411004</v>
      </c>
      <c r="M90" s="398">
        <v>948.08650793669995</v>
      </c>
      <c r="N90" s="398">
        <v>1036.8888888889001</v>
      </c>
    </row>
    <row r="91" spans="1:14" s="37" customFormat="1" ht="15" customHeight="1" x14ac:dyDescent="0.2">
      <c r="A91" s="177" t="s">
        <v>89</v>
      </c>
      <c r="B91" s="29">
        <v>3414</v>
      </c>
      <c r="C91" s="29">
        <v>1197</v>
      </c>
      <c r="D91" s="35">
        <v>35.061511423550101</v>
      </c>
      <c r="E91" s="29">
        <v>1266</v>
      </c>
      <c r="F91" s="35">
        <v>37.082601054481501</v>
      </c>
      <c r="G91" s="29">
        <v>951</v>
      </c>
      <c r="H91" s="35">
        <v>27.855887521968398</v>
      </c>
      <c r="I91" s="398">
        <v>665090.21720779303</v>
      </c>
      <c r="J91" s="398">
        <v>342773.071284273</v>
      </c>
      <c r="K91" s="398">
        <v>16168.537229436801</v>
      </c>
      <c r="L91" s="398">
        <v>10148.6402597411</v>
      </c>
      <c r="M91" s="398">
        <v>6019.8969696957001</v>
      </c>
      <c r="N91" s="398">
        <v>2521.9499999996001</v>
      </c>
    </row>
    <row r="92" spans="1:14" s="37" customFormat="1" ht="15" customHeight="1" x14ac:dyDescent="0.2">
      <c r="A92" s="177" t="s">
        <v>90</v>
      </c>
      <c r="B92" s="29">
        <v>1722</v>
      </c>
      <c r="C92" s="29">
        <v>625</v>
      </c>
      <c r="D92" s="35">
        <v>36.295005807200901</v>
      </c>
      <c r="E92" s="29">
        <v>643</v>
      </c>
      <c r="F92" s="35">
        <v>37.340301974448302</v>
      </c>
      <c r="G92" s="29">
        <v>454</v>
      </c>
      <c r="H92" s="35">
        <v>26.3646922183508</v>
      </c>
      <c r="I92" s="398">
        <v>244338.36489898799</v>
      </c>
      <c r="J92" s="398">
        <v>207271.19466089501</v>
      </c>
      <c r="K92" s="398">
        <v>9922.0900793653</v>
      </c>
      <c r="L92" s="398">
        <v>6772.4388888890999</v>
      </c>
      <c r="M92" s="398">
        <v>3149.6511904762001</v>
      </c>
      <c r="N92" s="398">
        <v>1861.2499999992999</v>
      </c>
    </row>
    <row r="93" spans="1:14" s="37" customFormat="1" ht="15" customHeight="1" x14ac:dyDescent="0.2">
      <c r="A93" s="164" t="s">
        <v>91</v>
      </c>
      <c r="B93" s="29">
        <v>4948</v>
      </c>
      <c r="C93" s="29">
        <v>3194</v>
      </c>
      <c r="D93" s="35">
        <v>64.551333872271599</v>
      </c>
      <c r="E93" s="29">
        <v>1366</v>
      </c>
      <c r="F93" s="35">
        <v>27.607113985448699</v>
      </c>
      <c r="G93" s="29">
        <v>388</v>
      </c>
      <c r="H93" s="35">
        <v>7.8415521422797099</v>
      </c>
      <c r="I93" s="398">
        <v>3790596.4083333299</v>
      </c>
      <c r="J93" s="398">
        <v>3233363.1583333299</v>
      </c>
      <c r="K93" s="398">
        <v>163024.96666666699</v>
      </c>
      <c r="L93" s="398">
        <v>149341.1</v>
      </c>
      <c r="M93" s="398">
        <v>13683.8666666671</v>
      </c>
      <c r="N93" s="398">
        <v>53766.958333334303</v>
      </c>
    </row>
    <row r="94" spans="1:14" s="37" customFormat="1" ht="15" customHeight="1" x14ac:dyDescent="0.2">
      <c r="A94" s="177" t="s">
        <v>92</v>
      </c>
      <c r="B94" s="29">
        <v>4948</v>
      </c>
      <c r="C94" s="29">
        <v>3194</v>
      </c>
      <c r="D94" s="35">
        <v>64.551333872271599</v>
      </c>
      <c r="E94" s="29">
        <v>1366</v>
      </c>
      <c r="F94" s="35">
        <v>27.607113985448699</v>
      </c>
      <c r="G94" s="29">
        <v>388</v>
      </c>
      <c r="H94" s="35">
        <v>7.8415521422797099</v>
      </c>
      <c r="I94" s="398">
        <v>3790596.4083333299</v>
      </c>
      <c r="J94" s="398">
        <v>3233363.1583333299</v>
      </c>
      <c r="K94" s="398">
        <v>163024.96666666699</v>
      </c>
      <c r="L94" s="398">
        <v>149341.1</v>
      </c>
      <c r="M94" s="398">
        <v>13683.8666666671</v>
      </c>
      <c r="N94" s="398">
        <v>53766.958333334303</v>
      </c>
    </row>
    <row r="95" spans="1:14" s="37" customFormat="1" ht="15" customHeight="1" x14ac:dyDescent="0.2">
      <c r="A95" s="164" t="s">
        <v>93</v>
      </c>
      <c r="B95" s="29">
        <v>3062</v>
      </c>
      <c r="C95" s="29">
        <v>1252</v>
      </c>
      <c r="D95" s="35">
        <v>40.888308295231901</v>
      </c>
      <c r="E95" s="29">
        <v>1096</v>
      </c>
      <c r="F95" s="35">
        <v>35.793598954931397</v>
      </c>
      <c r="G95" s="29">
        <v>714</v>
      </c>
      <c r="H95" s="35">
        <v>23.318092749836701</v>
      </c>
      <c r="I95" s="398">
        <v>458572.35627705499</v>
      </c>
      <c r="J95" s="398">
        <v>347430.17554112599</v>
      </c>
      <c r="K95" s="398">
        <v>16508.5909090889</v>
      </c>
      <c r="L95" s="398">
        <v>11680.225757575299</v>
      </c>
      <c r="M95" s="398">
        <v>4828.3651515135998</v>
      </c>
      <c r="N95" s="398">
        <v>1884.0333333333999</v>
      </c>
    </row>
    <row r="96" spans="1:14" s="37" customFormat="1" ht="15" customHeight="1" x14ac:dyDescent="0.2">
      <c r="A96" s="177" t="s">
        <v>94</v>
      </c>
      <c r="B96" s="29">
        <v>3062</v>
      </c>
      <c r="C96" s="29">
        <v>1252</v>
      </c>
      <c r="D96" s="35">
        <v>40.888308295231901</v>
      </c>
      <c r="E96" s="29">
        <v>1096</v>
      </c>
      <c r="F96" s="35">
        <v>35.793598954931397</v>
      </c>
      <c r="G96" s="29">
        <v>714</v>
      </c>
      <c r="H96" s="35">
        <v>23.318092749836701</v>
      </c>
      <c r="I96" s="398">
        <v>458572.35627705499</v>
      </c>
      <c r="J96" s="398">
        <v>347430.17554112599</v>
      </c>
      <c r="K96" s="398">
        <v>16508.5909090889</v>
      </c>
      <c r="L96" s="398">
        <v>11680.225757575299</v>
      </c>
      <c r="M96" s="398">
        <v>4828.3651515135998</v>
      </c>
      <c r="N96" s="398">
        <v>1884.0333333333999</v>
      </c>
    </row>
    <row r="97" spans="1:14" s="37" customFormat="1" ht="15" customHeight="1" x14ac:dyDescent="0.2">
      <c r="A97" s="164" t="s">
        <v>95</v>
      </c>
      <c r="B97" s="29">
        <v>17195</v>
      </c>
      <c r="C97" s="29">
        <v>8427</v>
      </c>
      <c r="D97" s="35">
        <v>49.0084326839197</v>
      </c>
      <c r="E97" s="29">
        <v>5922</v>
      </c>
      <c r="F97" s="35">
        <v>34.440244257051503</v>
      </c>
      <c r="G97" s="29">
        <v>2846</v>
      </c>
      <c r="H97" s="35">
        <v>16.5513230590288</v>
      </c>
      <c r="I97" s="398">
        <v>3307905.5523088002</v>
      </c>
      <c r="J97" s="398">
        <v>2536461.3577922098</v>
      </c>
      <c r="K97" s="398">
        <v>122468.96111110901</v>
      </c>
      <c r="L97" s="398">
        <v>102673.093795095</v>
      </c>
      <c r="M97" s="398">
        <v>19795.867316014501</v>
      </c>
      <c r="N97" s="398">
        <v>25312.577020201999</v>
      </c>
    </row>
    <row r="98" spans="1:14" s="37" customFormat="1" ht="15" customHeight="1" x14ac:dyDescent="0.2">
      <c r="A98" s="177" t="s">
        <v>96</v>
      </c>
      <c r="B98" s="29">
        <v>6042</v>
      </c>
      <c r="C98" s="29">
        <v>2772</v>
      </c>
      <c r="D98" s="35">
        <v>45.878848063555097</v>
      </c>
      <c r="E98" s="29">
        <v>1932</v>
      </c>
      <c r="F98" s="35">
        <v>31.976166832174801</v>
      </c>
      <c r="G98" s="29">
        <v>1338</v>
      </c>
      <c r="H98" s="35">
        <v>22.144985104270098</v>
      </c>
      <c r="I98" s="398">
        <v>1544634.8631313101</v>
      </c>
      <c r="J98" s="398">
        <v>1218655.3453102501</v>
      </c>
      <c r="K98" s="398">
        <v>59421.465873015099</v>
      </c>
      <c r="L98" s="398">
        <v>51376.6354978362</v>
      </c>
      <c r="M98" s="398">
        <v>8044.8303751788999</v>
      </c>
      <c r="N98" s="398">
        <v>11226.957575758401</v>
      </c>
    </row>
    <row r="99" spans="1:14" s="37" customFormat="1" ht="15" customHeight="1" x14ac:dyDescent="0.2">
      <c r="A99" s="177" t="s">
        <v>97</v>
      </c>
      <c r="B99" s="29">
        <v>4727</v>
      </c>
      <c r="C99" s="29">
        <v>2498</v>
      </c>
      <c r="D99" s="35">
        <v>52.8453564628729</v>
      </c>
      <c r="E99" s="29">
        <v>1809</v>
      </c>
      <c r="F99" s="35">
        <v>38.269515548973999</v>
      </c>
      <c r="G99" s="29">
        <v>420</v>
      </c>
      <c r="H99" s="35">
        <v>8.88512798815316</v>
      </c>
      <c r="I99" s="398">
        <v>709566.14173881605</v>
      </c>
      <c r="J99" s="398">
        <v>548986.69062049198</v>
      </c>
      <c r="K99" s="398">
        <v>26359.128679652</v>
      </c>
      <c r="L99" s="398">
        <v>22121.6102813828</v>
      </c>
      <c r="M99" s="398">
        <v>4237.5183982691997</v>
      </c>
      <c r="N99" s="398">
        <v>5881.5230158739096</v>
      </c>
    </row>
    <row r="100" spans="1:14" s="37" customFormat="1" ht="15" customHeight="1" x14ac:dyDescent="0.2">
      <c r="A100" s="177" t="s">
        <v>98</v>
      </c>
      <c r="B100" s="29">
        <v>6426</v>
      </c>
      <c r="C100" s="29">
        <v>3157</v>
      </c>
      <c r="D100" s="35">
        <v>49.128540305010901</v>
      </c>
      <c r="E100" s="29">
        <v>2181</v>
      </c>
      <c r="F100" s="35">
        <v>33.940242763772197</v>
      </c>
      <c r="G100" s="29">
        <v>1088</v>
      </c>
      <c r="H100" s="35">
        <v>16.931216931216898</v>
      </c>
      <c r="I100" s="398">
        <v>1053704.5474386699</v>
      </c>
      <c r="J100" s="398">
        <v>768819.32186147</v>
      </c>
      <c r="K100" s="398">
        <v>36688.3665584419</v>
      </c>
      <c r="L100" s="398">
        <v>29174.848015875501</v>
      </c>
      <c r="M100" s="398">
        <v>7513.5185425664004</v>
      </c>
      <c r="N100" s="398">
        <v>8204.0964285696991</v>
      </c>
    </row>
    <row r="101" spans="1:14" s="37" customFormat="1" ht="15" customHeight="1" x14ac:dyDescent="0.2">
      <c r="A101" s="164" t="s">
        <v>99</v>
      </c>
      <c r="B101" s="29">
        <v>1166</v>
      </c>
      <c r="C101" s="29">
        <v>434</v>
      </c>
      <c r="D101" s="35">
        <v>37.221269296740999</v>
      </c>
      <c r="E101" s="29">
        <v>383</v>
      </c>
      <c r="F101" s="35">
        <v>32.847341337907402</v>
      </c>
      <c r="G101" s="29">
        <v>349</v>
      </c>
      <c r="H101" s="35">
        <v>29.931389365351599</v>
      </c>
      <c r="I101" s="398">
        <v>144072.90555555499</v>
      </c>
      <c r="J101" s="398">
        <v>92869.744444444397</v>
      </c>
      <c r="K101" s="398">
        <v>4305.8333333336004</v>
      </c>
      <c r="L101" s="398">
        <v>2529.2833333333001</v>
      </c>
      <c r="M101" s="398">
        <v>1776.5500000003001</v>
      </c>
      <c r="N101" s="398">
        <v>473.26666666699998</v>
      </c>
    </row>
    <row r="102" spans="1:14" s="37" customFormat="1" ht="15" customHeight="1" x14ac:dyDescent="0.2">
      <c r="A102" s="177" t="s">
        <v>100</v>
      </c>
      <c r="B102" s="29">
        <v>238</v>
      </c>
      <c r="C102" s="29">
        <v>72</v>
      </c>
      <c r="D102" s="35">
        <v>30.252100840336102</v>
      </c>
      <c r="E102" s="29">
        <v>98</v>
      </c>
      <c r="F102" s="35">
        <v>41.176470588235297</v>
      </c>
      <c r="G102" s="29">
        <v>68</v>
      </c>
      <c r="H102" s="35">
        <v>28.571428571428601</v>
      </c>
      <c r="I102" s="398">
        <v>33462.416666666402</v>
      </c>
      <c r="J102" s="398">
        <v>24968.4166666663</v>
      </c>
      <c r="K102" s="398">
        <v>1191.5833333329999</v>
      </c>
      <c r="L102" s="398">
        <v>785.99999999939996</v>
      </c>
      <c r="M102" s="398">
        <v>405.58333333360002</v>
      </c>
      <c r="N102" s="398">
        <v>78.916666666799998</v>
      </c>
    </row>
    <row r="103" spans="1:14" s="37" customFormat="1" ht="15" customHeight="1" x14ac:dyDescent="0.2">
      <c r="A103" s="177" t="s">
        <v>101</v>
      </c>
      <c r="B103" s="29">
        <v>123</v>
      </c>
      <c r="C103" s="29">
        <v>68</v>
      </c>
      <c r="D103" s="35">
        <v>55.284552845528502</v>
      </c>
      <c r="E103" s="29">
        <v>36</v>
      </c>
      <c r="F103" s="35">
        <v>29.268292682926798</v>
      </c>
      <c r="G103" s="29">
        <v>19</v>
      </c>
      <c r="H103" s="35">
        <v>15.4471544715447</v>
      </c>
      <c r="I103" s="398">
        <v>14933.972222222401</v>
      </c>
      <c r="J103" s="398">
        <v>11060.777777777899</v>
      </c>
      <c r="K103" s="398">
        <v>526.41666666660001</v>
      </c>
      <c r="L103" s="398">
        <v>435.24999999990001</v>
      </c>
      <c r="M103" s="398">
        <v>91.166666666699996</v>
      </c>
      <c r="N103" s="398">
        <v>125.33333333340001</v>
      </c>
    </row>
    <row r="104" spans="1:14" s="37" customFormat="1" ht="15" customHeight="1" x14ac:dyDescent="0.2">
      <c r="A104" s="178" t="s">
        <v>102</v>
      </c>
      <c r="B104" s="29">
        <v>233</v>
      </c>
      <c r="C104" s="29">
        <v>102</v>
      </c>
      <c r="D104" s="35">
        <v>43.776824034334801</v>
      </c>
      <c r="E104" s="29">
        <v>72</v>
      </c>
      <c r="F104" s="35">
        <v>30.9012875536481</v>
      </c>
      <c r="G104" s="29">
        <v>59</v>
      </c>
      <c r="H104" s="35">
        <v>25.321888412017199</v>
      </c>
      <c r="I104" s="398">
        <v>18659.166666666701</v>
      </c>
      <c r="J104" s="398">
        <v>15211.083333333299</v>
      </c>
      <c r="K104" s="398">
        <v>689.41666666690003</v>
      </c>
      <c r="L104" s="398">
        <v>454.75000000019998</v>
      </c>
      <c r="M104" s="398">
        <v>234.6666666667</v>
      </c>
      <c r="N104" s="398">
        <v>101.33333333340001</v>
      </c>
    </row>
    <row r="105" spans="1:14" s="37" customFormat="1" ht="15" customHeight="1" x14ac:dyDescent="0.2">
      <c r="A105" s="179" t="s">
        <v>103</v>
      </c>
      <c r="B105" s="29">
        <v>572</v>
      </c>
      <c r="C105" s="29">
        <v>192</v>
      </c>
      <c r="D105" s="35">
        <v>33.566433566433602</v>
      </c>
      <c r="E105" s="29">
        <v>177</v>
      </c>
      <c r="F105" s="35">
        <v>30.944055944055901</v>
      </c>
      <c r="G105" s="29">
        <v>203</v>
      </c>
      <c r="H105" s="35">
        <v>35.489510489510501</v>
      </c>
      <c r="I105" s="398">
        <v>77017.349999999497</v>
      </c>
      <c r="J105" s="398">
        <v>41629.4666666669</v>
      </c>
      <c r="K105" s="398">
        <v>1898.4166666670999</v>
      </c>
      <c r="L105" s="398">
        <v>853.28333333379999</v>
      </c>
      <c r="M105" s="398">
        <v>1045.1333333333</v>
      </c>
      <c r="N105" s="398">
        <v>167.68333333339999</v>
      </c>
    </row>
    <row r="106" spans="1:14" s="37" customFormat="1" ht="15" customHeight="1" x14ac:dyDescent="0.2">
      <c r="A106" s="164" t="s">
        <v>104</v>
      </c>
      <c r="B106" s="29">
        <v>4716</v>
      </c>
      <c r="C106" s="29">
        <v>2248</v>
      </c>
      <c r="D106" s="35">
        <v>47.667514843087403</v>
      </c>
      <c r="E106" s="29">
        <v>1537</v>
      </c>
      <c r="F106" s="35">
        <v>32.591178965224799</v>
      </c>
      <c r="G106" s="29">
        <v>931</v>
      </c>
      <c r="H106" s="35">
        <v>19.741306191687901</v>
      </c>
      <c r="I106" s="398">
        <v>647513.88650793699</v>
      </c>
      <c r="J106" s="398">
        <v>478875.39379509399</v>
      </c>
      <c r="K106" s="398">
        <v>22644.653571428498</v>
      </c>
      <c r="L106" s="398">
        <v>17441.961507936499</v>
      </c>
      <c r="M106" s="398">
        <v>5202.6920634919998</v>
      </c>
      <c r="N106" s="398">
        <v>4816.2500000007003</v>
      </c>
    </row>
    <row r="107" spans="1:14" s="37" customFormat="1" ht="15" customHeight="1" x14ac:dyDescent="0.2">
      <c r="A107" s="177" t="s">
        <v>105</v>
      </c>
      <c r="B107" s="29">
        <v>3665</v>
      </c>
      <c r="C107" s="29">
        <v>1772</v>
      </c>
      <c r="D107" s="35">
        <v>48.349249658935904</v>
      </c>
      <c r="E107" s="29">
        <v>1184</v>
      </c>
      <c r="F107" s="35">
        <v>32.305593451568903</v>
      </c>
      <c r="G107" s="29">
        <v>709</v>
      </c>
      <c r="H107" s="35">
        <v>19.3451568894952</v>
      </c>
      <c r="I107" s="398">
        <v>533238.96984126896</v>
      </c>
      <c r="J107" s="398">
        <v>395689.952128426</v>
      </c>
      <c r="K107" s="398">
        <v>18785.111904761601</v>
      </c>
      <c r="L107" s="398">
        <v>14850.836507936199</v>
      </c>
      <c r="M107" s="398">
        <v>3934.2753968254001</v>
      </c>
      <c r="N107" s="398">
        <v>3643.4166666668998</v>
      </c>
    </row>
    <row r="108" spans="1:14" s="37" customFormat="1" ht="15" customHeight="1" x14ac:dyDescent="0.2">
      <c r="A108" s="177" t="s">
        <v>106</v>
      </c>
      <c r="B108" s="29">
        <v>132</v>
      </c>
      <c r="C108" s="29">
        <v>60</v>
      </c>
      <c r="D108" s="35">
        <v>45.454545454545503</v>
      </c>
      <c r="E108" s="29">
        <v>43</v>
      </c>
      <c r="F108" s="35">
        <v>32.575757575757599</v>
      </c>
      <c r="G108" s="29">
        <v>29</v>
      </c>
      <c r="H108" s="35">
        <v>21.969696969697001</v>
      </c>
      <c r="I108" s="398">
        <v>10331.916666667101</v>
      </c>
      <c r="J108" s="398">
        <v>9199.1250000006003</v>
      </c>
      <c r="K108" s="398">
        <v>427.41666666690003</v>
      </c>
      <c r="L108" s="398">
        <v>286.79166666700002</v>
      </c>
      <c r="M108" s="398">
        <v>140.62499999990001</v>
      </c>
      <c r="N108" s="398">
        <v>62.583333333399999</v>
      </c>
    </row>
    <row r="109" spans="1:14" s="37" customFormat="1" ht="15" customHeight="1" x14ac:dyDescent="0.2">
      <c r="A109" s="177" t="s">
        <v>107</v>
      </c>
      <c r="B109" s="29">
        <v>919</v>
      </c>
      <c r="C109" s="29">
        <v>416</v>
      </c>
      <c r="D109" s="35">
        <v>45.266594124047899</v>
      </c>
      <c r="E109" s="29">
        <v>310</v>
      </c>
      <c r="F109" s="35">
        <v>33.732317736670304</v>
      </c>
      <c r="G109" s="29">
        <v>193</v>
      </c>
      <c r="H109" s="35">
        <v>21.001088139281801</v>
      </c>
      <c r="I109" s="398">
        <v>103943.000000001</v>
      </c>
      <c r="J109" s="398">
        <v>73986.316666667495</v>
      </c>
      <c r="K109" s="398">
        <v>3432.125</v>
      </c>
      <c r="L109" s="398">
        <v>2304.3333333332998</v>
      </c>
      <c r="M109" s="398">
        <v>1127.7916666666999</v>
      </c>
      <c r="N109" s="398">
        <v>1110.2500000004</v>
      </c>
    </row>
    <row r="110" spans="1:14" s="37" customFormat="1" ht="15" customHeight="1" x14ac:dyDescent="0.2">
      <c r="A110" s="180" t="s">
        <v>108</v>
      </c>
      <c r="B110" s="30">
        <v>4</v>
      </c>
      <c r="C110" s="30" t="s">
        <v>391</v>
      </c>
      <c r="D110" s="40" t="s">
        <v>391</v>
      </c>
      <c r="E110" s="30" t="s">
        <v>391</v>
      </c>
      <c r="F110" s="40" t="s">
        <v>391</v>
      </c>
      <c r="G110" s="30" t="s">
        <v>391</v>
      </c>
      <c r="H110" s="40" t="s">
        <v>391</v>
      </c>
      <c r="I110" s="279">
        <v>259.41666666660001</v>
      </c>
      <c r="J110" s="279">
        <v>189.1666666667</v>
      </c>
      <c r="K110" s="279">
        <v>8</v>
      </c>
      <c r="L110" s="279">
        <v>5.5</v>
      </c>
      <c r="M110" s="279">
        <v>2.5</v>
      </c>
      <c r="N110" s="279">
        <v>1</v>
      </c>
    </row>
    <row r="111" spans="1:14" s="37" customFormat="1" ht="15" customHeight="1" x14ac:dyDescent="0.2">
      <c r="A111" s="427"/>
      <c r="B111" s="428"/>
      <c r="C111" s="428"/>
      <c r="D111" s="429"/>
      <c r="E111" s="428"/>
      <c r="F111" s="429"/>
      <c r="G111" s="428"/>
      <c r="H111" s="429"/>
      <c r="I111" s="430"/>
      <c r="J111" s="430"/>
      <c r="K111" s="430"/>
      <c r="L111" s="430"/>
      <c r="M111" s="430"/>
      <c r="N111" s="431" t="s">
        <v>8</v>
      </c>
    </row>
    <row r="112" spans="1:14" ht="15" customHeight="1" x14ac:dyDescent="0.2">
      <c r="A112" s="255" t="s">
        <v>349</v>
      </c>
    </row>
    <row r="113" spans="1:14" s="247" customFormat="1" ht="15" customHeight="1" x14ac:dyDescent="0.2">
      <c r="A113" s="255" t="s">
        <v>233</v>
      </c>
      <c r="B113" s="243"/>
      <c r="C113" s="243"/>
      <c r="D113" s="243"/>
      <c r="E113" s="243"/>
      <c r="F113" s="243"/>
      <c r="G113" s="251"/>
      <c r="H113" s="251"/>
      <c r="I113" s="251"/>
      <c r="J113" s="251"/>
      <c r="K113" s="251"/>
      <c r="L113" s="251"/>
      <c r="M113" s="251"/>
      <c r="N113" s="251"/>
    </row>
    <row r="114" spans="1:14" s="281" customFormat="1" ht="15" customHeight="1" x14ac:dyDescent="0.2">
      <c r="A114" s="252" t="s">
        <v>255</v>
      </c>
      <c r="B114" s="243"/>
      <c r="C114" s="243"/>
      <c r="D114" s="243"/>
      <c r="E114" s="243"/>
      <c r="F114" s="243"/>
      <c r="G114" s="251"/>
      <c r="H114" s="251"/>
      <c r="I114" s="251"/>
      <c r="J114" s="251"/>
      <c r="K114" s="251"/>
      <c r="L114" s="251"/>
      <c r="M114" s="251"/>
      <c r="N114" s="251"/>
    </row>
    <row r="115" spans="1:14" ht="11.25" customHeight="1" x14ac:dyDescent="0.2">
      <c r="A115" s="252" t="s">
        <v>272</v>
      </c>
      <c r="B115" s="249"/>
      <c r="C115" s="249"/>
      <c r="D115" s="249"/>
      <c r="E115" s="249"/>
      <c r="F115" s="249"/>
      <c r="G115" s="248"/>
      <c r="H115" s="248"/>
      <c r="I115" s="45"/>
      <c r="J115" s="251"/>
      <c r="K115" s="251"/>
      <c r="L115" s="251"/>
      <c r="M115" s="251"/>
      <c r="N115" s="253"/>
    </row>
    <row r="116" spans="1:14" s="201" customFormat="1" ht="30" customHeight="1" x14ac:dyDescent="0.2">
      <c r="A116" s="506" t="s">
        <v>9</v>
      </c>
      <c r="B116" s="506"/>
      <c r="C116" s="506"/>
      <c r="D116" s="506"/>
      <c r="E116" s="506"/>
      <c r="F116" s="506"/>
      <c r="G116" s="506"/>
      <c r="H116" s="506"/>
      <c r="I116" s="506"/>
      <c r="J116" s="506"/>
      <c r="K116" s="506"/>
      <c r="L116" s="506"/>
      <c r="M116" s="506"/>
      <c r="N116" s="506"/>
    </row>
    <row r="117" spans="1:14" ht="41.45" customHeight="1" x14ac:dyDescent="0.2">
      <c r="A117" s="506" t="s">
        <v>9</v>
      </c>
      <c r="B117" s="506"/>
      <c r="C117" s="506"/>
      <c r="D117" s="506"/>
      <c r="E117" s="506"/>
      <c r="F117" s="506"/>
      <c r="G117" s="506"/>
      <c r="H117" s="506"/>
      <c r="I117" s="506"/>
      <c r="J117" s="506"/>
      <c r="K117" s="506"/>
      <c r="L117" s="506"/>
      <c r="M117" s="506"/>
      <c r="N117" s="506"/>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296" customWidth="1"/>
    <col min="2" max="2" width="3.875" style="296" customWidth="1"/>
    <col min="3" max="3" width="27.875" style="296" customWidth="1"/>
    <col min="4" max="14" width="7.625" style="296" customWidth="1"/>
    <col min="15" max="16384" width="11" style="296"/>
  </cols>
  <sheetData>
    <row r="1" spans="1:16" s="4" customFormat="1" ht="39.75" customHeight="1" x14ac:dyDescent="0.2">
      <c r="A1" s="1"/>
      <c r="B1" s="1"/>
      <c r="C1" s="127"/>
      <c r="D1" s="2"/>
      <c r="E1" s="127"/>
      <c r="F1" s="2"/>
      <c r="G1" s="2"/>
      <c r="H1" s="303"/>
      <c r="I1" s="337"/>
      <c r="J1" s="337"/>
      <c r="K1" s="338"/>
      <c r="L1" s="303"/>
      <c r="M1" s="303"/>
      <c r="N1" s="337" t="s">
        <v>0</v>
      </c>
    </row>
    <row r="2" spans="1:16" s="339" customFormat="1" x14ac:dyDescent="0.2">
      <c r="C2" s="340"/>
      <c r="D2" s="340"/>
      <c r="E2" s="341"/>
      <c r="J2" s="340"/>
      <c r="K2" s="341"/>
      <c r="M2" s="539" t="str">
        <f ca="1">HYPERLINK(CELL("adresse",Inhaltsverzeichnis!A1),"zurück zum Inhalt")</f>
        <v>zurück zum Inhalt</v>
      </c>
      <c r="N2" s="540"/>
      <c r="P2" s="340"/>
    </row>
    <row r="3" spans="1:16" s="339" customFormat="1" ht="12.75" x14ac:dyDescent="0.2">
      <c r="C3" s="340"/>
      <c r="D3" s="340"/>
      <c r="F3" s="341"/>
      <c r="G3" s="341"/>
      <c r="H3" s="341"/>
      <c r="I3" s="341"/>
      <c r="J3" s="340"/>
      <c r="L3" s="341"/>
      <c r="M3" s="341"/>
      <c r="N3" s="340"/>
    </row>
    <row r="4" spans="1:16" s="251" customFormat="1" ht="12.75" customHeight="1" x14ac:dyDescent="0.2">
      <c r="A4" s="70" t="s">
        <v>285</v>
      </c>
      <c r="B4" s="70"/>
      <c r="C4" s="307"/>
      <c r="D4" s="307"/>
      <c r="E4" s="307"/>
      <c r="F4" s="307"/>
      <c r="G4" s="307"/>
      <c r="H4" s="307"/>
      <c r="I4" s="307"/>
      <c r="J4" s="307"/>
      <c r="K4" s="307"/>
      <c r="L4" s="307"/>
      <c r="M4" s="307"/>
      <c r="N4" s="307"/>
    </row>
    <row r="5" spans="1:16" s="251" customFormat="1" ht="12.75" customHeight="1" x14ac:dyDescent="0.2">
      <c r="A5" s="485" t="s">
        <v>234</v>
      </c>
      <c r="B5" s="485"/>
      <c r="C5" s="485"/>
      <c r="D5" s="485"/>
      <c r="E5" s="485"/>
      <c r="F5" s="485"/>
      <c r="G5" s="485"/>
      <c r="H5" s="485"/>
      <c r="I5" s="485"/>
      <c r="J5" s="485"/>
      <c r="K5" s="485"/>
      <c r="L5" s="485"/>
      <c r="M5" s="485"/>
      <c r="N5" s="485"/>
    </row>
    <row r="6" spans="1:16" s="251" customFormat="1" ht="12.75" customHeight="1" x14ac:dyDescent="0.2">
      <c r="A6" s="541" t="str">
        <f>CONCATENATE(LEFT(Impressum!C12,SEARCH("(",Impressum!C12)-1),"(Hauptsitz des Arbeitgebers",TEXT(0,"#¹⁾"),", Gebietsstand ",TEXT(Impressum!C16,"MMMM")," ",TEXT(Impressum!C16,"JJJJ"),")")</f>
        <v>Westdeutschland (Hauptsitz des Arbeitgebers¹⁾, Gebietsstand März 2026)</v>
      </c>
      <c r="B6" s="541"/>
      <c r="C6" s="541"/>
      <c r="D6" s="541"/>
      <c r="E6" s="541"/>
      <c r="F6" s="541"/>
      <c r="G6" s="541"/>
      <c r="H6" s="541"/>
      <c r="I6" s="541"/>
      <c r="J6" s="541"/>
      <c r="K6" s="541"/>
      <c r="L6" s="541"/>
      <c r="M6" s="541"/>
      <c r="N6" s="541"/>
    </row>
    <row r="7" spans="1:16" s="251" customFormat="1" ht="12.75" customHeight="1" x14ac:dyDescent="0.2">
      <c r="A7" s="307" t="s">
        <v>355</v>
      </c>
      <c r="B7" s="307"/>
      <c r="C7" s="307"/>
      <c r="D7" s="307"/>
      <c r="E7" s="307"/>
      <c r="F7" s="307"/>
      <c r="G7" s="307"/>
      <c r="H7" s="307"/>
      <c r="I7" s="307"/>
      <c r="J7" s="307"/>
      <c r="K7" s="307"/>
      <c r="L7" s="307"/>
      <c r="M7" s="307"/>
      <c r="N7" s="307"/>
    </row>
    <row r="8" spans="1:16" s="251" customFormat="1" x14ac:dyDescent="0.2">
      <c r="A8" s="307"/>
      <c r="B8" s="307"/>
      <c r="C8" s="307"/>
      <c r="D8" s="307"/>
      <c r="E8" s="307"/>
      <c r="F8" s="307"/>
      <c r="G8" s="307"/>
      <c r="H8" s="307"/>
      <c r="I8" s="307"/>
      <c r="J8" s="307"/>
      <c r="K8" s="307"/>
      <c r="L8" s="307"/>
      <c r="M8" s="307"/>
      <c r="N8" s="307"/>
    </row>
    <row r="9" spans="1:16" ht="14.25" customHeight="1" x14ac:dyDescent="0.2">
      <c r="A9" s="542" t="s">
        <v>356</v>
      </c>
      <c r="B9" s="543"/>
      <c r="C9" s="543"/>
      <c r="D9" s="546" t="s">
        <v>286</v>
      </c>
      <c r="E9" s="547"/>
      <c r="F9" s="547"/>
      <c r="G9" s="547"/>
      <c r="H9" s="547"/>
      <c r="I9" s="547"/>
      <c r="J9" s="547"/>
      <c r="K9" s="547"/>
      <c r="L9" s="547"/>
      <c r="M9" s="547"/>
      <c r="N9" s="548"/>
    </row>
    <row r="10" spans="1:16" x14ac:dyDescent="0.2">
      <c r="A10" s="544"/>
      <c r="B10" s="545"/>
      <c r="C10" s="545"/>
      <c r="D10" s="342">
        <f>Impressum!C14</f>
        <v>2024</v>
      </c>
      <c r="E10" s="388">
        <f>D10-1</f>
        <v>2023</v>
      </c>
      <c r="F10" s="388">
        <f>D10-2</f>
        <v>2022</v>
      </c>
      <c r="G10" s="388">
        <f>D10-3</f>
        <v>2021</v>
      </c>
      <c r="H10" s="388">
        <f>D10-4</f>
        <v>2020</v>
      </c>
      <c r="I10" s="388">
        <f>D10-5</f>
        <v>2019</v>
      </c>
      <c r="J10" s="388">
        <f>D10-6</f>
        <v>2018</v>
      </c>
      <c r="K10" s="388">
        <f>D10-7</f>
        <v>2017</v>
      </c>
      <c r="L10" s="388">
        <f>D10-8</f>
        <v>2016</v>
      </c>
      <c r="M10" s="388">
        <f>D10-9</f>
        <v>2015</v>
      </c>
      <c r="N10" s="389">
        <f>D10-10</f>
        <v>2014</v>
      </c>
    </row>
    <row r="11" spans="1:16" ht="12" customHeight="1" x14ac:dyDescent="0.2">
      <c r="A11" s="544"/>
      <c r="B11" s="545"/>
      <c r="C11" s="545"/>
      <c r="D11" s="343">
        <v>1</v>
      </c>
      <c r="E11" s="343">
        <v>2</v>
      </c>
      <c r="F11" s="343">
        <v>3</v>
      </c>
      <c r="G11" s="343">
        <v>4</v>
      </c>
      <c r="H11" s="343">
        <v>5</v>
      </c>
      <c r="I11" s="343">
        <v>6</v>
      </c>
      <c r="J11" s="343">
        <v>7</v>
      </c>
      <c r="K11" s="343">
        <v>8</v>
      </c>
      <c r="L11" s="343">
        <v>9</v>
      </c>
      <c r="M11" s="343">
        <v>10</v>
      </c>
      <c r="N11" s="343">
        <v>11</v>
      </c>
    </row>
    <row r="12" spans="1:16" ht="12" customHeight="1" x14ac:dyDescent="0.2">
      <c r="A12" s="549" t="s">
        <v>1</v>
      </c>
      <c r="B12" s="550"/>
      <c r="C12" s="550"/>
      <c r="D12" s="550"/>
      <c r="E12" s="550"/>
      <c r="F12" s="550"/>
      <c r="G12" s="550"/>
      <c r="H12" s="550"/>
      <c r="I12" s="550"/>
      <c r="J12" s="550"/>
      <c r="K12" s="550"/>
      <c r="L12" s="550"/>
      <c r="M12" s="550"/>
      <c r="N12" s="551"/>
    </row>
    <row r="13" spans="1:16" x14ac:dyDescent="0.2">
      <c r="A13" s="552"/>
      <c r="B13" s="553"/>
      <c r="C13" s="554"/>
      <c r="D13" s="555" t="s">
        <v>1</v>
      </c>
      <c r="E13" s="555"/>
      <c r="F13" s="555"/>
      <c r="G13" s="555"/>
      <c r="H13" s="555"/>
      <c r="I13" s="555"/>
      <c r="J13" s="555"/>
      <c r="K13" s="555"/>
      <c r="L13" s="555"/>
      <c r="M13" s="555"/>
      <c r="N13" s="556"/>
    </row>
    <row r="14" spans="1:16" s="346" customFormat="1" ht="22.5" customHeight="1" x14ac:dyDescent="0.2">
      <c r="A14" s="534" t="s">
        <v>1</v>
      </c>
      <c r="B14" s="535"/>
      <c r="C14" s="536"/>
      <c r="D14" s="344">
        <v>146370</v>
      </c>
      <c r="E14" s="345">
        <v>145790</v>
      </c>
      <c r="F14" s="345">
        <v>144263</v>
      </c>
      <c r="G14" s="345">
        <v>141278</v>
      </c>
      <c r="H14" s="345">
        <v>139800</v>
      </c>
      <c r="I14" s="345">
        <v>138375</v>
      </c>
      <c r="J14" s="345">
        <v>135818</v>
      </c>
      <c r="K14" s="345">
        <v>132526</v>
      </c>
      <c r="L14" s="345">
        <v>128889</v>
      </c>
      <c r="M14" s="345">
        <v>125586</v>
      </c>
      <c r="N14" s="345">
        <v>122291</v>
      </c>
    </row>
    <row r="15" spans="1:16" x14ac:dyDescent="0.2">
      <c r="A15" s="515" t="s">
        <v>287</v>
      </c>
      <c r="B15" s="516"/>
      <c r="C15" s="517"/>
      <c r="D15" s="347">
        <v>58172</v>
      </c>
      <c r="E15" s="221">
        <v>56653</v>
      </c>
      <c r="F15" s="221">
        <v>55978</v>
      </c>
      <c r="G15" s="221">
        <v>55395</v>
      </c>
      <c r="H15" s="221">
        <v>55887</v>
      </c>
      <c r="I15" s="221">
        <v>54746</v>
      </c>
      <c r="J15" s="221">
        <v>53919</v>
      </c>
      <c r="K15" s="221">
        <v>53128</v>
      </c>
      <c r="L15" s="221">
        <v>51794</v>
      </c>
      <c r="M15" s="221">
        <v>50666</v>
      </c>
      <c r="N15" s="221">
        <v>49560</v>
      </c>
    </row>
    <row r="16" spans="1:16" x14ac:dyDescent="0.2">
      <c r="A16" s="515" t="s">
        <v>288</v>
      </c>
      <c r="B16" s="516"/>
      <c r="C16" s="517"/>
      <c r="D16" s="348">
        <v>39.743116758898701</v>
      </c>
      <c r="E16" s="229">
        <v>38.859318197407198</v>
      </c>
      <c r="F16" s="229">
        <v>38.802742213873302</v>
      </c>
      <c r="G16" s="229">
        <v>39.209926527838697</v>
      </c>
      <c r="H16" s="229">
        <v>39.9763948497854</v>
      </c>
      <c r="I16" s="229">
        <v>39.563504968383</v>
      </c>
      <c r="J16" s="229">
        <v>39.699450735543202</v>
      </c>
      <c r="K16" s="229">
        <v>40.088737304378</v>
      </c>
      <c r="L16" s="229">
        <v>40.184965357788499</v>
      </c>
      <c r="M16" s="229">
        <v>40.343668880289201</v>
      </c>
      <c r="N16" s="229">
        <v>40.526285662886103</v>
      </c>
    </row>
    <row r="17" spans="1:15" s="349" customFormat="1" ht="24" customHeight="1" x14ac:dyDescent="0.2">
      <c r="A17" s="524" t="s">
        <v>263</v>
      </c>
      <c r="B17" s="525"/>
      <c r="C17" s="526"/>
      <c r="D17" s="347">
        <v>52431</v>
      </c>
      <c r="E17" s="221">
        <v>51736</v>
      </c>
      <c r="F17" s="221">
        <v>51273</v>
      </c>
      <c r="G17" s="221">
        <v>49612</v>
      </c>
      <c r="H17" s="221">
        <v>48261</v>
      </c>
      <c r="I17" s="221">
        <v>48712</v>
      </c>
      <c r="J17" s="221">
        <v>47628</v>
      </c>
      <c r="K17" s="221">
        <v>45728</v>
      </c>
      <c r="L17" s="221">
        <v>44480</v>
      </c>
      <c r="M17" s="221">
        <v>43034</v>
      </c>
      <c r="N17" s="221">
        <v>41665</v>
      </c>
    </row>
    <row r="18" spans="1:15" x14ac:dyDescent="0.2">
      <c r="A18" s="515" t="s">
        <v>289</v>
      </c>
      <c r="B18" s="516"/>
      <c r="C18" s="517"/>
      <c r="D18" s="348">
        <v>35.820864931338399</v>
      </c>
      <c r="E18" s="229">
        <v>35.486658892928197</v>
      </c>
      <c r="F18" s="229">
        <v>35.541337695736303</v>
      </c>
      <c r="G18" s="229">
        <v>35.116578660513298</v>
      </c>
      <c r="H18" s="229">
        <v>34.521459227467801</v>
      </c>
      <c r="I18" s="229">
        <v>35.202890695573601</v>
      </c>
      <c r="J18" s="229">
        <v>35.067516823985002</v>
      </c>
      <c r="K18" s="229">
        <v>34.504927335013498</v>
      </c>
      <c r="L18" s="229">
        <v>34.510315077314601</v>
      </c>
      <c r="M18" s="229">
        <v>34.266558374341102</v>
      </c>
      <c r="N18" s="229">
        <v>34.070373126395197</v>
      </c>
    </row>
    <row r="19" spans="1:15" s="349" customFormat="1" ht="24" customHeight="1" x14ac:dyDescent="0.2">
      <c r="A19" s="524" t="s">
        <v>262</v>
      </c>
      <c r="B19" s="525"/>
      <c r="C19" s="526"/>
      <c r="D19" s="347">
        <v>35767</v>
      </c>
      <c r="E19" s="221">
        <v>37401</v>
      </c>
      <c r="F19" s="221">
        <v>37012</v>
      </c>
      <c r="G19" s="221">
        <v>36271</v>
      </c>
      <c r="H19" s="221">
        <v>35652</v>
      </c>
      <c r="I19" s="221">
        <v>34917</v>
      </c>
      <c r="J19" s="221">
        <v>34271</v>
      </c>
      <c r="K19" s="221">
        <v>33670</v>
      </c>
      <c r="L19" s="221">
        <v>32615</v>
      </c>
      <c r="M19" s="221">
        <v>31886</v>
      </c>
      <c r="N19" s="221">
        <v>31066</v>
      </c>
    </row>
    <row r="20" spans="1:15" x14ac:dyDescent="0.2">
      <c r="A20" s="515" t="s">
        <v>289</v>
      </c>
      <c r="B20" s="516"/>
      <c r="C20" s="517"/>
      <c r="D20" s="348">
        <v>24.4360183097629</v>
      </c>
      <c r="E20" s="229">
        <v>25.654022909664601</v>
      </c>
      <c r="F20" s="229">
        <v>25.655920090390499</v>
      </c>
      <c r="G20" s="229">
        <v>25.673494811647998</v>
      </c>
      <c r="H20" s="229">
        <v>25.502145922746799</v>
      </c>
      <c r="I20" s="229">
        <v>25.233604336043399</v>
      </c>
      <c r="J20" s="229">
        <v>25.233032440471799</v>
      </c>
      <c r="K20" s="229">
        <v>25.406335360608502</v>
      </c>
      <c r="L20" s="229">
        <v>25.304719564896899</v>
      </c>
      <c r="M20" s="229">
        <v>25.389772745369701</v>
      </c>
      <c r="N20" s="229">
        <v>25.4033412107187</v>
      </c>
    </row>
    <row r="21" spans="1:15" x14ac:dyDescent="0.2">
      <c r="A21" s="350" t="s">
        <v>290</v>
      </c>
      <c r="B21" s="351"/>
      <c r="C21" s="352"/>
      <c r="D21" s="537" t="s">
        <v>10</v>
      </c>
      <c r="E21" s="537"/>
      <c r="F21" s="537"/>
      <c r="G21" s="537"/>
      <c r="H21" s="537"/>
      <c r="I21" s="537"/>
      <c r="J21" s="537"/>
      <c r="K21" s="537"/>
      <c r="L21" s="537"/>
      <c r="M21" s="537"/>
      <c r="N21" s="538"/>
    </row>
    <row r="22" spans="1:15" s="349" customFormat="1" ht="22.5" customHeight="1" x14ac:dyDescent="0.2">
      <c r="A22" s="353"/>
      <c r="B22" s="354"/>
      <c r="C22" s="355" t="s">
        <v>173</v>
      </c>
      <c r="D22" s="344">
        <v>136021</v>
      </c>
      <c r="E22" s="345">
        <v>135779</v>
      </c>
      <c r="F22" s="345">
        <v>134418</v>
      </c>
      <c r="G22" s="345">
        <v>131661</v>
      </c>
      <c r="H22" s="345">
        <v>130306</v>
      </c>
      <c r="I22" s="345">
        <v>129166</v>
      </c>
      <c r="J22" s="345">
        <v>125882</v>
      </c>
      <c r="K22" s="345">
        <v>122617</v>
      </c>
      <c r="L22" s="345">
        <v>119007</v>
      </c>
      <c r="M22" s="345">
        <v>116082</v>
      </c>
      <c r="N22" s="345">
        <v>112914</v>
      </c>
    </row>
    <row r="23" spans="1:15" x14ac:dyDescent="0.2">
      <c r="A23" s="353"/>
      <c r="B23" s="354"/>
      <c r="C23" s="356" t="s">
        <v>287</v>
      </c>
      <c r="D23" s="347">
        <v>52139</v>
      </c>
      <c r="E23" s="221">
        <v>50881</v>
      </c>
      <c r="F23" s="221">
        <v>50218</v>
      </c>
      <c r="G23" s="221">
        <v>49626</v>
      </c>
      <c r="H23" s="221">
        <v>50066</v>
      </c>
      <c r="I23" s="221">
        <v>49081</v>
      </c>
      <c r="J23" s="221">
        <v>47750</v>
      </c>
      <c r="K23" s="221">
        <v>46968</v>
      </c>
      <c r="L23" s="221">
        <v>45626</v>
      </c>
      <c r="M23" s="221">
        <v>44666</v>
      </c>
      <c r="N23" s="221">
        <v>43566</v>
      </c>
    </row>
    <row r="24" spans="1:15" x14ac:dyDescent="0.2">
      <c r="A24" s="353"/>
      <c r="B24" s="354"/>
      <c r="C24" s="356" t="s">
        <v>291</v>
      </c>
      <c r="D24" s="348">
        <v>38.331581152910204</v>
      </c>
      <c r="E24" s="229">
        <v>37.473394265681698</v>
      </c>
      <c r="F24" s="229">
        <v>37.3595798181791</v>
      </c>
      <c r="G24" s="229">
        <v>37.692255109713599</v>
      </c>
      <c r="H24" s="229">
        <v>38.421868524856897</v>
      </c>
      <c r="I24" s="229">
        <v>37.998389669108001</v>
      </c>
      <c r="J24" s="229">
        <v>37.932349343035497</v>
      </c>
      <c r="K24" s="229">
        <v>38.304639650293197</v>
      </c>
      <c r="L24" s="229">
        <v>38.338921239927103</v>
      </c>
      <c r="M24" s="229">
        <v>38.477972467738297</v>
      </c>
      <c r="N24" s="229">
        <v>38.583346617779902</v>
      </c>
    </row>
    <row r="25" spans="1:15" ht="14.25" customHeight="1" x14ac:dyDescent="0.2">
      <c r="A25" s="350"/>
      <c r="B25" s="357"/>
      <c r="C25" s="358"/>
      <c r="D25" s="537" t="s">
        <v>2</v>
      </c>
      <c r="E25" s="537"/>
      <c r="F25" s="537"/>
      <c r="G25" s="537"/>
      <c r="H25" s="537"/>
      <c r="I25" s="537"/>
      <c r="J25" s="537"/>
      <c r="K25" s="537"/>
      <c r="L25" s="537"/>
      <c r="M25" s="537"/>
      <c r="N25" s="538"/>
      <c r="O25" s="231"/>
    </row>
    <row r="26" spans="1:15" s="349" customFormat="1" ht="22.5" customHeight="1" x14ac:dyDescent="0.2">
      <c r="A26" s="353"/>
      <c r="B26" s="354"/>
      <c r="C26" s="355" t="s">
        <v>173</v>
      </c>
      <c r="D26" s="344">
        <v>10349</v>
      </c>
      <c r="E26" s="345">
        <v>10011</v>
      </c>
      <c r="F26" s="345">
        <v>9845</v>
      </c>
      <c r="G26" s="345">
        <v>9617</v>
      </c>
      <c r="H26" s="345">
        <v>9494</v>
      </c>
      <c r="I26" s="345">
        <v>9209</v>
      </c>
      <c r="J26" s="345">
        <v>9936</v>
      </c>
      <c r="K26" s="345">
        <v>9909</v>
      </c>
      <c r="L26" s="345">
        <v>9882</v>
      </c>
      <c r="M26" s="345">
        <v>9504</v>
      </c>
      <c r="N26" s="345">
        <v>9377</v>
      </c>
    </row>
    <row r="27" spans="1:15" x14ac:dyDescent="0.2">
      <c r="A27" s="353"/>
      <c r="B27" s="354"/>
      <c r="C27" s="356" t="s">
        <v>287</v>
      </c>
      <c r="D27" s="347">
        <v>6033</v>
      </c>
      <c r="E27" s="221">
        <v>5772</v>
      </c>
      <c r="F27" s="221">
        <v>5760</v>
      </c>
      <c r="G27" s="221">
        <v>5769</v>
      </c>
      <c r="H27" s="221">
        <v>5821</v>
      </c>
      <c r="I27" s="221">
        <v>5665</v>
      </c>
      <c r="J27" s="221">
        <v>6169</v>
      </c>
      <c r="K27" s="221">
        <v>6160</v>
      </c>
      <c r="L27" s="221">
        <v>6168</v>
      </c>
      <c r="M27" s="221">
        <v>6000</v>
      </c>
      <c r="N27" s="221">
        <v>5994</v>
      </c>
    </row>
    <row r="28" spans="1:15" s="42" customFormat="1" ht="14.25" customHeight="1" x14ac:dyDescent="0.2">
      <c r="A28" s="359"/>
      <c r="B28" s="360"/>
      <c r="C28" s="361" t="s">
        <v>291</v>
      </c>
      <c r="D28" s="362">
        <v>58.295487486713697</v>
      </c>
      <c r="E28" s="363">
        <v>57.656577764459101</v>
      </c>
      <c r="F28" s="363">
        <v>58.506856272219402</v>
      </c>
      <c r="G28" s="363">
        <v>59.987522096287798</v>
      </c>
      <c r="H28" s="363">
        <v>61.312407836528301</v>
      </c>
      <c r="I28" s="363">
        <v>61.515908350526701</v>
      </c>
      <c r="J28" s="363">
        <v>62.087359098228703</v>
      </c>
      <c r="K28" s="363">
        <v>62.1657079422747</v>
      </c>
      <c r="L28" s="363">
        <v>62.416514875531298</v>
      </c>
      <c r="M28" s="363">
        <v>63.1313131313131</v>
      </c>
      <c r="N28" s="363">
        <v>63.922363229177797</v>
      </c>
    </row>
    <row r="29" spans="1:15" ht="12" customHeight="1" x14ac:dyDescent="0.2">
      <c r="A29" s="527" t="s">
        <v>292</v>
      </c>
      <c r="B29" s="528"/>
      <c r="C29" s="528"/>
      <c r="D29" s="528"/>
      <c r="E29" s="528"/>
      <c r="F29" s="528"/>
      <c r="G29" s="528"/>
      <c r="H29" s="528"/>
      <c r="I29" s="528"/>
      <c r="J29" s="528"/>
      <c r="K29" s="528"/>
      <c r="L29" s="528"/>
      <c r="M29" s="528"/>
      <c r="N29" s="529"/>
    </row>
    <row r="30" spans="1:15" x14ac:dyDescent="0.2">
      <c r="A30" s="364"/>
      <c r="B30" s="365"/>
      <c r="C30" s="366"/>
      <c r="D30" s="518" t="s">
        <v>1</v>
      </c>
      <c r="E30" s="518"/>
      <c r="F30" s="518"/>
      <c r="G30" s="518"/>
      <c r="H30" s="518"/>
      <c r="I30" s="518"/>
      <c r="J30" s="518"/>
      <c r="K30" s="518"/>
      <c r="L30" s="518"/>
      <c r="M30" s="518"/>
      <c r="N30" s="519"/>
    </row>
    <row r="31" spans="1:15" s="346" customFormat="1" ht="22.5" customHeight="1" x14ac:dyDescent="0.2">
      <c r="A31" s="534" t="s">
        <v>1</v>
      </c>
      <c r="B31" s="535"/>
      <c r="C31" s="536"/>
      <c r="D31" s="344">
        <v>66470</v>
      </c>
      <c r="E31" s="345">
        <v>66036</v>
      </c>
      <c r="F31" s="345">
        <v>65528</v>
      </c>
      <c r="G31" s="345">
        <v>64049</v>
      </c>
      <c r="H31" s="345">
        <v>63208</v>
      </c>
      <c r="I31" s="345">
        <v>61901</v>
      </c>
      <c r="J31" s="345">
        <v>60586</v>
      </c>
      <c r="K31" s="345">
        <v>59443</v>
      </c>
      <c r="L31" s="345">
        <v>57630</v>
      </c>
      <c r="M31" s="345">
        <v>56246</v>
      </c>
      <c r="N31" s="345">
        <v>54752</v>
      </c>
    </row>
    <row r="32" spans="1:15" ht="14.25" customHeight="1" x14ac:dyDescent="0.2">
      <c r="A32" s="515" t="s">
        <v>287</v>
      </c>
      <c r="B32" s="516"/>
      <c r="C32" s="517"/>
      <c r="D32" s="347">
        <v>32439</v>
      </c>
      <c r="E32" s="221">
        <v>31609</v>
      </c>
      <c r="F32" s="221">
        <v>31291</v>
      </c>
      <c r="G32" s="221">
        <v>30480</v>
      </c>
      <c r="H32" s="221">
        <v>30613</v>
      </c>
      <c r="I32" s="221">
        <v>29748</v>
      </c>
      <c r="J32" s="221">
        <v>29096</v>
      </c>
      <c r="K32" s="221">
        <v>28680</v>
      </c>
      <c r="L32" s="221">
        <v>27895</v>
      </c>
      <c r="M32" s="221">
        <v>27369</v>
      </c>
      <c r="N32" s="221">
        <v>26628</v>
      </c>
    </row>
    <row r="33" spans="1:14" ht="14.25" customHeight="1" x14ac:dyDescent="0.2">
      <c r="A33" s="515" t="s">
        <v>288</v>
      </c>
      <c r="B33" s="516"/>
      <c r="C33" s="517"/>
      <c r="D33" s="348">
        <v>48.802467278471497</v>
      </c>
      <c r="E33" s="229">
        <v>47.866315343146198</v>
      </c>
      <c r="F33" s="229">
        <v>47.752105969966998</v>
      </c>
      <c r="G33" s="229">
        <v>47.588565004918102</v>
      </c>
      <c r="H33" s="229">
        <v>48.432160486014403</v>
      </c>
      <c r="I33" s="229">
        <v>48.0573819485953</v>
      </c>
      <c r="J33" s="229">
        <v>48.024296041989899</v>
      </c>
      <c r="K33" s="229">
        <v>48.247901350873903</v>
      </c>
      <c r="L33" s="229">
        <v>48.403609231303101</v>
      </c>
      <c r="M33" s="229">
        <v>48.659460228282903</v>
      </c>
      <c r="N33" s="229">
        <v>48.633839859731196</v>
      </c>
    </row>
    <row r="34" spans="1:14" s="349" customFormat="1" ht="24" customHeight="1" x14ac:dyDescent="0.2">
      <c r="A34" s="524" t="s">
        <v>263</v>
      </c>
      <c r="B34" s="525"/>
      <c r="C34" s="526"/>
      <c r="D34" s="347">
        <v>6444</v>
      </c>
      <c r="E34" s="221">
        <v>6336</v>
      </c>
      <c r="F34" s="221">
        <v>6336</v>
      </c>
      <c r="G34" s="221">
        <v>6065</v>
      </c>
      <c r="H34" s="221">
        <v>5696</v>
      </c>
      <c r="I34" s="221">
        <v>5924</v>
      </c>
      <c r="J34" s="221">
        <v>5795</v>
      </c>
      <c r="K34" s="221">
        <v>5498</v>
      </c>
      <c r="L34" s="221">
        <v>5267</v>
      </c>
      <c r="M34" s="221">
        <v>4941</v>
      </c>
      <c r="N34" s="221">
        <v>4735</v>
      </c>
    </row>
    <row r="35" spans="1:14" ht="14.25" customHeight="1" x14ac:dyDescent="0.2">
      <c r="A35" s="515" t="s">
        <v>289</v>
      </c>
      <c r="B35" s="516"/>
      <c r="C35" s="517"/>
      <c r="D35" s="348">
        <v>9.6945990672483795</v>
      </c>
      <c r="E35" s="229">
        <v>9.5947664910049095</v>
      </c>
      <c r="F35" s="229">
        <v>9.6691490660480994</v>
      </c>
      <c r="G35" s="229">
        <v>9.4693125575731099</v>
      </c>
      <c r="H35" s="229">
        <v>9.0115175294266496</v>
      </c>
      <c r="I35" s="229">
        <v>9.5701200303710792</v>
      </c>
      <c r="J35" s="229">
        <v>9.5649159871917604</v>
      </c>
      <c r="K35" s="229">
        <v>9.2491967094527503</v>
      </c>
      <c r="L35" s="229">
        <v>9.1393371507895207</v>
      </c>
      <c r="M35" s="229">
        <v>8.7846246844220008</v>
      </c>
      <c r="N35" s="229">
        <v>8.6480859146697799</v>
      </c>
    </row>
    <row r="36" spans="1:14" s="349" customFormat="1" ht="24" customHeight="1" x14ac:dyDescent="0.2">
      <c r="A36" s="524" t="s">
        <v>262</v>
      </c>
      <c r="B36" s="525"/>
      <c r="C36" s="526"/>
      <c r="D36" s="347">
        <v>27587</v>
      </c>
      <c r="E36" s="221">
        <v>28091</v>
      </c>
      <c r="F36" s="221">
        <v>27901</v>
      </c>
      <c r="G36" s="221">
        <v>27504</v>
      </c>
      <c r="H36" s="221">
        <v>26899</v>
      </c>
      <c r="I36" s="221">
        <v>26229</v>
      </c>
      <c r="J36" s="221">
        <v>25695</v>
      </c>
      <c r="K36" s="221">
        <v>25265</v>
      </c>
      <c r="L36" s="221">
        <v>24468</v>
      </c>
      <c r="M36" s="221">
        <v>23936</v>
      </c>
      <c r="N36" s="221">
        <v>23389</v>
      </c>
    </row>
    <row r="37" spans="1:14" ht="14.25" customHeight="1" x14ac:dyDescent="0.2">
      <c r="A37" s="515" t="s">
        <v>289</v>
      </c>
      <c r="B37" s="516"/>
      <c r="C37" s="517"/>
      <c r="D37" s="348">
        <v>41.502933654280099</v>
      </c>
      <c r="E37" s="229">
        <v>42.538918165848898</v>
      </c>
      <c r="F37" s="229">
        <v>42.578744963984903</v>
      </c>
      <c r="G37" s="229">
        <v>42.9421224375088</v>
      </c>
      <c r="H37" s="229">
        <v>42.556321984558899</v>
      </c>
      <c r="I37" s="229">
        <v>42.3724980210336</v>
      </c>
      <c r="J37" s="229">
        <v>42.410787970818298</v>
      </c>
      <c r="K37" s="229">
        <v>42.502901939673301</v>
      </c>
      <c r="L37" s="229">
        <v>42.457053617907299</v>
      </c>
      <c r="M37" s="229">
        <v>42.555915087295098</v>
      </c>
      <c r="N37" s="229">
        <v>42.718074225599103</v>
      </c>
    </row>
    <row r="38" spans="1:14" x14ac:dyDescent="0.2">
      <c r="A38" s="367" t="s">
        <v>290</v>
      </c>
      <c r="B38" s="351"/>
      <c r="C38" s="368"/>
      <c r="D38" s="518" t="s">
        <v>10</v>
      </c>
      <c r="E38" s="518"/>
      <c r="F38" s="518"/>
      <c r="G38" s="518"/>
      <c r="H38" s="518"/>
      <c r="I38" s="518"/>
      <c r="J38" s="518"/>
      <c r="K38" s="518"/>
      <c r="L38" s="518"/>
      <c r="M38" s="518"/>
      <c r="N38" s="519"/>
    </row>
    <row r="39" spans="1:14" s="346" customFormat="1" ht="22.5" customHeight="1" x14ac:dyDescent="0.2">
      <c r="A39" s="369"/>
      <c r="B39" s="354"/>
      <c r="C39" s="355" t="s">
        <v>173</v>
      </c>
      <c r="D39" s="344">
        <v>63539</v>
      </c>
      <c r="E39" s="345">
        <v>63165</v>
      </c>
      <c r="F39" s="345">
        <v>62660</v>
      </c>
      <c r="G39" s="345">
        <v>61189</v>
      </c>
      <c r="H39" s="345">
        <v>60323</v>
      </c>
      <c r="I39" s="345">
        <v>59108</v>
      </c>
      <c r="J39" s="345">
        <v>57513</v>
      </c>
      <c r="K39" s="345">
        <v>56353</v>
      </c>
      <c r="L39" s="345">
        <v>54501</v>
      </c>
      <c r="M39" s="345">
        <v>53184</v>
      </c>
      <c r="N39" s="345">
        <v>51717</v>
      </c>
    </row>
    <row r="40" spans="1:14" s="251" customFormat="1" x14ac:dyDescent="0.2">
      <c r="A40" s="370"/>
      <c r="B40" s="354"/>
      <c r="C40" s="356" t="s">
        <v>287</v>
      </c>
      <c r="D40" s="347">
        <v>30576</v>
      </c>
      <c r="E40" s="221">
        <v>29800</v>
      </c>
      <c r="F40" s="221">
        <v>29471</v>
      </c>
      <c r="G40" s="221">
        <v>28643</v>
      </c>
      <c r="H40" s="221">
        <v>28740</v>
      </c>
      <c r="I40" s="221">
        <v>27918</v>
      </c>
      <c r="J40" s="221">
        <v>27068</v>
      </c>
      <c r="K40" s="221">
        <v>26643</v>
      </c>
      <c r="L40" s="221">
        <v>25845</v>
      </c>
      <c r="M40" s="221">
        <v>25352</v>
      </c>
      <c r="N40" s="221">
        <v>24633</v>
      </c>
    </row>
    <row r="41" spans="1:14" s="251" customFormat="1" x14ac:dyDescent="0.2">
      <c r="A41" s="370"/>
      <c r="B41" s="354"/>
      <c r="C41" s="356" t="s">
        <v>291</v>
      </c>
      <c r="D41" s="348">
        <v>48.1216260879145</v>
      </c>
      <c r="E41" s="229">
        <v>47.178025805430202</v>
      </c>
      <c r="F41" s="229">
        <v>47.033195020746902</v>
      </c>
      <c r="G41" s="229">
        <v>46.810701269836102</v>
      </c>
      <c r="H41" s="229">
        <v>47.643519055749898</v>
      </c>
      <c r="I41" s="229">
        <v>47.232185152602</v>
      </c>
      <c r="J41" s="229">
        <v>47.064142020064999</v>
      </c>
      <c r="K41" s="229">
        <v>47.278760669352103</v>
      </c>
      <c r="L41" s="229">
        <v>47.421148235812197</v>
      </c>
      <c r="M41" s="229">
        <v>47.668471720818303</v>
      </c>
      <c r="N41" s="229">
        <v>47.630372991472797</v>
      </c>
    </row>
    <row r="42" spans="1:14" x14ac:dyDescent="0.2">
      <c r="A42" s="367"/>
      <c r="B42" s="371"/>
      <c r="C42" s="372"/>
      <c r="D42" s="521" t="s">
        <v>2</v>
      </c>
      <c r="E42" s="521"/>
      <c r="F42" s="521"/>
      <c r="G42" s="521"/>
      <c r="H42" s="521"/>
      <c r="I42" s="521"/>
      <c r="J42" s="521"/>
      <c r="K42" s="521"/>
      <c r="L42" s="521"/>
      <c r="M42" s="521"/>
      <c r="N42" s="522"/>
    </row>
    <row r="43" spans="1:14" s="346" customFormat="1" ht="22.5" customHeight="1" x14ac:dyDescent="0.2">
      <c r="A43" s="369"/>
      <c r="B43" s="354"/>
      <c r="C43" s="355" t="s">
        <v>173</v>
      </c>
      <c r="D43" s="344">
        <v>2931</v>
      </c>
      <c r="E43" s="345">
        <v>2871</v>
      </c>
      <c r="F43" s="345">
        <v>2868</v>
      </c>
      <c r="G43" s="345">
        <v>2860</v>
      </c>
      <c r="H43" s="345">
        <v>2885</v>
      </c>
      <c r="I43" s="345">
        <v>2793</v>
      </c>
      <c r="J43" s="345">
        <v>3073</v>
      </c>
      <c r="K43" s="345">
        <v>3090</v>
      </c>
      <c r="L43" s="345">
        <v>3129</v>
      </c>
      <c r="M43" s="345">
        <v>3062</v>
      </c>
      <c r="N43" s="345">
        <v>3035</v>
      </c>
    </row>
    <row r="44" spans="1:14" s="251" customFormat="1" x14ac:dyDescent="0.2">
      <c r="A44" s="370"/>
      <c r="B44" s="354"/>
      <c r="C44" s="356" t="s">
        <v>287</v>
      </c>
      <c r="D44" s="347">
        <v>1863</v>
      </c>
      <c r="E44" s="221">
        <v>1809</v>
      </c>
      <c r="F44" s="221">
        <v>1820</v>
      </c>
      <c r="G44" s="221">
        <v>1837</v>
      </c>
      <c r="H44" s="221">
        <v>1873</v>
      </c>
      <c r="I44" s="221">
        <v>1830</v>
      </c>
      <c r="J44" s="221">
        <v>2028</v>
      </c>
      <c r="K44" s="221">
        <v>2037</v>
      </c>
      <c r="L44" s="221">
        <v>2050</v>
      </c>
      <c r="M44" s="221">
        <v>2017</v>
      </c>
      <c r="N44" s="221">
        <v>1995</v>
      </c>
    </row>
    <row r="45" spans="1:14" s="251" customFormat="1" x14ac:dyDescent="0.2">
      <c r="A45" s="373"/>
      <c r="B45" s="360"/>
      <c r="C45" s="361" t="s">
        <v>291</v>
      </c>
      <c r="D45" s="374">
        <v>63.561924257932397</v>
      </c>
      <c r="E45" s="230">
        <v>63.0094043887147</v>
      </c>
      <c r="F45" s="230">
        <v>63.4588563458856</v>
      </c>
      <c r="G45" s="230">
        <v>64.230769230769198</v>
      </c>
      <c r="H45" s="230">
        <v>64.922010398613494</v>
      </c>
      <c r="I45" s="230">
        <v>65.520945220193298</v>
      </c>
      <c r="J45" s="230">
        <v>65.994142531727903</v>
      </c>
      <c r="K45" s="230">
        <v>65.922330097087396</v>
      </c>
      <c r="L45" s="230">
        <v>65.516139341642699</v>
      </c>
      <c r="M45" s="230">
        <v>65.871979098628401</v>
      </c>
      <c r="N45" s="230">
        <v>65.733113673805605</v>
      </c>
    </row>
    <row r="46" spans="1:14" x14ac:dyDescent="0.2">
      <c r="A46" s="527" t="s">
        <v>293</v>
      </c>
      <c r="B46" s="528"/>
      <c r="C46" s="528"/>
      <c r="D46" s="528"/>
      <c r="E46" s="528"/>
      <c r="F46" s="528"/>
      <c r="G46" s="528"/>
      <c r="H46" s="528"/>
      <c r="I46" s="528"/>
      <c r="J46" s="528"/>
      <c r="K46" s="528"/>
      <c r="L46" s="528"/>
      <c r="M46" s="528"/>
      <c r="N46" s="529"/>
    </row>
    <row r="47" spans="1:14" x14ac:dyDescent="0.2">
      <c r="A47" s="367"/>
      <c r="B47" s="530"/>
      <c r="C47" s="531"/>
      <c r="D47" s="518" t="s">
        <v>1</v>
      </c>
      <c r="E47" s="518"/>
      <c r="F47" s="518"/>
      <c r="G47" s="518"/>
      <c r="H47" s="518"/>
      <c r="I47" s="518"/>
      <c r="J47" s="518"/>
      <c r="K47" s="518"/>
      <c r="L47" s="518"/>
      <c r="M47" s="518"/>
      <c r="N47" s="519"/>
    </row>
    <row r="48" spans="1:14" s="346" customFormat="1" ht="22.5" customHeight="1" x14ac:dyDescent="0.2">
      <c r="A48" s="534" t="s">
        <v>1</v>
      </c>
      <c r="B48" s="535"/>
      <c r="C48" s="536"/>
      <c r="D48" s="344">
        <v>25364</v>
      </c>
      <c r="E48" s="345">
        <v>25380</v>
      </c>
      <c r="F48" s="345">
        <v>25096</v>
      </c>
      <c r="G48" s="345">
        <v>24805</v>
      </c>
      <c r="H48" s="345">
        <v>24528</v>
      </c>
      <c r="I48" s="345">
        <v>24493</v>
      </c>
      <c r="J48" s="345">
        <v>24124</v>
      </c>
      <c r="K48" s="345">
        <v>23299</v>
      </c>
      <c r="L48" s="345">
        <v>22722</v>
      </c>
      <c r="M48" s="345">
        <v>22194</v>
      </c>
      <c r="N48" s="345">
        <v>21694</v>
      </c>
    </row>
    <row r="49" spans="1:14" ht="14.25" customHeight="1" x14ac:dyDescent="0.2">
      <c r="A49" s="515" t="s">
        <v>287</v>
      </c>
      <c r="B49" s="516"/>
      <c r="C49" s="517"/>
      <c r="D49" s="347">
        <v>9980</v>
      </c>
      <c r="E49" s="221">
        <v>9674</v>
      </c>
      <c r="F49" s="221">
        <v>9546</v>
      </c>
      <c r="G49" s="221">
        <v>9564</v>
      </c>
      <c r="H49" s="221">
        <v>9720</v>
      </c>
      <c r="I49" s="221">
        <v>9582</v>
      </c>
      <c r="J49" s="221">
        <v>9450</v>
      </c>
      <c r="K49" s="221">
        <v>9299</v>
      </c>
      <c r="L49" s="221">
        <v>8953</v>
      </c>
      <c r="M49" s="221">
        <v>8778</v>
      </c>
      <c r="N49" s="221">
        <v>8548</v>
      </c>
    </row>
    <row r="50" spans="1:14" ht="14.25" customHeight="1" x14ac:dyDescent="0.2">
      <c r="A50" s="515" t="s">
        <v>288</v>
      </c>
      <c r="B50" s="516"/>
      <c r="C50" s="517"/>
      <c r="D50" s="348">
        <v>39.347106134679102</v>
      </c>
      <c r="E50" s="229">
        <v>38.116627265563402</v>
      </c>
      <c r="F50" s="229">
        <v>38.037934332164497</v>
      </c>
      <c r="G50" s="229">
        <v>38.556742592219301</v>
      </c>
      <c r="H50" s="229">
        <v>39.628180039138897</v>
      </c>
      <c r="I50" s="229">
        <v>39.1213816192382</v>
      </c>
      <c r="J50" s="229">
        <v>39.172608191013097</v>
      </c>
      <c r="K50" s="229">
        <v>39.9115841881626</v>
      </c>
      <c r="L50" s="229">
        <v>39.402341343191601</v>
      </c>
      <c r="M50" s="229">
        <v>39.551230062179002</v>
      </c>
      <c r="N50" s="229">
        <v>39.402599797178901</v>
      </c>
    </row>
    <row r="51" spans="1:14" s="349" customFormat="1" ht="24" customHeight="1" x14ac:dyDescent="0.2">
      <c r="A51" s="524" t="s">
        <v>263</v>
      </c>
      <c r="B51" s="525"/>
      <c r="C51" s="526"/>
      <c r="D51" s="347">
        <v>9948</v>
      </c>
      <c r="E51" s="221">
        <v>9763</v>
      </c>
      <c r="F51" s="221">
        <v>9758</v>
      </c>
      <c r="G51" s="221">
        <v>9628</v>
      </c>
      <c r="H51" s="221">
        <v>9199</v>
      </c>
      <c r="I51" s="221">
        <v>9320</v>
      </c>
      <c r="J51" s="221">
        <v>9129</v>
      </c>
      <c r="K51" s="221">
        <v>8565</v>
      </c>
      <c r="L51" s="221">
        <v>8452</v>
      </c>
      <c r="M51" s="221">
        <v>8228</v>
      </c>
      <c r="N51" s="221">
        <v>8069</v>
      </c>
    </row>
    <row r="52" spans="1:14" ht="14.25" customHeight="1" x14ac:dyDescent="0.2">
      <c r="A52" s="515" t="s">
        <v>294</v>
      </c>
      <c r="B52" s="516"/>
      <c r="C52" s="517"/>
      <c r="D52" s="348">
        <v>39.220943068916597</v>
      </c>
      <c r="E52" s="229">
        <v>38.467297084318403</v>
      </c>
      <c r="F52" s="229">
        <v>38.8826904686006</v>
      </c>
      <c r="G52" s="229">
        <v>38.814755089699702</v>
      </c>
      <c r="H52" s="229">
        <v>37.504076973255103</v>
      </c>
      <c r="I52" s="229">
        <v>38.0516882374556</v>
      </c>
      <c r="J52" s="229">
        <v>37.841983087381898</v>
      </c>
      <c r="K52" s="229">
        <v>36.761234387742</v>
      </c>
      <c r="L52" s="229">
        <v>37.197429803714499</v>
      </c>
      <c r="M52" s="229">
        <v>37.073082815175297</v>
      </c>
      <c r="N52" s="229">
        <v>37.194616022863499</v>
      </c>
    </row>
    <row r="53" spans="1:14" s="349" customFormat="1" ht="24" customHeight="1" x14ac:dyDescent="0.2">
      <c r="A53" s="524" t="s">
        <v>262</v>
      </c>
      <c r="B53" s="525"/>
      <c r="C53" s="526"/>
      <c r="D53" s="347">
        <v>5436</v>
      </c>
      <c r="E53" s="221">
        <v>5943</v>
      </c>
      <c r="F53" s="221">
        <v>5792</v>
      </c>
      <c r="G53" s="221">
        <v>5613</v>
      </c>
      <c r="H53" s="221">
        <v>5609</v>
      </c>
      <c r="I53" s="221">
        <v>5591</v>
      </c>
      <c r="J53" s="221">
        <v>5545</v>
      </c>
      <c r="K53" s="221">
        <v>5435</v>
      </c>
      <c r="L53" s="221">
        <v>5317</v>
      </c>
      <c r="M53" s="221">
        <v>5188</v>
      </c>
      <c r="N53" s="221">
        <v>5077</v>
      </c>
    </row>
    <row r="54" spans="1:14" ht="14.25" customHeight="1" x14ac:dyDescent="0.2">
      <c r="A54" s="515" t="s">
        <v>289</v>
      </c>
      <c r="B54" s="516"/>
      <c r="C54" s="517"/>
      <c r="D54" s="348">
        <v>21.431950796404401</v>
      </c>
      <c r="E54" s="229">
        <v>23.416075650118199</v>
      </c>
      <c r="F54" s="229">
        <v>23.079375199234899</v>
      </c>
      <c r="G54" s="229">
        <v>22.628502318081001</v>
      </c>
      <c r="H54" s="229">
        <v>22.867742987606</v>
      </c>
      <c r="I54" s="229">
        <v>22.8269301433062</v>
      </c>
      <c r="J54" s="229">
        <v>22.985408721605001</v>
      </c>
      <c r="K54" s="229">
        <v>23.3271814240955</v>
      </c>
      <c r="L54" s="229">
        <v>23.4002288530939</v>
      </c>
      <c r="M54" s="229">
        <v>23.3756871226458</v>
      </c>
      <c r="N54" s="229">
        <v>23.4027841799576</v>
      </c>
    </row>
    <row r="55" spans="1:14" x14ac:dyDescent="0.2">
      <c r="A55" s="367" t="s">
        <v>290</v>
      </c>
      <c r="B55" s="351"/>
      <c r="C55" s="368"/>
      <c r="D55" s="518" t="s">
        <v>10</v>
      </c>
      <c r="E55" s="518"/>
      <c r="F55" s="518"/>
      <c r="G55" s="518"/>
      <c r="H55" s="518"/>
      <c r="I55" s="518"/>
      <c r="J55" s="518"/>
      <c r="K55" s="518"/>
      <c r="L55" s="518"/>
      <c r="M55" s="518"/>
      <c r="N55" s="519"/>
    </row>
    <row r="56" spans="1:14" s="346" customFormat="1" ht="22.5" customHeight="1" x14ac:dyDescent="0.2">
      <c r="A56" s="369"/>
      <c r="B56" s="375"/>
      <c r="C56" s="355" t="s">
        <v>173</v>
      </c>
      <c r="D56" s="344">
        <v>23869</v>
      </c>
      <c r="E56" s="345">
        <v>23915</v>
      </c>
      <c r="F56" s="345">
        <v>23662</v>
      </c>
      <c r="G56" s="345">
        <v>23383</v>
      </c>
      <c r="H56" s="345">
        <v>23100</v>
      </c>
      <c r="I56" s="345">
        <v>23100</v>
      </c>
      <c r="J56" s="345">
        <v>22638</v>
      </c>
      <c r="K56" s="345">
        <v>21804</v>
      </c>
      <c r="L56" s="345">
        <v>21236</v>
      </c>
      <c r="M56" s="345">
        <v>20754</v>
      </c>
      <c r="N56" s="345">
        <v>20270</v>
      </c>
    </row>
    <row r="57" spans="1:14" s="251" customFormat="1" x14ac:dyDescent="0.2">
      <c r="A57" s="370"/>
      <c r="B57" s="375"/>
      <c r="C57" s="356" t="s">
        <v>287</v>
      </c>
      <c r="D57" s="347">
        <v>9096</v>
      </c>
      <c r="E57" s="221">
        <v>8805</v>
      </c>
      <c r="F57" s="221">
        <v>8693</v>
      </c>
      <c r="G57" s="221">
        <v>8722</v>
      </c>
      <c r="H57" s="221">
        <v>8856</v>
      </c>
      <c r="I57" s="221">
        <v>8741</v>
      </c>
      <c r="J57" s="221">
        <v>8542</v>
      </c>
      <c r="K57" s="221">
        <v>8386</v>
      </c>
      <c r="L57" s="221">
        <v>8041</v>
      </c>
      <c r="M57" s="221">
        <v>7873</v>
      </c>
      <c r="N57" s="221">
        <v>7674</v>
      </c>
    </row>
    <row r="58" spans="1:14" s="251" customFormat="1" x14ac:dyDescent="0.2">
      <c r="A58" s="370"/>
      <c r="B58" s="375"/>
      <c r="C58" s="356" t="s">
        <v>291</v>
      </c>
      <c r="D58" s="348">
        <v>38.108006200511099</v>
      </c>
      <c r="E58" s="229">
        <v>36.817896717541302</v>
      </c>
      <c r="F58" s="229">
        <v>36.738230073535597</v>
      </c>
      <c r="G58" s="229">
        <v>37.300603002181099</v>
      </c>
      <c r="H58" s="229">
        <v>38.337662337662302</v>
      </c>
      <c r="I58" s="229">
        <v>37.839826839826799</v>
      </c>
      <c r="J58" s="229">
        <v>37.733015284035702</v>
      </c>
      <c r="K58" s="229">
        <v>38.4608328747019</v>
      </c>
      <c r="L58" s="229">
        <v>37.864946317573903</v>
      </c>
      <c r="M58" s="229">
        <v>37.9348559313867</v>
      </c>
      <c r="N58" s="229">
        <v>37.858904785397101</v>
      </c>
    </row>
    <row r="59" spans="1:14" x14ac:dyDescent="0.2">
      <c r="A59" s="367"/>
      <c r="B59" s="351"/>
      <c r="C59" s="372"/>
      <c r="D59" s="521" t="s">
        <v>2</v>
      </c>
      <c r="E59" s="521"/>
      <c r="F59" s="521"/>
      <c r="G59" s="521"/>
      <c r="H59" s="521"/>
      <c r="I59" s="521"/>
      <c r="J59" s="521"/>
      <c r="K59" s="521"/>
      <c r="L59" s="521"/>
      <c r="M59" s="521"/>
      <c r="N59" s="522"/>
    </row>
    <row r="60" spans="1:14" s="346" customFormat="1" ht="22.5" customHeight="1" x14ac:dyDescent="0.2">
      <c r="A60" s="369"/>
      <c r="B60" s="375"/>
      <c r="C60" s="355" t="s">
        <v>173</v>
      </c>
      <c r="D60" s="344">
        <v>1495</v>
      </c>
      <c r="E60" s="345">
        <v>1465</v>
      </c>
      <c r="F60" s="345">
        <v>1434</v>
      </c>
      <c r="G60" s="345">
        <v>1422</v>
      </c>
      <c r="H60" s="345">
        <v>1428</v>
      </c>
      <c r="I60" s="345">
        <v>1393</v>
      </c>
      <c r="J60" s="345">
        <v>1486</v>
      </c>
      <c r="K60" s="345">
        <v>1495</v>
      </c>
      <c r="L60" s="345">
        <v>1486</v>
      </c>
      <c r="M60" s="345">
        <v>1440</v>
      </c>
      <c r="N60" s="345">
        <v>1424</v>
      </c>
    </row>
    <row r="61" spans="1:14" s="251" customFormat="1" x14ac:dyDescent="0.2">
      <c r="A61" s="370"/>
      <c r="B61" s="375"/>
      <c r="C61" s="356" t="s">
        <v>287</v>
      </c>
      <c r="D61" s="347">
        <v>884</v>
      </c>
      <c r="E61" s="221">
        <v>869</v>
      </c>
      <c r="F61" s="221">
        <v>853</v>
      </c>
      <c r="G61" s="221">
        <v>842</v>
      </c>
      <c r="H61" s="221">
        <v>864</v>
      </c>
      <c r="I61" s="221">
        <v>841</v>
      </c>
      <c r="J61" s="221">
        <v>908</v>
      </c>
      <c r="K61" s="221">
        <v>913</v>
      </c>
      <c r="L61" s="221">
        <v>912</v>
      </c>
      <c r="M61" s="221">
        <v>905</v>
      </c>
      <c r="N61" s="221">
        <v>874</v>
      </c>
    </row>
    <row r="62" spans="1:14" s="251" customFormat="1" x14ac:dyDescent="0.2">
      <c r="A62" s="373"/>
      <c r="B62" s="376"/>
      <c r="C62" s="361" t="s">
        <v>291</v>
      </c>
      <c r="D62" s="374">
        <v>59.130434782608702</v>
      </c>
      <c r="E62" s="230">
        <v>59.317406143344698</v>
      </c>
      <c r="F62" s="230">
        <v>59.483960948396103</v>
      </c>
      <c r="G62" s="230">
        <v>59.212376933895897</v>
      </c>
      <c r="H62" s="230">
        <v>60.504201680672303</v>
      </c>
      <c r="I62" s="230">
        <v>60.373295046661902</v>
      </c>
      <c r="J62" s="230">
        <v>61.1036339165545</v>
      </c>
      <c r="K62" s="230">
        <v>61.070234113712402</v>
      </c>
      <c r="L62" s="230">
        <v>61.372812920592203</v>
      </c>
      <c r="M62" s="230">
        <v>62.8472222222222</v>
      </c>
      <c r="N62" s="230">
        <v>61.376404494382001</v>
      </c>
    </row>
    <row r="63" spans="1:14" x14ac:dyDescent="0.2">
      <c r="A63" s="527" t="s">
        <v>295</v>
      </c>
      <c r="B63" s="528"/>
      <c r="C63" s="528"/>
      <c r="D63" s="528"/>
      <c r="E63" s="528"/>
      <c r="F63" s="528"/>
      <c r="G63" s="528"/>
      <c r="H63" s="528"/>
      <c r="I63" s="528"/>
      <c r="J63" s="528"/>
      <c r="K63" s="528"/>
      <c r="L63" s="528"/>
      <c r="M63" s="528"/>
      <c r="N63" s="529"/>
    </row>
    <row r="64" spans="1:14" x14ac:dyDescent="0.2">
      <c r="A64" s="367"/>
      <c r="B64" s="530"/>
      <c r="C64" s="531"/>
      <c r="D64" s="532" t="s">
        <v>1</v>
      </c>
      <c r="E64" s="532"/>
      <c r="F64" s="532"/>
      <c r="G64" s="532"/>
      <c r="H64" s="532"/>
      <c r="I64" s="532"/>
      <c r="J64" s="532"/>
      <c r="K64" s="532"/>
      <c r="L64" s="532"/>
      <c r="M64" s="532"/>
      <c r="N64" s="533"/>
    </row>
    <row r="65" spans="1:14" s="349" customFormat="1" ht="22.5" customHeight="1" x14ac:dyDescent="0.2">
      <c r="A65" s="534" t="s">
        <v>1</v>
      </c>
      <c r="B65" s="535"/>
      <c r="C65" s="536"/>
      <c r="D65" s="344">
        <v>54536</v>
      </c>
      <c r="E65" s="345">
        <v>54374</v>
      </c>
      <c r="F65" s="345">
        <v>53639</v>
      </c>
      <c r="G65" s="345">
        <v>52424</v>
      </c>
      <c r="H65" s="345">
        <v>52064</v>
      </c>
      <c r="I65" s="345">
        <v>51981</v>
      </c>
      <c r="J65" s="345">
        <v>51108</v>
      </c>
      <c r="K65" s="345">
        <v>49784</v>
      </c>
      <c r="L65" s="345">
        <v>48537</v>
      </c>
      <c r="M65" s="345">
        <v>47146</v>
      </c>
      <c r="N65" s="345">
        <v>45845</v>
      </c>
    </row>
    <row r="66" spans="1:14" ht="14.25" customHeight="1" x14ac:dyDescent="0.2">
      <c r="A66" s="515" t="s">
        <v>287</v>
      </c>
      <c r="B66" s="516"/>
      <c r="C66" s="517"/>
      <c r="D66" s="347">
        <v>15753</v>
      </c>
      <c r="E66" s="221">
        <v>15370</v>
      </c>
      <c r="F66" s="221">
        <v>15141</v>
      </c>
      <c r="G66" s="221">
        <v>15351</v>
      </c>
      <c r="H66" s="221">
        <v>15554</v>
      </c>
      <c r="I66" s="221">
        <v>15416</v>
      </c>
      <c r="J66" s="221">
        <v>15373</v>
      </c>
      <c r="K66" s="221">
        <v>15149</v>
      </c>
      <c r="L66" s="221">
        <v>14946</v>
      </c>
      <c r="M66" s="221">
        <v>14519</v>
      </c>
      <c r="N66" s="221">
        <v>14384</v>
      </c>
    </row>
    <row r="67" spans="1:14" ht="14.25" customHeight="1" x14ac:dyDescent="0.2">
      <c r="A67" s="515" t="s">
        <v>288</v>
      </c>
      <c r="B67" s="516"/>
      <c r="C67" s="517"/>
      <c r="D67" s="348">
        <v>28.8855068211823</v>
      </c>
      <c r="E67" s="229">
        <v>28.267186522970501</v>
      </c>
      <c r="F67" s="229">
        <v>28.227595592758998</v>
      </c>
      <c r="G67" s="229">
        <v>29.282389745154902</v>
      </c>
      <c r="H67" s="229">
        <v>29.874769514443798</v>
      </c>
      <c r="I67" s="229">
        <v>29.656990054058198</v>
      </c>
      <c r="J67" s="229">
        <v>30.079439618063699</v>
      </c>
      <c r="K67" s="229">
        <v>30.429455246665601</v>
      </c>
      <c r="L67" s="229">
        <v>30.793003275851401</v>
      </c>
      <c r="M67" s="229">
        <v>30.795825732829901</v>
      </c>
      <c r="N67" s="229">
        <v>31.3752862907624</v>
      </c>
    </row>
    <row r="68" spans="1:14" ht="24" customHeight="1" x14ac:dyDescent="0.2">
      <c r="A68" s="524" t="s">
        <v>263</v>
      </c>
      <c r="B68" s="525"/>
      <c r="C68" s="526"/>
      <c r="D68" s="347">
        <v>36039</v>
      </c>
      <c r="E68" s="221">
        <v>35637</v>
      </c>
      <c r="F68" s="221">
        <v>35179</v>
      </c>
      <c r="G68" s="221">
        <v>33919</v>
      </c>
      <c r="H68" s="221">
        <v>33366</v>
      </c>
      <c r="I68" s="221">
        <v>33468</v>
      </c>
      <c r="J68" s="221">
        <v>32704</v>
      </c>
      <c r="K68" s="221">
        <v>31665</v>
      </c>
      <c r="L68" s="221">
        <v>30761</v>
      </c>
      <c r="M68" s="221">
        <v>29865</v>
      </c>
      <c r="N68" s="221">
        <v>28861</v>
      </c>
    </row>
    <row r="69" spans="1:14" ht="14.25" customHeight="1" x14ac:dyDescent="0.2">
      <c r="A69" s="515" t="s">
        <v>289</v>
      </c>
      <c r="B69" s="516"/>
      <c r="C69" s="517"/>
      <c r="D69" s="348">
        <v>66.082954378758998</v>
      </c>
      <c r="E69" s="229">
        <v>65.540515687644799</v>
      </c>
      <c r="F69" s="229">
        <v>65.584742444862897</v>
      </c>
      <c r="G69" s="229">
        <v>64.701281855638598</v>
      </c>
      <c r="H69" s="229">
        <v>64.086508912108201</v>
      </c>
      <c r="I69" s="229">
        <v>64.385063773301795</v>
      </c>
      <c r="J69" s="229">
        <v>63.989981998904298</v>
      </c>
      <c r="K69" s="229">
        <v>63.604772617708498</v>
      </c>
      <c r="L69" s="229">
        <v>63.376393266992203</v>
      </c>
      <c r="M69" s="229">
        <v>63.3457769482035</v>
      </c>
      <c r="N69" s="229">
        <v>62.953430035990799</v>
      </c>
    </row>
    <row r="70" spans="1:14" s="251" customFormat="1" ht="24" customHeight="1" x14ac:dyDescent="0.2">
      <c r="A70" s="524" t="s">
        <v>262</v>
      </c>
      <c r="B70" s="525"/>
      <c r="C70" s="526"/>
      <c r="D70" s="347">
        <v>2744</v>
      </c>
      <c r="E70" s="221">
        <v>3367</v>
      </c>
      <c r="F70" s="221">
        <v>3319</v>
      </c>
      <c r="G70" s="221">
        <v>3154</v>
      </c>
      <c r="H70" s="221">
        <v>3144</v>
      </c>
      <c r="I70" s="221">
        <v>3097</v>
      </c>
      <c r="J70" s="221">
        <v>3031</v>
      </c>
      <c r="K70" s="221">
        <v>2970</v>
      </c>
      <c r="L70" s="221">
        <v>2830</v>
      </c>
      <c r="M70" s="221">
        <v>2762</v>
      </c>
      <c r="N70" s="221">
        <v>2600</v>
      </c>
    </row>
    <row r="71" spans="1:14" s="251" customFormat="1" x14ac:dyDescent="0.2">
      <c r="A71" s="515" t="s">
        <v>289</v>
      </c>
      <c r="B71" s="516"/>
      <c r="C71" s="517"/>
      <c r="D71" s="348">
        <v>5.03153880005868</v>
      </c>
      <c r="E71" s="229">
        <v>6.1922977893846296</v>
      </c>
      <c r="F71" s="229">
        <v>6.1876619623781197</v>
      </c>
      <c r="G71" s="229">
        <v>6.0163283992064702</v>
      </c>
      <c r="H71" s="229">
        <v>6.0387215734480604</v>
      </c>
      <c r="I71" s="229">
        <v>5.9579461726399998</v>
      </c>
      <c r="J71" s="229">
        <v>5.9305783830320102</v>
      </c>
      <c r="K71" s="229">
        <v>5.9657721356259001</v>
      </c>
      <c r="L71" s="229">
        <v>5.8306034571563998</v>
      </c>
      <c r="M71" s="229">
        <v>5.8583973189666096</v>
      </c>
      <c r="N71" s="229">
        <v>5.6712836732468102</v>
      </c>
    </row>
    <row r="72" spans="1:14" s="346" customFormat="1" ht="21" customHeight="1" x14ac:dyDescent="0.2">
      <c r="A72" s="377" t="s">
        <v>296</v>
      </c>
      <c r="B72" s="378"/>
      <c r="C72" s="379"/>
      <c r="D72" s="380">
        <v>4.7133381518111896</v>
      </c>
      <c r="E72" s="140">
        <v>4.6832797565588002</v>
      </c>
      <c r="F72" s="140">
        <v>4.7235918024724901</v>
      </c>
      <c r="G72" s="140">
        <v>4.8321576681825897</v>
      </c>
      <c r="H72" s="140">
        <v>4.9155880488474901</v>
      </c>
      <c r="I72" s="140">
        <v>4.9103131051696796</v>
      </c>
      <c r="J72" s="140">
        <v>4.91463260961822</v>
      </c>
      <c r="K72" s="140">
        <v>4.9232860877770301</v>
      </c>
      <c r="L72" s="140">
        <v>4.9530882539242702</v>
      </c>
      <c r="M72" s="140">
        <v>4.9708236990822101</v>
      </c>
      <c r="N72" s="140">
        <v>4.9725239172859004</v>
      </c>
    </row>
    <row r="73" spans="1:14" x14ac:dyDescent="0.2">
      <c r="A73" s="370" t="s">
        <v>290</v>
      </c>
      <c r="B73" s="351"/>
      <c r="C73" s="368"/>
      <c r="D73" s="518" t="s">
        <v>10</v>
      </c>
      <c r="E73" s="518"/>
      <c r="F73" s="518"/>
      <c r="G73" s="518"/>
      <c r="H73" s="518"/>
      <c r="I73" s="518"/>
      <c r="J73" s="518"/>
      <c r="K73" s="518"/>
      <c r="L73" s="518"/>
      <c r="M73" s="518"/>
      <c r="N73" s="519"/>
    </row>
    <row r="74" spans="1:14" s="346" customFormat="1" ht="22.5" customHeight="1" x14ac:dyDescent="0.2">
      <c r="A74" s="369"/>
      <c r="B74" s="516"/>
      <c r="C74" s="355" t="s">
        <v>173</v>
      </c>
      <c r="D74" s="344">
        <v>48613</v>
      </c>
      <c r="E74" s="345">
        <v>48699</v>
      </c>
      <c r="F74" s="345">
        <v>48096</v>
      </c>
      <c r="G74" s="345">
        <v>47089</v>
      </c>
      <c r="H74" s="345">
        <v>46883</v>
      </c>
      <c r="I74" s="345">
        <v>46958</v>
      </c>
      <c r="J74" s="345">
        <v>45731</v>
      </c>
      <c r="K74" s="345">
        <v>44460</v>
      </c>
      <c r="L74" s="345">
        <v>43270</v>
      </c>
      <c r="M74" s="345">
        <v>42144</v>
      </c>
      <c r="N74" s="345">
        <v>40927</v>
      </c>
    </row>
    <row r="75" spans="1:14" s="251" customFormat="1" x14ac:dyDescent="0.2">
      <c r="A75" s="370"/>
      <c r="B75" s="516"/>
      <c r="C75" s="356" t="s">
        <v>287</v>
      </c>
      <c r="D75" s="347">
        <v>12467</v>
      </c>
      <c r="E75" s="221">
        <v>12276</v>
      </c>
      <c r="F75" s="221">
        <v>12054</v>
      </c>
      <c r="G75" s="221">
        <v>12261</v>
      </c>
      <c r="H75" s="221">
        <v>12470</v>
      </c>
      <c r="I75" s="221">
        <v>12422</v>
      </c>
      <c r="J75" s="221">
        <v>12140</v>
      </c>
      <c r="K75" s="221">
        <v>11939</v>
      </c>
      <c r="L75" s="221">
        <v>11740</v>
      </c>
      <c r="M75" s="221">
        <v>11441</v>
      </c>
      <c r="N75" s="221">
        <v>11259</v>
      </c>
    </row>
    <row r="76" spans="1:14" s="251" customFormat="1" x14ac:dyDescent="0.2">
      <c r="A76" s="370"/>
      <c r="B76" s="516"/>
      <c r="C76" s="356" t="s">
        <v>291</v>
      </c>
      <c r="D76" s="348">
        <v>25.6454034928929</v>
      </c>
      <c r="E76" s="229">
        <v>25.2079098133432</v>
      </c>
      <c r="F76" s="229">
        <v>25.062375249500999</v>
      </c>
      <c r="G76" s="229">
        <v>26.0379281785555</v>
      </c>
      <c r="H76" s="229">
        <v>26.5981272529488</v>
      </c>
      <c r="I76" s="229">
        <v>26.453426466203801</v>
      </c>
      <c r="J76" s="229">
        <v>26.546543919879301</v>
      </c>
      <c r="K76" s="229">
        <v>26.853351327035501</v>
      </c>
      <c r="L76" s="229">
        <v>27.131962098451599</v>
      </c>
      <c r="M76" s="229">
        <v>27.1473993925588</v>
      </c>
      <c r="N76" s="229">
        <v>27.509956752266199</v>
      </c>
    </row>
    <row r="77" spans="1:14" s="346" customFormat="1" ht="21" customHeight="1" x14ac:dyDescent="0.2">
      <c r="A77" s="377"/>
      <c r="B77" s="520"/>
      <c r="C77" s="381" t="s">
        <v>297</v>
      </c>
      <c r="D77" s="380">
        <v>4.2974486036707198</v>
      </c>
      <c r="E77" s="140">
        <v>4.2504173866602102</v>
      </c>
      <c r="F77" s="140">
        <v>4.2826230196475299</v>
      </c>
      <c r="G77" s="140">
        <v>4.3984111035788001</v>
      </c>
      <c r="H77" s="140">
        <v>4.4831860096640002</v>
      </c>
      <c r="I77" s="140">
        <v>4.4780390447226504</v>
      </c>
      <c r="J77" s="140">
        <v>4.4652046327370796</v>
      </c>
      <c r="K77" s="140">
        <v>4.4560867818031999</v>
      </c>
      <c r="L77" s="140">
        <v>4.47921111026952</v>
      </c>
      <c r="M77" s="140">
        <v>4.4938780332446697</v>
      </c>
      <c r="N77" s="140">
        <v>4.4765354634424304</v>
      </c>
    </row>
    <row r="78" spans="1:14" x14ac:dyDescent="0.2">
      <c r="A78" s="370"/>
      <c r="B78" s="375"/>
      <c r="C78" s="356"/>
      <c r="D78" s="521" t="s">
        <v>2</v>
      </c>
      <c r="E78" s="521"/>
      <c r="F78" s="521"/>
      <c r="G78" s="521"/>
      <c r="H78" s="521"/>
      <c r="I78" s="521"/>
      <c r="J78" s="521"/>
      <c r="K78" s="521"/>
      <c r="L78" s="521"/>
      <c r="M78" s="521"/>
      <c r="N78" s="522"/>
    </row>
    <row r="79" spans="1:14" s="346" customFormat="1" ht="22.5" customHeight="1" x14ac:dyDescent="0.2">
      <c r="A79" s="369"/>
      <c r="B79" s="516"/>
      <c r="C79" s="355" t="s">
        <v>173</v>
      </c>
      <c r="D79" s="344">
        <v>5923</v>
      </c>
      <c r="E79" s="345">
        <v>5675</v>
      </c>
      <c r="F79" s="345">
        <v>5543</v>
      </c>
      <c r="G79" s="345">
        <v>5335</v>
      </c>
      <c r="H79" s="345">
        <v>5181</v>
      </c>
      <c r="I79" s="345">
        <v>5023</v>
      </c>
      <c r="J79" s="345">
        <v>5377</v>
      </c>
      <c r="K79" s="345">
        <v>5324</v>
      </c>
      <c r="L79" s="345">
        <v>5267</v>
      </c>
      <c r="M79" s="345">
        <v>5002</v>
      </c>
      <c r="N79" s="345">
        <v>4918</v>
      </c>
    </row>
    <row r="80" spans="1:14" s="251" customFormat="1" x14ac:dyDescent="0.2">
      <c r="A80" s="370"/>
      <c r="B80" s="516"/>
      <c r="C80" s="356" t="s">
        <v>287</v>
      </c>
      <c r="D80" s="347">
        <v>3286</v>
      </c>
      <c r="E80" s="221">
        <v>3094</v>
      </c>
      <c r="F80" s="221">
        <v>3087</v>
      </c>
      <c r="G80" s="221">
        <v>3090</v>
      </c>
      <c r="H80" s="221">
        <v>3084</v>
      </c>
      <c r="I80" s="221">
        <v>2994</v>
      </c>
      <c r="J80" s="221">
        <v>3233</v>
      </c>
      <c r="K80" s="221">
        <v>3210</v>
      </c>
      <c r="L80" s="221">
        <v>3206</v>
      </c>
      <c r="M80" s="221">
        <v>3078</v>
      </c>
      <c r="N80" s="221">
        <v>3125</v>
      </c>
    </row>
    <row r="81" spans="1:17" s="251" customFormat="1" x14ac:dyDescent="0.2">
      <c r="A81" s="370"/>
      <c r="B81" s="516"/>
      <c r="C81" s="356" t="s">
        <v>291</v>
      </c>
      <c r="D81" s="348">
        <v>55.478642579773798</v>
      </c>
      <c r="E81" s="229">
        <v>54.519823788546198</v>
      </c>
      <c r="F81" s="229">
        <v>55.691863611762599</v>
      </c>
      <c r="G81" s="229">
        <v>57.919400187441397</v>
      </c>
      <c r="H81" s="229">
        <v>59.525188187608599</v>
      </c>
      <c r="I81" s="229">
        <v>59.605813259008599</v>
      </c>
      <c r="J81" s="229">
        <v>60.126464571322302</v>
      </c>
      <c r="K81" s="229">
        <v>60.293012772351602</v>
      </c>
      <c r="L81" s="229">
        <v>60.869565217391298</v>
      </c>
      <c r="M81" s="229">
        <v>61.5353858456617</v>
      </c>
      <c r="N81" s="229">
        <v>63.542090280601897</v>
      </c>
    </row>
    <row r="82" spans="1:17" s="346" customFormat="1" ht="21" customHeight="1" x14ac:dyDescent="0.2">
      <c r="A82" s="377"/>
      <c r="B82" s="520"/>
      <c r="C82" s="381" t="s">
        <v>297</v>
      </c>
      <c r="D82" s="380">
        <v>6.0184808672644801</v>
      </c>
      <c r="E82" s="140">
        <v>6.0809468332452896</v>
      </c>
      <c r="F82" s="140">
        <v>6.1679349006047701</v>
      </c>
      <c r="G82" s="140">
        <v>6.26885228659199</v>
      </c>
      <c r="H82" s="140">
        <v>6.3921708573182396</v>
      </c>
      <c r="I82" s="140">
        <v>6.4316461578967399</v>
      </c>
      <c r="J82" s="140">
        <v>6.4565844784084501</v>
      </c>
      <c r="K82" s="140">
        <v>6.4542825458216297</v>
      </c>
      <c r="L82" s="140">
        <v>6.5093521921654398</v>
      </c>
      <c r="M82" s="140">
        <v>6.5640604923073198</v>
      </c>
      <c r="N82" s="140">
        <v>6.55586656160198</v>
      </c>
    </row>
    <row r="83" spans="1:17" s="346" customFormat="1" ht="13.5" customHeight="1" x14ac:dyDescent="0.2">
      <c r="A83" s="382"/>
      <c r="B83" s="351"/>
      <c r="C83" s="383"/>
      <c r="D83" s="384"/>
      <c r="E83" s="384"/>
      <c r="F83" s="384"/>
      <c r="G83" s="384"/>
      <c r="H83" s="384"/>
      <c r="I83" s="384"/>
      <c r="J83" s="384"/>
      <c r="K83" s="283"/>
      <c r="L83" s="283"/>
      <c r="M83" s="283"/>
      <c r="N83" s="253" t="s">
        <v>8</v>
      </c>
    </row>
    <row r="84" spans="1:17" s="346" customFormat="1" ht="13.5" customHeight="1" x14ac:dyDescent="0.2">
      <c r="A84" s="523" t="s">
        <v>349</v>
      </c>
      <c r="B84" s="523"/>
      <c r="C84" s="523"/>
      <c r="D84" s="523"/>
      <c r="E84" s="523"/>
      <c r="F84" s="523"/>
      <c r="G84" s="523"/>
      <c r="H84" s="523"/>
      <c r="I84" s="523"/>
      <c r="J84" s="523"/>
      <c r="K84" s="283"/>
      <c r="L84" s="283"/>
      <c r="M84" s="283"/>
      <c r="N84" s="253"/>
    </row>
    <row r="85" spans="1:17" ht="11.25" customHeight="1" x14ac:dyDescent="0.2">
      <c r="A85" s="523" t="s">
        <v>233</v>
      </c>
      <c r="B85" s="523"/>
      <c r="C85" s="523"/>
      <c r="D85" s="523"/>
      <c r="E85" s="523"/>
      <c r="F85" s="523"/>
      <c r="G85" s="523"/>
      <c r="H85" s="523"/>
      <c r="I85" s="523"/>
      <c r="J85" s="523"/>
    </row>
    <row r="86" spans="1:17" ht="11.25" customHeight="1" x14ac:dyDescent="0.2">
      <c r="A86" s="513" t="s">
        <v>255</v>
      </c>
      <c r="B86" s="513"/>
      <c r="C86" s="513"/>
      <c r="D86" s="513"/>
      <c r="E86" s="513"/>
      <c r="F86" s="513"/>
      <c r="G86" s="513"/>
      <c r="H86" s="513"/>
      <c r="I86" s="513"/>
      <c r="J86" s="513"/>
      <c r="K86" s="513"/>
      <c r="L86" s="513"/>
      <c r="M86" s="513"/>
      <c r="N86" s="513"/>
      <c r="O86" s="385"/>
      <c r="P86" s="386"/>
    </row>
    <row r="87" spans="1:17" ht="11.25" customHeight="1" x14ac:dyDescent="0.2">
      <c r="A87" s="514" t="s">
        <v>272</v>
      </c>
      <c r="B87" s="514"/>
      <c r="C87" s="514"/>
      <c r="D87" s="514"/>
      <c r="E87" s="514"/>
      <c r="F87" s="514"/>
      <c r="G87" s="514"/>
      <c r="H87" s="514"/>
      <c r="I87" s="514"/>
      <c r="J87" s="514"/>
      <c r="K87" s="514"/>
      <c r="L87" s="514"/>
      <c r="M87" s="514"/>
      <c r="N87" s="514"/>
      <c r="O87" s="385"/>
      <c r="P87" s="386"/>
      <c r="Q87" s="253"/>
    </row>
    <row r="88" spans="1:17" ht="67.5" customHeight="1" x14ac:dyDescent="0.2">
      <c r="A88" s="484" t="s">
        <v>273</v>
      </c>
      <c r="B88" s="484"/>
      <c r="C88" s="484"/>
      <c r="D88" s="484"/>
      <c r="E88" s="484"/>
      <c r="F88" s="484"/>
      <c r="G88" s="484"/>
      <c r="H88" s="484"/>
      <c r="I88" s="484"/>
      <c r="J88" s="484"/>
      <c r="K88" s="484"/>
      <c r="L88" s="484"/>
      <c r="M88" s="484"/>
      <c r="N88" s="484"/>
      <c r="O88" s="387"/>
      <c r="P88" s="251"/>
      <c r="Q88" s="251"/>
    </row>
    <row r="89" spans="1:17" ht="14.25" customHeight="1" x14ac:dyDescent="0.2">
      <c r="B89" s="298"/>
      <c r="C89" s="298"/>
      <c r="D89" s="298"/>
      <c r="E89" s="298"/>
      <c r="F89" s="298"/>
      <c r="G89" s="298"/>
      <c r="H89" s="298"/>
      <c r="I89" s="298"/>
      <c r="J89" s="298"/>
      <c r="K89" s="298"/>
      <c r="L89" s="298"/>
      <c r="M89" s="298"/>
      <c r="N89" s="298"/>
      <c r="O89" s="298"/>
      <c r="P89" s="298"/>
      <c r="Q89" s="298"/>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189"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85"/>
      <c r="B1" s="38"/>
      <c r="C1" s="49"/>
      <c r="D1" s="49"/>
      <c r="E1" s="49"/>
      <c r="F1" s="46" t="s">
        <v>0</v>
      </c>
    </row>
    <row r="2" spans="1:13" s="5" customFormat="1" ht="10.5" customHeight="1" x14ac:dyDescent="0.2">
      <c r="C2" s="6"/>
      <c r="E2" s="539" t="str">
        <f ca="1">HYPERLINK(CELL("adresse",Inhaltsverzeichnis!A1),"zurück zum Inhalt")</f>
        <v>zurück zum Inhalt</v>
      </c>
      <c r="F2" s="540"/>
      <c r="J2" s="128"/>
      <c r="K2" s="6"/>
    </row>
    <row r="3" spans="1:13" s="5" customFormat="1" ht="12.75" x14ac:dyDescent="0.2">
      <c r="D3" s="6"/>
      <c r="E3" s="6"/>
      <c r="F3" s="6"/>
      <c r="G3" s="6"/>
      <c r="H3" s="6"/>
      <c r="I3" s="6"/>
      <c r="J3" s="128"/>
      <c r="L3" s="6"/>
      <c r="M3" s="6"/>
    </row>
    <row r="4" spans="1:13" s="8" customFormat="1" ht="42" customHeight="1" x14ac:dyDescent="0.2">
      <c r="A4" s="558" t="s">
        <v>317</v>
      </c>
      <c r="B4" s="558"/>
      <c r="C4" s="558"/>
      <c r="D4" s="558"/>
      <c r="E4" s="558"/>
      <c r="F4" s="558"/>
    </row>
    <row r="5" spans="1:13" s="8" customFormat="1" ht="11.25" customHeight="1" x14ac:dyDescent="0.2">
      <c r="A5" s="485" t="s">
        <v>234</v>
      </c>
      <c r="B5" s="485"/>
      <c r="C5" s="485"/>
      <c r="D5" s="485"/>
      <c r="E5" s="485"/>
      <c r="F5" s="485"/>
    </row>
    <row r="6" spans="1:13" s="8" customFormat="1" ht="12.75" customHeight="1" x14ac:dyDescent="0.2">
      <c r="A6" s="186" t="str">
        <f>CONCATENATE(LEFT(Impressum!C12,SEARCH("(",Impressum!C12)-1),"nach Arbeitsort ","(Beschäftigungsbetrieb",TEXT(0,"#¹⁾"),", Gebietsstand ",TEXT(Impressum!C16,"MMMM")," ",TEXT(Impressum!C16,"JJJJ"),")")</f>
        <v>Westdeutschland nach Arbeitsort (Beschäftigungsbetrieb¹⁾, Gebietsstand März 2026)</v>
      </c>
    </row>
    <row r="7" spans="1:13" s="8" customFormat="1" ht="12.75" customHeight="1" x14ac:dyDescent="0.2">
      <c r="A7" s="186" t="s">
        <v>395</v>
      </c>
    </row>
    <row r="8" spans="1:13" s="33" customFormat="1" ht="12.75" customHeight="1" x14ac:dyDescent="0.2">
      <c r="A8" s="187"/>
      <c r="B8" s="510"/>
      <c r="C8" s="510"/>
      <c r="D8" s="510"/>
      <c r="E8" s="510"/>
      <c r="F8" s="510"/>
    </row>
    <row r="9" spans="1:13" s="33" customFormat="1" ht="11.25" customHeight="1" x14ac:dyDescent="0.2">
      <c r="A9" s="559" t="s">
        <v>212</v>
      </c>
      <c r="B9" s="562" t="s">
        <v>1</v>
      </c>
      <c r="C9" s="564" t="s">
        <v>4</v>
      </c>
      <c r="D9" s="565"/>
      <c r="E9" s="565"/>
      <c r="F9" s="566"/>
    </row>
    <row r="10" spans="1:13" s="33" customFormat="1" ht="28.15" customHeight="1" x14ac:dyDescent="0.2">
      <c r="A10" s="560"/>
      <c r="B10" s="563"/>
      <c r="C10" s="182" t="s">
        <v>11</v>
      </c>
      <c r="D10" s="182" t="s">
        <v>228</v>
      </c>
      <c r="E10" s="182" t="s">
        <v>12</v>
      </c>
      <c r="F10" s="193" t="s">
        <v>228</v>
      </c>
    </row>
    <row r="11" spans="1:13" s="31" customFormat="1" ht="14.25" customHeight="1" x14ac:dyDescent="0.15">
      <c r="A11" s="561"/>
      <c r="B11" s="194">
        <v>1</v>
      </c>
      <c r="C11" s="195">
        <v>2</v>
      </c>
      <c r="D11" s="195">
        <v>3</v>
      </c>
      <c r="E11" s="195">
        <v>4</v>
      </c>
      <c r="F11" s="196">
        <v>5</v>
      </c>
    </row>
    <row r="12" spans="1:13" ht="20.100000000000001" customHeight="1" x14ac:dyDescent="0.2">
      <c r="A12" s="214" t="s">
        <v>1</v>
      </c>
      <c r="B12" s="263">
        <v>948275.20833333302</v>
      </c>
      <c r="C12" s="263">
        <v>512830</v>
      </c>
      <c r="D12" s="215">
        <v>54.08029182808</v>
      </c>
      <c r="E12" s="263">
        <v>435445.20833333302</v>
      </c>
      <c r="F12" s="204">
        <v>45.91970817192</v>
      </c>
    </row>
    <row r="13" spans="1:13" ht="26.25" customHeight="1" x14ac:dyDescent="0.2">
      <c r="A13" s="190" t="s">
        <v>242</v>
      </c>
      <c r="B13" s="264">
        <v>192312.70833333299</v>
      </c>
      <c r="C13" s="264">
        <v>99254.291666666701</v>
      </c>
      <c r="D13" s="197">
        <v>51.610885482736997</v>
      </c>
      <c r="E13" s="264">
        <v>93058.416666666701</v>
      </c>
      <c r="F13" s="197">
        <v>48.389114517263003</v>
      </c>
    </row>
    <row r="14" spans="1:13" ht="12.75" customHeight="1" x14ac:dyDescent="0.2">
      <c r="A14" s="190" t="s">
        <v>241</v>
      </c>
      <c r="B14" s="264">
        <v>222979.5</v>
      </c>
      <c r="C14" s="264">
        <v>110950.29166666701</v>
      </c>
      <c r="D14" s="197">
        <v>49.758068193114902</v>
      </c>
      <c r="E14" s="264">
        <v>112029.20833333299</v>
      </c>
      <c r="F14" s="197">
        <v>50.241931806885098</v>
      </c>
    </row>
    <row r="15" spans="1:13" ht="12.75" customHeight="1" x14ac:dyDescent="0.2">
      <c r="A15" s="190" t="s">
        <v>171</v>
      </c>
      <c r="B15" s="264">
        <v>244154.66666666701</v>
      </c>
      <c r="C15" s="264">
        <v>132775.25</v>
      </c>
      <c r="D15" s="197">
        <v>54.3816146595601</v>
      </c>
      <c r="E15" s="264">
        <v>111379.41666666701</v>
      </c>
      <c r="F15" s="197">
        <v>45.6183853404399</v>
      </c>
    </row>
    <row r="16" spans="1:13" ht="12.75" customHeight="1" x14ac:dyDescent="0.2">
      <c r="A16" s="192" t="s">
        <v>172</v>
      </c>
      <c r="B16" s="265">
        <v>288826.25</v>
      </c>
      <c r="C16" s="265">
        <v>169849.25</v>
      </c>
      <c r="D16" s="198">
        <v>58.806722034441101</v>
      </c>
      <c r="E16" s="265">
        <v>118977</v>
      </c>
      <c r="F16" s="198">
        <v>41.193277965558899</v>
      </c>
    </row>
    <row r="17" spans="1:13" ht="36" customHeight="1" x14ac:dyDescent="0.2">
      <c r="A17" s="212" t="s">
        <v>217</v>
      </c>
      <c r="B17" s="266">
        <v>781156.875</v>
      </c>
      <c r="C17" s="266">
        <v>417801.79166666698</v>
      </c>
      <c r="D17" s="205">
        <v>53.485004745898998</v>
      </c>
      <c r="E17" s="266">
        <v>363355.08333333302</v>
      </c>
      <c r="F17" s="205">
        <v>46.514995254101002</v>
      </c>
    </row>
    <row r="18" spans="1:13" ht="22.5" customHeight="1" x14ac:dyDescent="0.2">
      <c r="A18" s="261" t="s">
        <v>242</v>
      </c>
      <c r="B18" s="267">
        <v>162787.33333333299</v>
      </c>
      <c r="C18" s="267">
        <v>83271.791666666701</v>
      </c>
      <c r="D18" s="262">
        <v>51.153729200879702</v>
      </c>
      <c r="E18" s="267">
        <v>79515.541666666701</v>
      </c>
      <c r="F18" s="262">
        <v>48.846270799120298</v>
      </c>
    </row>
    <row r="19" spans="1:13" ht="12.75" customHeight="1" x14ac:dyDescent="0.2">
      <c r="A19" s="191" t="s">
        <v>241</v>
      </c>
      <c r="B19" s="267">
        <v>180304.66666666701</v>
      </c>
      <c r="C19" s="267">
        <v>86859.291666666701</v>
      </c>
      <c r="D19" s="262">
        <v>48.173623718373001</v>
      </c>
      <c r="E19" s="267">
        <v>93445.375</v>
      </c>
      <c r="F19" s="262">
        <v>51.826376281626999</v>
      </c>
    </row>
    <row r="20" spans="1:13" ht="12.75" customHeight="1" x14ac:dyDescent="0.2">
      <c r="A20" s="191" t="s">
        <v>171</v>
      </c>
      <c r="B20" s="264">
        <v>197048.875</v>
      </c>
      <c r="C20" s="264">
        <v>105799.5</v>
      </c>
      <c r="D20" s="197">
        <v>53.692009152551599</v>
      </c>
      <c r="E20" s="264">
        <v>91249.375</v>
      </c>
      <c r="F20" s="197">
        <v>46.307990847448401</v>
      </c>
    </row>
    <row r="21" spans="1:13" ht="12.75" customHeight="1" x14ac:dyDescent="0.2">
      <c r="A21" s="191" t="s">
        <v>172</v>
      </c>
      <c r="B21" s="264">
        <v>241013.95833333299</v>
      </c>
      <c r="C21" s="264">
        <v>141870.33333333299</v>
      </c>
      <c r="D21" s="197">
        <v>58.863948924120102</v>
      </c>
      <c r="E21" s="264">
        <v>99143.625</v>
      </c>
      <c r="F21" s="198">
        <v>41.136051075879898</v>
      </c>
    </row>
    <row r="22" spans="1:13" ht="36" customHeight="1" x14ac:dyDescent="0.2">
      <c r="A22" s="418" t="s">
        <v>316</v>
      </c>
      <c r="B22" s="263">
        <v>159403.91666666701</v>
      </c>
      <c r="C22" s="263">
        <v>90357.75</v>
      </c>
      <c r="D22" s="204">
        <v>56.684774056681</v>
      </c>
      <c r="E22" s="263">
        <v>69046.166666666701</v>
      </c>
      <c r="F22" s="204">
        <v>43.315225943319</v>
      </c>
    </row>
    <row r="23" spans="1:13" ht="22.5" x14ac:dyDescent="0.2">
      <c r="A23" s="261" t="s">
        <v>242</v>
      </c>
      <c r="B23" s="267">
        <v>22432.791666666701</v>
      </c>
      <c r="C23" s="267">
        <v>11722.916666666701</v>
      </c>
      <c r="D23" s="262">
        <v>52.257948278840303</v>
      </c>
      <c r="E23" s="267">
        <v>10709.875</v>
      </c>
      <c r="F23" s="262">
        <v>47.742051721159697</v>
      </c>
    </row>
    <row r="24" spans="1:13" ht="12.75" customHeight="1" x14ac:dyDescent="0.2">
      <c r="A24" s="191" t="s">
        <v>241</v>
      </c>
      <c r="B24" s="267">
        <v>42451.375</v>
      </c>
      <c r="C24" s="267">
        <v>23969.125</v>
      </c>
      <c r="D24" s="262">
        <v>56.4625409659876</v>
      </c>
      <c r="E24" s="267">
        <v>18482.25</v>
      </c>
      <c r="F24" s="262">
        <v>43.5374590340124</v>
      </c>
    </row>
    <row r="25" spans="1:13" ht="12.75" customHeight="1" x14ac:dyDescent="0.2">
      <c r="A25" s="191" t="s">
        <v>171</v>
      </c>
      <c r="B25" s="264">
        <v>46931.458333333299</v>
      </c>
      <c r="C25" s="264">
        <v>26857.25</v>
      </c>
      <c r="D25" s="197">
        <v>57.226540477913296</v>
      </c>
      <c r="E25" s="264">
        <v>20074.208333333299</v>
      </c>
      <c r="F25" s="197">
        <v>42.773459522086704</v>
      </c>
    </row>
    <row r="26" spans="1:13" ht="12.75" customHeight="1" x14ac:dyDescent="0.2">
      <c r="A26" s="191" t="s">
        <v>172</v>
      </c>
      <c r="B26" s="264">
        <v>47588.25</v>
      </c>
      <c r="C26" s="264">
        <v>27808.416666666701</v>
      </c>
      <c r="D26" s="197">
        <v>58.435468139018901</v>
      </c>
      <c r="E26" s="264">
        <v>19779.833333333299</v>
      </c>
      <c r="F26" s="197">
        <v>41.564531860981099</v>
      </c>
    </row>
    <row r="27" spans="1:13" ht="36" customHeight="1" x14ac:dyDescent="0.2">
      <c r="A27" s="419" t="s">
        <v>218</v>
      </c>
      <c r="B27" s="268">
        <v>7033.6666666666697</v>
      </c>
      <c r="C27" s="268">
        <v>4199.9583333333303</v>
      </c>
      <c r="D27" s="203">
        <v>59.712217430453499</v>
      </c>
      <c r="E27" s="268">
        <v>2833.7083333333298</v>
      </c>
      <c r="F27" s="203">
        <v>40.287782569546501</v>
      </c>
    </row>
    <row r="28" spans="1:13" x14ac:dyDescent="0.2">
      <c r="A28" s="211" t="s">
        <v>235</v>
      </c>
      <c r="B28" s="269">
        <v>680.75</v>
      </c>
      <c r="C28" s="269">
        <v>470.5</v>
      </c>
      <c r="D28" s="213">
        <v>69.114946749908199</v>
      </c>
      <c r="E28" s="269">
        <v>210.25</v>
      </c>
      <c r="F28" s="213">
        <v>30.885053250091801</v>
      </c>
    </row>
    <row r="29" spans="1:13" s="170" customFormat="1" ht="9" x14ac:dyDescent="0.15">
      <c r="A29" s="188"/>
      <c r="B29" s="171"/>
      <c r="C29" s="171"/>
      <c r="D29" s="171"/>
      <c r="E29" s="171"/>
      <c r="F29" s="44" t="s">
        <v>8</v>
      </c>
    </row>
    <row r="30" spans="1:13" s="238" customFormat="1" ht="11.25" customHeight="1" x14ac:dyDescent="0.2">
      <c r="A30" s="254" t="s">
        <v>238</v>
      </c>
      <c r="B30" s="37"/>
      <c r="C30" s="37"/>
      <c r="D30" s="37"/>
      <c r="E30" s="21"/>
      <c r="F30" s="37"/>
      <c r="G30" s="242"/>
      <c r="H30" s="21"/>
      <c r="I30" s="242"/>
      <c r="J30" s="242"/>
      <c r="K30" s="242"/>
      <c r="L30" s="242"/>
      <c r="M30" s="21"/>
    </row>
    <row r="31" spans="1:13" s="42" customFormat="1" ht="30" customHeight="1" x14ac:dyDescent="0.2">
      <c r="A31" s="557" t="s">
        <v>318</v>
      </c>
      <c r="B31" s="557"/>
      <c r="C31" s="557"/>
      <c r="D31" s="557"/>
      <c r="E31" s="557"/>
      <c r="F31" s="557"/>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20</vt:i4>
      </vt:variant>
    </vt:vector>
  </HeadingPairs>
  <TitlesOfParts>
    <vt:vector size="35" baseType="lpstr">
      <vt:lpstr>Deckblatt</vt:lpstr>
      <vt:lpstr>Impressum</vt:lpstr>
      <vt:lpstr>Inhaltsverzeichnis</vt:lpstr>
      <vt:lpstr>1.1</vt:lpstr>
      <vt:lpstr>1.2</vt:lpstr>
      <vt:lpstr>1.3</vt:lpstr>
      <vt:lpstr>1.4</vt:lpstr>
      <vt:lpstr>1.5</vt:lpstr>
      <vt:lpstr>2.1</vt:lpstr>
      <vt:lpstr>2.2</vt:lpstr>
      <vt:lpstr>2.3</vt:lpstr>
      <vt:lpstr>Anhang</vt:lpstr>
      <vt:lpstr>Hinweis_BsbM</vt:lpstr>
      <vt:lpstr>BsbM_Glossar</vt:lpstr>
      <vt:lpstr>Statistik-Infoseite</vt:lpstr>
      <vt:lpstr>'1.1'!Druckbereich</vt:lpstr>
      <vt:lpstr>'1.3'!Druckbereich</vt:lpstr>
      <vt:lpstr>'2.1'!Druckbereich</vt:lpstr>
      <vt:lpstr>'2.2'!Druckbereich</vt:lpstr>
      <vt:lpstr>'2.3'!Druckbereich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2026-03-18T17:06:13Z</dcterms:modified>
</cp:coreProperties>
</file>