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5CF99575-37F6-4CF8-9892-28DF826A1FCE}"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1.6" sheetId="59" r:id="rId9"/>
    <sheet name="2.1" sheetId="32" r:id="rId10"/>
    <sheet name="2.2" sheetId="38" r:id="rId11"/>
    <sheet name="2.3" sheetId="8" r:id="rId12"/>
    <sheet name="2.4" sheetId="36" r:id="rId13"/>
    <sheet name="Anhang" sheetId="51" r:id="rId14"/>
    <sheet name="Hinweis_BsbM" sheetId="72" r:id="rId15"/>
    <sheet name="BsbM_Glossar" sheetId="73" r:id="rId16"/>
    <sheet name="Statistik-Infoseite" sheetId="74" r:id="rId17"/>
  </sheets>
  <definedNames>
    <definedName name="DM">1.95583</definedName>
    <definedName name="_xlnm.Print_Area" localSheetId="3">'1.1'!$A$1:$J$29</definedName>
    <definedName name="_xlnm.Print_Area" localSheetId="5">'1.3'!$A$1:$J$45</definedName>
    <definedName name="_xlnm.Print_Area" localSheetId="8">'1.6'!$A$1:$P$63</definedName>
    <definedName name="_xlnm.Print_Area" localSheetId="9">'2.1'!$A$1:$F$31</definedName>
    <definedName name="_xlnm.Print_Area" localSheetId="10">'2.2'!$A$1:$P$36</definedName>
    <definedName name="_xlnm.Print_Area" localSheetId="11">'2.3'!$A$1:$P$25</definedName>
    <definedName name="_xlnm.Print_Area" localSheetId="12">'2.4'!$A$1:$F$37</definedName>
    <definedName name="_xlnm.Print_Area" localSheetId="13">Anhang!$A$1:$H$30</definedName>
    <definedName name="_xlnm.Print_Area" localSheetId="14">Hinweis_BsbM!$A$1:$B$26</definedName>
    <definedName name="_xlnm.Print_Area" localSheetId="1">Impressum!$A$1:$F$53</definedName>
    <definedName name="_xlnm.Print_Area" localSheetId="2">Inhaltsverzeichnis!$A$1:$F$33</definedName>
    <definedName name="_xlnm.Print_Area" localSheetId="16">'Statistik-Infoseite'!$A$1:$G$46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8">'1.6'!$A:$B,'1.6'!$1:$12</definedName>
    <definedName name="_xlnm.Print_Titles" localSheetId="10">'2.2'!$A:$A,'2.2'!$1:$36</definedName>
    <definedName name="_xlnm.Print_Titles" localSheetId="15">BsbM_Glossar!$1:$2</definedName>
    <definedName name="_xlnm.Print_Titles" localSheetId="14">Hinweis_BsbM!$1:$3</definedName>
    <definedName name="EUR">1</definedName>
    <definedName name="Print_Area" localSheetId="15">BsbM_Glossar!$A$1:$C$49</definedName>
    <definedName name="Print_Titles" localSheetId="15">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 i="59" l="1"/>
  <c r="A7" i="51" l="1"/>
  <c r="A6" i="32" l="1"/>
  <c r="A6" i="1"/>
  <c r="A6" i="36"/>
  <c r="A6" i="8"/>
  <c r="A6" i="38"/>
  <c r="I2" i="49"/>
  <c r="O2" i="8"/>
  <c r="E2" i="36"/>
  <c r="G2" i="48"/>
  <c r="M2" i="15"/>
  <c r="M2" i="50"/>
  <c r="O2" i="38"/>
  <c r="E2" i="32"/>
  <c r="G2" i="51"/>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<sst xmlns="http://schemas.openxmlformats.org/spreadsheetml/2006/main" count="832" uniqueCount="428">
  <si>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</si>
  <si>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</si>
  <si>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</si>
  <si>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</si>
  <si>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</si>
  <si>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</si>
  <si>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</si>
  <si>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</si>
  <si>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</si>
  <si>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</si>
  <si>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</si>
  <si>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</si>
  <si>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</si>
  <si>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schwerbehinderte Menschen in regulärer Beschäftigung</t>
  </si>
  <si>
    <t>schwerbehinderte Menschen in Ausbildung</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</si>
  <si>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</si>
  <si>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</si>
  <si>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</si>
  <si>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</si>
  <si>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</si>
  <si>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</si>
  <si>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</si>
  <si>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</si>
  <si>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</si>
  <si>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</si>
  <si>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</si>
  <si>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</si>
  <si>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</si>
  <si>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</si>
  <si>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</si>
  <si>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</si>
  <si>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</si>
  <si>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</si>
  <si>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</si>
  <si>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</si>
  <si>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</si>
  <si>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</si>
  <si>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</si>
  <si>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</si>
  <si>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</si>
  <si>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</si>
  <si>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</si>
  <si>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</si>
  <si>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</si>
  <si>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</si>
  <si>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</si>
  <si>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</si>
  <si>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</si>
  <si>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</si>
  <si>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</si>
  <si>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</si>
  <si>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</si>
  <si>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</si>
  <si>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</si>
  <si>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</si>
  <si>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</si>
  <si>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</si>
  <si>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</si>
  <si>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</si>
  <si>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</si>
  <si>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</si>
  <si>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</si>
  <si>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</si>
  <si>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</si>
  <si>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</si>
  <si>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</si>
  <si>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</si>
  <si>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</si>
  <si>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</si>
  <si>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</si>
  <si>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</si>
  <si>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</si>
  <si>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</si>
  <si>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</si>
  <si>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</si>
  <si>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</si>
  <si>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</si>
  <si>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</si>
  <si>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</si>
  <si>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</si>
  <si>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</si>
  <si>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</si>
  <si>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</si>
  <si>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</si>
  <si>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</si>
  <si>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</si>
  <si>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</si>
  <si>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</si>
  <si>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</si>
  <si>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</si>
  <si>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</si>
  <si>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</si>
  <si>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</si>
  <si>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</si>
  <si>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</si>
  <si>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</si>
  <si>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</si>
  <si>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</si>
  <si>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</si>
  <si>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</si>
  <si>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</si>
  <si>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</si>
  <si>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</si>
  <si>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</si>
  <si>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</si>
  <si>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</si>
  <si>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</si>
  <si>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</si>
  <si>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</si>
  <si>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</si>
  <si>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</si>
  <si>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 xml:space="preserve">davon Anrechnung auf … </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</si>
  <si>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</si>
  <si>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</si>
  <si>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</si>
  <si>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</si>
  <si>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</si>
  <si>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</si>
  <si>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</si>
  <si>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</si>
  <si>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</si>
  <si>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</si>
  <si>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</si>
  <si>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</si>
  <si>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</si>
  <si>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</si>
  <si>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</si>
  <si>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</si>
  <si>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</si>
  <si>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</si>
  <si>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</si>
  <si>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</si>
  <si>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</si>
  <si>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</si>
  <si>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</si>
  <si>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</si>
  <si>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</si>
  <si>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</si>
  <si>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</si>
  <si>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</si>
  <si>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</si>
  <si>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</si>
  <si>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</si>
  <si>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</si>
  <si>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</si>
  <si>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</si>
  <si>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</si>
  <si>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</si>
  <si>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</si>
  <si>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</si>
  <si>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</si>
  <si>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</si>
  <si>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</si>
  <si>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</si>
  <si>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</si>
  <si>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</si>
  <si>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</si>
  <si>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</si>
  <si>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</si>
  <si>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</si>
  <si>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</si>
  <si>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</si>
  <si>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</si>
  <si>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</si>
  <si>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</si>
  <si>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</si>
  <si>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</si>
  <si>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</si>
  <si>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</si>
  <si>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</si>
  <si>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</si>
  <si>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</si>
  <si>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</si>
  <si>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</si>
  <si>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</si>
  <si>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</si>
  <si>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</si>
  <si>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</si>
  <si>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</si>
  <si>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</si>
  <si>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</si>
  <si>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</si>
  <si>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</si>
  <si>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</si>
  <si>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</si>
  <si>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</si>
  <si>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2.4</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</si>
  <si>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</si>
  <si>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</si>
  <si>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</si>
  <si>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</si>
  <si>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</si>
  <si>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</si>
  <si>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</si>
  <si>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2 Pflichtarbeitsplätze</t>
  </si>
  <si>
    <t>1 Pflichtarbeitsplatz</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</si>
  <si>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</si>
  <si>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</si>
  <si>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</si>
  <si>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</si>
  <si>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</si>
  <si>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</si>
  <si>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</si>
  <si>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</si>
  <si>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</si>
  <si>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</si>
  <si>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</si>
  <si>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</si>
  <si>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</si>
  <si>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</si>
  <si>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</si>
  <si>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</si>
  <si>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</si>
  <si>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</si>
  <si>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</si>
  <si>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</si>
  <si>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</si>
  <si>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</si>
  <si>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</si>
  <si>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</si>
  <si>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</si>
  <si>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</si>
  <si>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</si>
  <si>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</si>
  <si>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</si>
  <si>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</si>
  <si>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</si>
  <si>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</si>
  <si>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</si>
  <si>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</si>
  <si>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</si>
  <si>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</si>
  <si>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</si>
  <si>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</si>
  <si>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</si>
  <si>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</si>
  <si>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</si>
  <si>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</si>
  <si>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t>3 und mehr Pflichtarbeitsplätze</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</si>
  <si>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</si>
  <si>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</si>
  <si>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</si>
  <si>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</si>
  <si>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</si>
  <si>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t>sonstige Personen</t>
    </r>
    <r>
      <rPr>
        <b/>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</si>
  <si>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</si>
  <si>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</si>
  <si>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</si>
  <si>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</si>
  <si>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</si>
  <si>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</si>
  <si>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</si>
  <si>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</si>
  <si>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</si>
  <si>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</si>
  <si>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</si>
  <si>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</si>
  <si>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</si>
  <si>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</si>
  <si>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</si>
  <si>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</si>
  <si>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</si>
  <si>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</si>
  <si>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</si>
  <si>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</si>
  <si>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</si>
  <si>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</si>
  <si>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</si>
  <si>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</si>
  <si>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</si>
  <si>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</si>
  <si>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</si>
  <si>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</si>
  <si>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</si>
  <si>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</si>
  <si>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</si>
  <si>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</si>
  <si>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</si>
  <si>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</si>
  <si>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</si>
  <si>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</si>
  <si>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</si>
  <si>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</si>
  <si>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</si>
  <si>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</si>
  <si>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</si>
  <si>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</si>
  <si>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t xml:space="preserve">nach Anrechnung auf Pflichtarbeitsplätzen </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</si>
  <si>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</si>
  <si>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</si>
  <si>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</si>
  <si>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</si>
  <si>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</si>
  <si>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</si>
  <si>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</si>
  <si>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</si>
  <si>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</si>
  <si>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</si>
  <si>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</si>
  <si>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</si>
  <si>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</si>
  <si>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</si>
  <si>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</si>
  <si>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</si>
  <si>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</si>
  <si>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</si>
  <si>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</si>
  <si>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</si>
  <si>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</si>
  <si>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</si>
  <si>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</si>
  <si>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</si>
  <si>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</si>
  <si>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</si>
  <si>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</si>
  <si>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</si>
  <si>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</si>
  <si>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</si>
  <si>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</si>
  <si>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</si>
  <si>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</si>
  <si>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</si>
  <si>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</si>
  <si>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</si>
  <si>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2.5</t>
  </si>
  <si>
    <t>Anhang: Ist-Quote nach Arbeitgeberart für alle Arbeitgeber (Nachrichtlich)</t>
  </si>
  <si>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</si>
  <si>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</si>
  <si>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</si>
  <si>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</si>
  <si>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</si>
  <si>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</si>
  <si>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</si>
  <si>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</si>
  <si>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gleichgestellte behinderte Menschen in Ausbildung</t>
  </si>
  <si>
    <t>2.4 Schwerbehinderte Menschen in Beschäftigung (einschließlich ihnen gleichgestellte behinderte Menschen und sonstige anrechnungsfähige Personen) nach Anrechnung auf Pflichtarbeitsplätzen</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</si>
  <si>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</si>
  <si>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</si>
  <si>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</si>
  <si>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</si>
  <si>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</si>
  <si>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</si>
  <si>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</si>
  <si>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</si>
  <si>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</si>
  <si>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</si>
  <si>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</si>
  <si>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</si>
  <si>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</si>
  <si>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</si>
  <si>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</si>
  <si>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</si>
  <si>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</si>
  <si>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</si>
  <si>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</si>
  <si>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</si>
  <si>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</si>
  <si>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</si>
  <si>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</si>
  <si>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</si>
  <si>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</si>
  <si>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</si>
  <si>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</si>
  <si>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</si>
  <si>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</si>
  <si>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</si>
  <si>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</si>
  <si>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</si>
  <si>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</si>
  <si>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</si>
  <si>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</si>
  <si>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</si>
  <si>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</si>
  <si>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Arbeitgeber nach Arbeitgeberart, Beschäftigungspflicht, Arbeitsplätze und Pflichtarbeitsplätze nach Arbeitgeberart</t>
  </si>
  <si>
    <t>Deutschland</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</si>
  <si>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</si>
  <si>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</si>
  <si>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</si>
  <si>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</si>
  <si>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</si>
  <si>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</si>
  <si>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</si>
  <si>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</si>
  <si>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</si>
  <si>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</si>
  <si>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</si>
  <si>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</si>
  <si>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</si>
  <si>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</si>
  <si>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</si>
  <si>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</si>
  <si>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Länderübersicht</t>
  </si>
  <si>
    <t>1.6</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</si>
  <si>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</si>
  <si>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</si>
  <si>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</si>
  <si>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</si>
  <si>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</si>
  <si>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</si>
  <si>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</si>
  <si>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</si>
  <si>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</si>
  <si>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</si>
  <si>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</si>
  <si>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</si>
  <si>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</si>
  <si>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</si>
  <si>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</si>
  <si>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</si>
  <si>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</si>
  <si>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</si>
  <si>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</si>
  <si>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</si>
  <si>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</si>
  <si>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</si>
  <si>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</si>
  <si>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</si>
  <si>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</si>
  <si>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Zentraler Statistik-Service</t>
  </si>
  <si>
    <t>Zentraler-Statistik-Service@arbeitsagentur.de</t>
  </si>
  <si>
    <t>90478 Nürnberg</t>
  </si>
  <si>
    <t>Regensburger Str. 104</t>
  </si>
  <si>
    <t>0911/179-3632</t>
  </si>
  <si>
    <t>.</t>
  </si>
  <si>
    <t>*</t>
  </si>
  <si>
    <t>Deutschland (Arbeitsort)</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</si>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</sst>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
    <numFmt numFmtId="166" formatCode="0.0"/>
    <numFmt numFmtId="167" formatCode="#,##0.0"/>
    <numFmt numFmtId="168" formatCode="* #,##0;* \-#,##0;\-"/>
    <numFmt numFmtId="169" formatCode="mmmm\ yyyy"/>
    <numFmt numFmtId="170" formatCode="* 0.0;* \-0.0;\-"/>
    <numFmt numFmtId="171" formatCode="* #,##0.0;* \-#,##0.0;\-"/>
    <numFmt numFmtId="172" formatCode="#,##0_ ;\-#,##0\ "/>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80">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2" xfId="0"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14" fillId="0" borderId="0" xfId="0" applyFont="1"/>
    <xf numFmtId="0" fontId="47" fillId="0" borderId="0" xfId="0" applyFont="1" applyAlignment="1">
      <alignment horizontal="right" vertical="center"/>
    </xf>
    <xf numFmtId="3" fontId="14" fillId="0" borderId="0" xfId="0" applyNumberFormat="1" applyFont="1"/>
    <xf numFmtId="3" fontId="22" fillId="0" borderId="12" xfId="0" applyNumberFormat="1" applyFont="1" applyFill="1" applyBorder="1" applyAlignment="1">
      <alignment horizontal="center" vertical="center" wrapText="1"/>
    </xf>
    <xf numFmtId="3" fontId="22" fillId="0" borderId="20" xfId="0" applyNumberFormat="1" applyFont="1" applyFill="1" applyBorder="1" applyAlignment="1">
      <alignment horizontal="center" vertical="center" wrapText="1"/>
    </xf>
    <xf numFmtId="3" fontId="22" fillId="0" borderId="18" xfId="0" applyNumberFormat="1" applyFont="1" applyFill="1" applyBorder="1" applyAlignment="1">
      <alignment horizontal="center" vertical="center" wrapText="1"/>
    </xf>
    <xf numFmtId="0" fontId="14" fillId="0" borderId="1" xfId="0" applyFont="1" applyBorder="1"/>
    <xf numFmtId="172" fontId="5" fillId="0" borderId="0" xfId="0" applyNumberFormat="1" applyFont="1" applyFill="1" applyBorder="1" applyAlignment="1" applyProtection="1">
      <alignment horizontal="right"/>
    </xf>
    <xf numFmtId="0" fontId="5" fillId="0" borderId="16" xfId="0" applyNumberFormat="1" applyFont="1" applyFill="1" applyBorder="1" applyAlignment="1" applyProtection="1">
      <alignment horizontal="left" wrapText="1"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8" fillId="0" borderId="0" xfId="0" applyFont="1" applyFill="1" applyAlignment="1">
      <alignment horizontal="left"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4" fillId="0" borderId="0" xfId="0" applyFont="1" applyBorder="1"/>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17" fillId="0" borderId="0" xfId="0" applyFont="1" applyFill="1" applyBorder="1" applyAlignment="1">
      <alignment horizontal="left" vertical="center" wrapText="1"/>
    </xf>
    <xf numFmtId="0" fontId="8" fillId="0" borderId="6" xfId="0" applyNumberFormat="1" applyFont="1" applyFill="1" applyBorder="1" applyAlignment="1" applyProtection="1">
      <alignment horizontal="left" vertical="center" wrapText="1" indent="1"/>
    </xf>
    <xf numFmtId="0" fontId="5" fillId="0" borderId="12" xfId="0" applyFont="1" applyFill="1" applyBorder="1" applyAlignment="1">
      <alignment horizontal="center" vertical="center" wrapText="1"/>
    </xf>
    <xf numFmtId="0" fontId="16" fillId="0" borderId="0" xfId="0" applyFont="1" applyAlignment="1">
      <alignment horizontal="left" vertical="center" wrapText="1"/>
    </xf>
    <xf numFmtId="0" fontId="0" fillId="0" borderId="0" xfId="0" applyAlignment="1">
      <alignment horizontal="left" vertical="center" wrapTex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0" fontId="14" fillId="0" borderId="0" xfId="0" applyFont="1" applyAlignment="1">
      <alignment vertical="top"/>
    </xf>
    <xf numFmtId="0" fontId="47" fillId="0" borderId="0" xfId="0" applyFont="1" applyBorder="1" applyAlignment="1">
      <alignment horizontal="right" vertical="center"/>
    </xf>
    <xf numFmtId="0" fontId="5" fillId="0" borderId="17" xfId="0" applyNumberFormat="1" applyFont="1" applyFill="1" applyBorder="1" applyAlignment="1" applyProtection="1">
      <alignment horizontal="left" wrapText="1" indent="1"/>
    </xf>
    <xf numFmtId="166" fontId="5" fillId="0" borderId="22" xfId="0" applyNumberFormat="1" applyFont="1" applyFill="1" applyBorder="1" applyAlignment="1">
      <alignment horizontal="right"/>
    </xf>
    <xf numFmtId="166" fontId="5" fillId="0" borderId="16" xfId="0" applyNumberFormat="1" applyFont="1" applyFill="1" applyBorder="1" applyAlignment="1">
      <alignment horizontal="right"/>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21" fillId="3" borderId="12" xfId="0" applyFont="1" applyFill="1" applyBorder="1" applyAlignment="1">
      <alignment horizontal="left" wrapText="1"/>
    </xf>
    <xf numFmtId="172" fontId="21" fillId="3" borderId="18" xfId="0" applyNumberFormat="1" applyFont="1" applyFill="1" applyBorder="1" applyAlignment="1" applyProtection="1">
      <alignment horizontal="right"/>
    </xf>
    <xf numFmtId="168" fontId="21" fillId="3" borderId="20" xfId="0" applyNumberFormat="1" applyFont="1" applyFill="1" applyBorder="1" applyAlignment="1" applyProtection="1">
      <alignment horizontal="right"/>
    </xf>
    <xf numFmtId="166" fontId="21" fillId="3" borderId="20" xfId="0" applyNumberFormat="1" applyFont="1" applyFill="1" applyBorder="1" applyAlignment="1" applyProtection="1">
      <alignment horizontal="right"/>
    </xf>
    <xf numFmtId="166" fontId="21" fillId="3" borderId="12" xfId="0" applyNumberFormat="1" applyFont="1" applyFill="1" applyBorder="1" applyAlignment="1" applyProtection="1">
      <alignment horizontal="right"/>
    </xf>
    <xf numFmtId="0" fontId="21" fillId="3" borderId="12" xfId="0" applyFont="1" applyFill="1" applyBorder="1" applyAlignment="1">
      <alignment horizontal="left" vertical="center" wrapText="1"/>
    </xf>
    <xf numFmtId="172" fontId="21" fillId="3" borderId="18" xfId="0" applyNumberFormat="1" applyFont="1" applyFill="1" applyBorder="1" applyAlignment="1" applyProtection="1">
      <alignment horizontal="right" vertical="center"/>
    </xf>
    <xf numFmtId="168" fontId="21" fillId="3" borderId="20" xfId="0" applyNumberFormat="1" applyFont="1" applyFill="1" applyBorder="1" applyAlignment="1">
      <alignment horizontal="right" vertical="center"/>
    </xf>
    <xf numFmtId="166" fontId="21" fillId="3" borderId="20" xfId="0" applyNumberFormat="1" applyFont="1" applyFill="1" applyBorder="1" applyAlignment="1">
      <alignment horizontal="right" vertical="center"/>
    </xf>
    <xf numFmtId="166" fontId="21" fillId="3" borderId="12" xfId="0" applyNumberFormat="1" applyFont="1" applyFill="1" applyBorder="1" applyAlignment="1">
      <alignment horizontal="right" vertical="center"/>
    </xf>
    <xf numFmtId="0" fontId="21" fillId="3" borderId="12" xfId="0" applyFont="1" applyFill="1" applyBorder="1" applyAlignment="1">
      <alignment horizontal="left" vertical="top" wrapText="1"/>
    </xf>
    <xf numFmtId="168" fontId="21" fillId="3" borderId="20" xfId="0" applyNumberFormat="1" applyFont="1" applyFill="1" applyBorder="1" applyAlignment="1">
      <alignment horizontal="right"/>
    </xf>
    <xf numFmtId="166" fontId="21" fillId="3" borderId="20" xfId="0" applyNumberFormat="1" applyFont="1" applyFill="1" applyBorder="1" applyAlignment="1">
      <alignment horizontal="right"/>
    </xf>
    <xf numFmtId="166" fontId="21" fillId="3" borderId="12" xfId="0"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8" fillId="0" borderId="0" xfId="2" applyFont="1" applyFill="1" applyBorder="1" applyAlignment="1" applyProtection="1">
      <alignment horizontal="left"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17" fillId="0" borderId="0" xfId="0" applyFont="1" applyFill="1" applyBorder="1" applyAlignment="1">
      <alignment vertical="top" wrapText="1"/>
    </xf>
    <xf numFmtId="0" fontId="14" fillId="0" borderId="0" xfId="0" applyFont="1" applyFill="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0" fontId="4" fillId="0" borderId="0" xfId="0" applyFont="1" applyBorder="1" applyAlignment="1">
      <alignment vertical="top" wrapText="1"/>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172" fontId="5" fillId="0" borderId="0" xfId="0" applyNumberFormat="1" applyFont="1" applyFill="1" applyBorder="1" applyAlignment="1" applyProtection="1"/>
    <xf numFmtId="168" fontId="5" fillId="0" borderId="22" xfId="0" applyNumberFormat="1" applyFont="1" applyFill="1" applyBorder="1" applyAlignment="1" applyProtection="1"/>
    <xf numFmtId="166" fontId="5" fillId="0" borderId="22" xfId="0" applyNumberFormat="1" applyFont="1" applyFill="1" applyBorder="1" applyAlignment="1" applyProtection="1"/>
    <xf numFmtId="166" fontId="5" fillId="0" borderId="16" xfId="0" applyNumberFormat="1" applyFont="1" applyFill="1" applyBorder="1" applyAlignment="1" applyProtection="1"/>
    <xf numFmtId="168" fontId="5" fillId="0" borderId="22" xfId="0" applyNumberFormat="1" applyFont="1" applyFill="1" applyBorder="1" applyAlignment="1"/>
    <xf numFmtId="166" fontId="5" fillId="0" borderId="22" xfId="0" applyNumberFormat="1" applyFont="1" applyFill="1" applyBorder="1" applyAlignment="1"/>
    <xf numFmtId="166" fontId="5" fillId="0" borderId="16" xfId="0" applyNumberFormat="1" applyFont="1" applyFill="1" applyBorder="1" applyAlignment="1"/>
    <xf numFmtId="168" fontId="5" fillId="0" borderId="16" xfId="0" applyNumberFormat="1" applyFont="1" applyFill="1" applyBorder="1" applyAlignment="1"/>
    <xf numFmtId="172" fontId="5" fillId="0" borderId="22" xfId="0" applyNumberFormat="1" applyFont="1" applyFill="1" applyBorder="1" applyAlignment="1"/>
    <xf numFmtId="168" fontId="5" fillId="0" borderId="17" xfId="0" applyNumberFormat="1" applyFont="1" applyFill="1" applyBorder="1" applyAlignment="1"/>
    <xf numFmtId="168" fontId="5" fillId="0" borderId="23" xfId="0" applyNumberFormat="1" applyFont="1" applyFill="1" applyBorder="1" applyAlignment="1"/>
    <xf numFmtId="0" fontId="0" fillId="0" borderId="0" xfId="0"/>
    <xf numFmtId="0" fontId="5" fillId="0" borderId="5" xfId="0" applyNumberFormat="1" applyFont="1" applyFill="1" applyBorder="1" applyAlignment="1" applyProtection="1">
      <alignment horizontal="center" vertical="center" wrapText="1"/>
    </xf>
    <xf numFmtId="0" fontId="14" fillId="0" borderId="5" xfId="0" applyNumberFormat="1" applyFont="1" applyFill="1" applyBorder="1" applyAlignment="1" applyProtection="1">
      <alignment horizontal="center" vertical="center" wrapText="1"/>
    </xf>
    <xf numFmtId="0" fontId="3" fillId="0" borderId="19" xfId="1" applyBorder="1" applyAlignment="1"/>
    <xf numFmtId="0" fontId="3" fillId="0" borderId="19" xfId="1" applyBorder="1"/>
    <xf numFmtId="3" fontId="8" fillId="0" borderId="8" xfId="0" applyNumberFormat="1" applyFont="1" applyFill="1" applyBorder="1" applyAlignment="1" applyProtection="1">
      <alignment horizontal="right" vertical="center" wrapText="1"/>
    </xf>
    <xf numFmtId="3" fontId="8" fillId="0" borderId="7" xfId="0" applyNumberFormat="1" applyFont="1" applyFill="1" applyBorder="1" applyAlignment="1" applyProtection="1">
      <alignment horizontal="right" vertical="center" wrapText="1"/>
    </xf>
    <xf numFmtId="164" fontId="11" fillId="3" borderId="4" xfId="0" applyNumberFormat="1" applyFont="1" applyFill="1" applyBorder="1" applyAlignment="1" applyProtection="1">
      <alignment horizontal="right" vertical="center"/>
    </xf>
    <xf numFmtId="0" fontId="13" fillId="0" borderId="0" xfId="1" applyFont="1" applyAlignment="1">
      <alignment horizontal="left" vertical="top"/>
    </xf>
    <xf numFmtId="0" fontId="8" fillId="0" borderId="8" xfId="0" applyNumberFormat="1" applyFont="1" applyFill="1" applyBorder="1" applyAlignment="1" applyProtection="1">
      <alignment horizontal="left" vertical="center" wrapText="1" indent="1"/>
    </xf>
    <xf numFmtId="0" fontId="8" fillId="0" borderId="11" xfId="0" applyNumberFormat="1" applyFont="1" applyFill="1" applyBorder="1" applyAlignment="1" applyProtection="1">
      <alignment horizontal="left" vertical="center" inden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3.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absoluteAnchor>
  <xdr:oneCellAnchor>
    <xdr:from>
      <xdr:col>17</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A00-000003000000}"/>
            </a:ext>
          </a:extLst>
        </xdr:cNvPr>
        <xdr:cNvSpPr txBox="1"/>
      </xdr:nvSpPr>
      <xdr:spPr>
        <a:xfrm>
          <a:off x="12291060"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36</xdr:row>
      <xdr:rowOff>0</xdr:rowOff>
    </xdr:from>
    <xdr:ext cx="206464" cy="264560"/>
    <xdr:sp macro="" textlink="">
      <xdr:nvSpPr>
        <xdr:cNvPr id="4" name="Textfeld 3">
          <a:extLst>
            <a:ext uri="{FF2B5EF4-FFF2-40B4-BE49-F238E27FC236}">
              <a16:creationId xmlns:a16="http://schemas.microsoft.com/office/drawing/2014/main" id="{00000000-0008-0000-0A00-000004000000}"/>
            </a:ext>
          </a:extLst>
        </xdr:cNvPr>
        <xdr:cNvSpPr txBox="1"/>
      </xdr:nvSpPr>
      <xdr:spPr>
        <a:xfrm>
          <a:off x="10205085" y="53244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4.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absoluteAnchor>
    <xdr:pos x="50800" y="63500"/>
    <xdr:ext cx="1853866" cy="390525"/>
    <xdr:pic>
      <xdr:nvPicPr>
        <xdr:cNvPr id="2" name="BA-Logo" descr="Statistik-4c-100dpi">
          <a:extLst>
            <a:ext uri="{FF2B5EF4-FFF2-40B4-BE49-F238E27FC236}">
              <a16:creationId xmlns:a16="http://schemas.microsoft.com/office/drawing/2014/main" id="{E03F82F9-8815-49CE-917D-AC9BFC4A2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635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7.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7.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Zentraler-Statistik-Service@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82" customWidth="1"/>
    <col min="3" max="16384" width="11" style="18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200"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96"/>
      <c r="B1" s="38"/>
      <c r="C1" s="49"/>
      <c r="D1" s="49"/>
      <c r="E1" s="49"/>
      <c r="F1" s="46" t="s">
        <v>0</v>
      </c>
    </row>
    <row r="2" spans="1:13" s="5" customFormat="1" ht="10.5" customHeight="1" x14ac:dyDescent="0.2">
      <c r="C2" s="6"/>
      <c r="E2" s="602" t="str">
        <f ca="1">HYPERLINK(CELL("adresse",Inhaltsverzeichnis!A1),"zurück zum Inhalt")</f>
        <v>zurück zum Inhalt</v>
      </c>
      <c r="F2" s="603"/>
      <c r="J2" s="128"/>
      <c r="K2" s="6"/>
    </row>
    <row r="3" spans="1:13" s="5" customFormat="1" ht="12.75" x14ac:dyDescent="0.2">
      <c r="D3" s="6"/>
      <c r="E3" s="6"/>
      <c r="F3" s="6"/>
      <c r="G3" s="6"/>
      <c r="H3" s="6"/>
      <c r="I3" s="6"/>
      <c r="J3" s="128"/>
      <c r="L3" s="6"/>
      <c r="M3" s="6"/>
    </row>
    <row r="4" spans="1:13" s="8" customFormat="1" ht="42" customHeight="1" x14ac:dyDescent="0.2">
      <c r="A4" s="621" t="s">
        <v>328</v>
      </c>
      <c r="B4" s="621"/>
      <c r="C4" s="621"/>
      <c r="D4" s="621"/>
      <c r="E4" s="621"/>
      <c r="F4" s="621"/>
    </row>
    <row r="5" spans="1:13" s="8" customFormat="1" ht="11.25" customHeight="1" x14ac:dyDescent="0.2">
      <c r="A5" s="548" t="s">
        <v>241</v>
      </c>
      <c r="B5" s="548"/>
      <c r="C5" s="548"/>
      <c r="D5" s="548"/>
      <c r="E5" s="548"/>
      <c r="F5" s="548"/>
    </row>
    <row r="6" spans="1:13" s="8" customFormat="1" ht="12.75" customHeight="1" x14ac:dyDescent="0.2">
      <c r="A6" s="197" t="str">
        <f>CONCATENATE(LEFT(Impressum!C12,SEARCH("(",Impressum!C12)-1),"nach Arbeitsort ","(Beschäftigungsbetrieb",TEXT(0,"#¹⁾"),", Gebietsstand ",TEXT(Impressum!C16,"MMMM")," ",TEXT(Impressum!C16,"JJJJ"),")")</f>
        <v>Deutschland nach Arbeitsort (Beschäftigungsbetrieb¹⁾, Gebietsstand März 2026)</v>
      </c>
    </row>
    <row r="7" spans="1:13" s="8" customFormat="1" ht="12.75" customHeight="1" x14ac:dyDescent="0.2">
      <c r="A7" s="197" t="s">
        <v>427</v>
      </c>
    </row>
    <row r="8" spans="1:13" s="33" customFormat="1" ht="12.75" customHeight="1" x14ac:dyDescent="0.2">
      <c r="A8" s="198"/>
      <c r="B8" s="573"/>
      <c r="C8" s="573"/>
      <c r="D8" s="573"/>
      <c r="E8" s="573"/>
      <c r="F8" s="573"/>
    </row>
    <row r="9" spans="1:13" s="33" customFormat="1" ht="11.25" customHeight="1" x14ac:dyDescent="0.2">
      <c r="A9" s="622" t="s">
        <v>218</v>
      </c>
      <c r="B9" s="625" t="s">
        <v>1</v>
      </c>
      <c r="C9" s="627" t="s">
        <v>4</v>
      </c>
      <c r="D9" s="628"/>
      <c r="E9" s="628"/>
      <c r="F9" s="629"/>
    </row>
    <row r="10" spans="1:13" s="33" customFormat="1" ht="28.15" customHeight="1" x14ac:dyDescent="0.2">
      <c r="A10" s="623"/>
      <c r="B10" s="626"/>
      <c r="C10" s="193" t="s">
        <v>11</v>
      </c>
      <c r="D10" s="193" t="s">
        <v>234</v>
      </c>
      <c r="E10" s="193" t="s">
        <v>12</v>
      </c>
      <c r="F10" s="204" t="s">
        <v>234</v>
      </c>
    </row>
    <row r="11" spans="1:13" s="31" customFormat="1" ht="14.25" customHeight="1" x14ac:dyDescent="0.15">
      <c r="A11" s="624"/>
      <c r="B11" s="205">
        <v>1</v>
      </c>
      <c r="C11" s="206">
        <v>2</v>
      </c>
      <c r="D11" s="206">
        <v>3</v>
      </c>
      <c r="E11" s="206">
        <v>4</v>
      </c>
      <c r="F11" s="207">
        <v>5</v>
      </c>
    </row>
    <row r="12" spans="1:13" ht="20.100000000000001" customHeight="1" x14ac:dyDescent="0.2">
      <c r="A12" s="226" t="s">
        <v>1</v>
      </c>
      <c r="B12" s="301">
        <v>1140023.66666667</v>
      </c>
      <c r="C12" s="301">
        <v>598519.54166666698</v>
      </c>
      <c r="D12" s="227">
        <v>52.500624256046102</v>
      </c>
      <c r="E12" s="301">
        <v>541504.125</v>
      </c>
      <c r="F12" s="215">
        <v>47.499375743953799</v>
      </c>
    </row>
    <row r="13" spans="1:13" ht="26.25" customHeight="1" x14ac:dyDescent="0.2">
      <c r="A13" s="201" t="s">
        <v>250</v>
      </c>
      <c r="B13" s="302">
        <v>234716.5</v>
      </c>
      <c r="C13" s="302">
        <v>119459.95833333299</v>
      </c>
      <c r="D13" s="208">
        <v>50.895424196140198</v>
      </c>
      <c r="E13" s="302">
        <v>115256.54166666701</v>
      </c>
      <c r="F13" s="208">
        <v>49.104575803859802</v>
      </c>
    </row>
    <row r="14" spans="1:13" ht="12.75" customHeight="1" x14ac:dyDescent="0.2">
      <c r="A14" s="201" t="s">
        <v>249</v>
      </c>
      <c r="B14" s="302">
        <v>268586.33333333302</v>
      </c>
      <c r="C14" s="302">
        <v>129862</v>
      </c>
      <c r="D14" s="208">
        <v>48.3501890763864</v>
      </c>
      <c r="E14" s="302">
        <v>138724.33333333299</v>
      </c>
      <c r="F14" s="208">
        <v>51.6498109236137</v>
      </c>
    </row>
    <row r="15" spans="1:13" ht="12.75" customHeight="1" x14ac:dyDescent="0.2">
      <c r="A15" s="201" t="s">
        <v>174</v>
      </c>
      <c r="B15" s="302">
        <v>290837.66666666698</v>
      </c>
      <c r="C15" s="302">
        <v>152552.5</v>
      </c>
      <c r="D15" s="208">
        <v>52.452800130198597</v>
      </c>
      <c r="E15" s="302">
        <v>138285.16666666701</v>
      </c>
      <c r="F15" s="208">
        <v>47.547199869801403</v>
      </c>
    </row>
    <row r="16" spans="1:13" ht="12.75" customHeight="1" x14ac:dyDescent="0.2">
      <c r="A16" s="203" t="s">
        <v>175</v>
      </c>
      <c r="B16" s="303">
        <v>345880.45833333302</v>
      </c>
      <c r="C16" s="303">
        <v>196644.16666666701</v>
      </c>
      <c r="D16" s="209">
        <v>56.8532167484166</v>
      </c>
      <c r="E16" s="303">
        <v>149236.29166666701</v>
      </c>
      <c r="F16" s="209">
        <v>43.1467832515834</v>
      </c>
    </row>
    <row r="17" spans="1:13" ht="36" customHeight="1" x14ac:dyDescent="0.2">
      <c r="A17" s="224" t="s">
        <v>223</v>
      </c>
      <c r="B17" s="304">
        <v>929086.83333333302</v>
      </c>
      <c r="C17" s="304">
        <v>485724.79166666698</v>
      </c>
      <c r="D17" s="216">
        <v>52.279805744744699</v>
      </c>
      <c r="E17" s="304">
        <v>443362.04166666698</v>
      </c>
      <c r="F17" s="216">
        <v>47.720194255255301</v>
      </c>
    </row>
    <row r="18" spans="1:13" ht="22.5" customHeight="1" x14ac:dyDescent="0.2">
      <c r="A18" s="299" t="s">
        <v>250</v>
      </c>
      <c r="B18" s="305">
        <v>197419.625</v>
      </c>
      <c r="C18" s="305">
        <v>99910.958333333299</v>
      </c>
      <c r="D18" s="300">
        <v>50.608422710423703</v>
      </c>
      <c r="E18" s="305">
        <v>97508.666666666701</v>
      </c>
      <c r="F18" s="300">
        <v>49.391577289576297</v>
      </c>
    </row>
    <row r="19" spans="1:13" ht="12.75" customHeight="1" x14ac:dyDescent="0.2">
      <c r="A19" s="202" t="s">
        <v>249</v>
      </c>
      <c r="B19" s="305">
        <v>215251.95833333299</v>
      </c>
      <c r="C19" s="305">
        <v>101443.58333333299</v>
      </c>
      <c r="D19" s="300">
        <v>47.127832944609303</v>
      </c>
      <c r="E19" s="305">
        <v>113808.375</v>
      </c>
      <c r="F19" s="300">
        <v>52.872167055390697</v>
      </c>
    </row>
    <row r="20" spans="1:13" ht="12.75" customHeight="1" x14ac:dyDescent="0.2">
      <c r="A20" s="202" t="s">
        <v>174</v>
      </c>
      <c r="B20" s="302">
        <v>231960.66666666701</v>
      </c>
      <c r="C20" s="302">
        <v>121106.66666666701</v>
      </c>
      <c r="D20" s="208">
        <v>52.210001120879703</v>
      </c>
      <c r="E20" s="302">
        <v>110854</v>
      </c>
      <c r="F20" s="208">
        <v>47.789998879120297</v>
      </c>
    </row>
    <row r="21" spans="1:13" ht="12.75" customHeight="1" x14ac:dyDescent="0.2">
      <c r="A21" s="202" t="s">
        <v>175</v>
      </c>
      <c r="B21" s="302">
        <v>284451.91666666698</v>
      </c>
      <c r="C21" s="302">
        <v>163262.70833333299</v>
      </c>
      <c r="D21" s="208">
        <v>57.3955381445546</v>
      </c>
      <c r="E21" s="302">
        <v>121189.20833333299</v>
      </c>
      <c r="F21" s="209">
        <v>42.6044618554454</v>
      </c>
    </row>
    <row r="22" spans="1:13" ht="36" customHeight="1" x14ac:dyDescent="0.2">
      <c r="A22" s="457" t="s">
        <v>327</v>
      </c>
      <c r="B22" s="301">
        <v>201759.54166666701</v>
      </c>
      <c r="C22" s="301">
        <v>107279.83333333299</v>
      </c>
      <c r="D22" s="215">
        <v>53.1721238297486</v>
      </c>
      <c r="E22" s="301">
        <v>94479.708333333299</v>
      </c>
      <c r="F22" s="215">
        <v>46.827876170251301</v>
      </c>
    </row>
    <row r="23" spans="1:13" ht="22.5" x14ac:dyDescent="0.2">
      <c r="A23" s="299" t="s">
        <v>250</v>
      </c>
      <c r="B23" s="305">
        <v>28812.208333333299</v>
      </c>
      <c r="C23" s="305">
        <v>14472.791666666701</v>
      </c>
      <c r="D23" s="300">
        <v>50.231455705263798</v>
      </c>
      <c r="E23" s="305">
        <v>14339.416666666701</v>
      </c>
      <c r="F23" s="300">
        <v>49.768544294736202</v>
      </c>
    </row>
    <row r="24" spans="1:13" ht="12.75" customHeight="1" x14ac:dyDescent="0.2">
      <c r="A24" s="202" t="s">
        <v>249</v>
      </c>
      <c r="B24" s="305">
        <v>53070.166666666701</v>
      </c>
      <c r="C24" s="305">
        <v>28284.375</v>
      </c>
      <c r="D24" s="300">
        <v>53.2961864952374</v>
      </c>
      <c r="E24" s="305">
        <v>24785.791666666701</v>
      </c>
      <c r="F24" s="300">
        <v>46.7038135047626</v>
      </c>
    </row>
    <row r="25" spans="1:13" ht="12.75" customHeight="1" x14ac:dyDescent="0.2">
      <c r="A25" s="202" t="s">
        <v>174</v>
      </c>
      <c r="B25" s="302">
        <v>58689.791666666701</v>
      </c>
      <c r="C25" s="302">
        <v>31320.291666666701</v>
      </c>
      <c r="D25" s="208">
        <v>53.365825260639397</v>
      </c>
      <c r="E25" s="302">
        <v>27369.5</v>
      </c>
      <c r="F25" s="208">
        <v>46.634174739360503</v>
      </c>
    </row>
    <row r="26" spans="1:13" ht="12.75" customHeight="1" x14ac:dyDescent="0.2">
      <c r="A26" s="202" t="s">
        <v>175</v>
      </c>
      <c r="B26" s="302">
        <v>61187.333333333299</v>
      </c>
      <c r="C26" s="302">
        <v>33202.333333333299</v>
      </c>
      <c r="D26" s="208">
        <v>54.263409638160397</v>
      </c>
      <c r="E26" s="302">
        <v>27985</v>
      </c>
      <c r="F26" s="208">
        <v>45.736590361839603</v>
      </c>
    </row>
    <row r="27" spans="1:13" ht="36" customHeight="1" x14ac:dyDescent="0.2">
      <c r="A27" s="458" t="s">
        <v>224</v>
      </c>
      <c r="B27" s="306">
        <v>8419.4583333333303</v>
      </c>
      <c r="C27" s="306">
        <v>5006</v>
      </c>
      <c r="D27" s="214">
        <v>59.457506668580201</v>
      </c>
      <c r="E27" s="306">
        <v>3413.4583333333298</v>
      </c>
      <c r="F27" s="214">
        <v>40.542493331419799</v>
      </c>
    </row>
    <row r="28" spans="1:13" x14ac:dyDescent="0.2">
      <c r="A28" s="223" t="s">
        <v>242</v>
      </c>
      <c r="B28" s="307">
        <v>757.83333333333303</v>
      </c>
      <c r="C28" s="307">
        <v>508.91666666666703</v>
      </c>
      <c r="D28" s="225">
        <v>67.154167583021803</v>
      </c>
      <c r="E28" s="307">
        <v>248.916666666667</v>
      </c>
      <c r="F28" s="225">
        <v>32.845832416978197</v>
      </c>
    </row>
    <row r="29" spans="1:13" s="180" customFormat="1" ht="9" x14ac:dyDescent="0.15">
      <c r="A29" s="199"/>
      <c r="B29" s="181"/>
      <c r="C29" s="181"/>
      <c r="D29" s="181"/>
      <c r="E29" s="181"/>
      <c r="F29" s="44" t="s">
        <v>8</v>
      </c>
    </row>
    <row r="30" spans="1:13" s="273" customFormat="1" ht="11.25" customHeight="1" x14ac:dyDescent="0.2">
      <c r="A30" s="290" t="s">
        <v>246</v>
      </c>
      <c r="B30" s="37"/>
      <c r="C30" s="37"/>
      <c r="D30" s="37"/>
      <c r="E30" s="21"/>
      <c r="F30" s="37"/>
      <c r="G30" s="277"/>
      <c r="H30" s="21"/>
      <c r="I30" s="277"/>
      <c r="J30" s="277"/>
      <c r="K30" s="277"/>
      <c r="L30" s="277"/>
      <c r="M30" s="21"/>
    </row>
    <row r="31" spans="1:13" s="42" customFormat="1" ht="30" customHeight="1" x14ac:dyDescent="0.2">
      <c r="A31" s="620" t="s">
        <v>329</v>
      </c>
      <c r="B31" s="620"/>
      <c r="C31" s="620"/>
      <c r="D31" s="620"/>
      <c r="E31" s="620"/>
      <c r="F31" s="620"/>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602" t="str">
        <f ca="1">HYPERLINK(CELL("adresse",Inhaltsverzeichnis!A1),"zurück zum Inhalt")</f>
        <v>zurück zum Inhalt</v>
      </c>
      <c r="P2" s="603"/>
    </row>
    <row r="3" spans="1:16" s="5" customFormat="1" ht="12.75" x14ac:dyDescent="0.2">
      <c r="C3" s="6"/>
      <c r="D3" s="6"/>
      <c r="E3" s="6"/>
      <c r="F3" s="128"/>
      <c r="H3" s="6"/>
      <c r="I3" s="6"/>
      <c r="J3" s="6"/>
      <c r="K3" s="128"/>
      <c r="M3" s="6"/>
      <c r="N3" s="6"/>
      <c r="O3" s="6"/>
      <c r="P3" s="128"/>
    </row>
    <row r="4" spans="1:16" s="8" customFormat="1" ht="12.75" x14ac:dyDescent="0.2">
      <c r="A4" s="630" t="s">
        <v>330</v>
      </c>
      <c r="B4" s="630"/>
      <c r="C4" s="630"/>
      <c r="D4" s="630"/>
      <c r="E4" s="630"/>
      <c r="F4" s="630"/>
      <c r="G4" s="630"/>
      <c r="H4" s="630"/>
      <c r="I4" s="630"/>
      <c r="J4" s="630"/>
      <c r="K4" s="630"/>
      <c r="L4" s="630"/>
      <c r="M4" s="630"/>
      <c r="N4" s="630"/>
      <c r="O4" s="630"/>
      <c r="P4" s="630"/>
    </row>
    <row r="5" spans="1:16" s="8" customFormat="1" ht="11.25" customHeight="1" x14ac:dyDescent="0.2">
      <c r="A5" s="548" t="s">
        <v>241</v>
      </c>
      <c r="B5" s="548"/>
      <c r="C5" s="548"/>
      <c r="D5" s="548"/>
      <c r="E5" s="548"/>
      <c r="F5" s="163"/>
      <c r="K5" s="294"/>
      <c r="P5" s="294"/>
    </row>
    <row r="6" spans="1:16" s="8" customFormat="1" ht="12.75" customHeight="1" x14ac:dyDescent="0.2">
      <c r="A6" s="197" t="str">
        <f>CONCATENATE(LEFT(Impressum!C12,SEARCH("(",Impressum!C12)-1),"nach Arbeitsort ","(Beschäftigungsbetrieb",TEXT(0,"#¹⁾"),", Gebietsstand ",TEXT(Impressum!C16,"MMMM")," ",TEXT(Impressum!C16,"JJJJ"),")")</f>
        <v>Deutschland nach Arbeitsort (Beschäftigungsbetrieb¹⁾, Gebietsstand März 2026)</v>
      </c>
    </row>
    <row r="7" spans="1:16" s="8" customFormat="1" ht="12.75" customHeight="1" x14ac:dyDescent="0.2">
      <c r="A7" s="8" t="s">
        <v>427</v>
      </c>
    </row>
    <row r="8" spans="1:16" s="8" customFormat="1" ht="12.75" customHeight="1" x14ac:dyDescent="0.2"/>
    <row r="9" spans="1:16" ht="11.25" customHeight="1" x14ac:dyDescent="0.2">
      <c r="A9" s="633" t="s">
        <v>228</v>
      </c>
      <c r="B9" s="631" t="s">
        <v>1</v>
      </c>
      <c r="C9" s="632" t="s">
        <v>4</v>
      </c>
      <c r="D9" s="632"/>
      <c r="E9" s="632"/>
      <c r="F9" s="632"/>
      <c r="G9" s="632"/>
      <c r="H9" s="632"/>
      <c r="I9" s="632"/>
      <c r="J9" s="632"/>
      <c r="K9" s="632"/>
      <c r="L9" s="632"/>
      <c r="M9" s="632"/>
      <c r="N9" s="632"/>
      <c r="O9" s="632"/>
      <c r="P9" s="632"/>
    </row>
    <row r="10" spans="1:16" ht="12.75" customHeight="1" x14ac:dyDescent="0.2">
      <c r="A10" s="634"/>
      <c r="B10" s="631"/>
      <c r="C10" s="631" t="s">
        <v>367</v>
      </c>
      <c r="D10" s="631"/>
      <c r="E10" s="631"/>
      <c r="F10" s="631"/>
      <c r="G10" s="631" t="s">
        <v>11</v>
      </c>
      <c r="H10" s="631" t="s">
        <v>365</v>
      </c>
      <c r="I10" s="631"/>
      <c r="J10" s="631"/>
      <c r="K10" s="631"/>
      <c r="L10" s="631" t="s">
        <v>12</v>
      </c>
      <c r="M10" s="631" t="s">
        <v>366</v>
      </c>
      <c r="N10" s="631"/>
      <c r="O10" s="631"/>
      <c r="P10" s="631"/>
    </row>
    <row r="11" spans="1:16" ht="35.25" customHeight="1" x14ac:dyDescent="0.2">
      <c r="A11" s="634"/>
      <c r="B11" s="631"/>
      <c r="C11" s="134" t="s">
        <v>248</v>
      </c>
      <c r="D11" s="134" t="s">
        <v>249</v>
      </c>
      <c r="E11" s="134" t="s">
        <v>174</v>
      </c>
      <c r="F11" s="134" t="s">
        <v>175</v>
      </c>
      <c r="G11" s="631"/>
      <c r="H11" s="134" t="s">
        <v>248</v>
      </c>
      <c r="I11" s="134" t="s">
        <v>249</v>
      </c>
      <c r="J11" s="134" t="s">
        <v>174</v>
      </c>
      <c r="K11" s="134" t="s">
        <v>175</v>
      </c>
      <c r="L11" s="631"/>
      <c r="M11" s="134" t="s">
        <v>248</v>
      </c>
      <c r="N11" s="134" t="s">
        <v>249</v>
      </c>
      <c r="O11" s="134" t="s">
        <v>174</v>
      </c>
      <c r="P11" s="134" t="s">
        <v>175</v>
      </c>
    </row>
    <row r="12" spans="1:16" s="132" customFormat="1" ht="11.25" customHeight="1" x14ac:dyDescent="0.2">
      <c r="A12" s="635"/>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311" t="s">
        <v>1</v>
      </c>
      <c r="B13" s="254">
        <v>1140023.66666667</v>
      </c>
      <c r="C13" s="312">
        <v>234716.5</v>
      </c>
      <c r="D13" s="312">
        <v>268586.33333333302</v>
      </c>
      <c r="E13" s="312">
        <v>290837.66666666698</v>
      </c>
      <c r="F13" s="313">
        <v>345880.45833333302</v>
      </c>
      <c r="G13" s="254">
        <v>598519.54166666698</v>
      </c>
      <c r="H13" s="312">
        <v>119459.95833333299</v>
      </c>
      <c r="I13" s="312">
        <v>129862</v>
      </c>
      <c r="J13" s="312">
        <v>152552.5</v>
      </c>
      <c r="K13" s="313">
        <v>196644.16666666701</v>
      </c>
      <c r="L13" s="254">
        <v>541504.125</v>
      </c>
      <c r="M13" s="312">
        <v>115256.54166666701</v>
      </c>
      <c r="N13" s="312">
        <v>138724.33333333299</v>
      </c>
      <c r="O13" s="312">
        <v>138285.16666666701</v>
      </c>
      <c r="P13" s="313">
        <v>149236.29166666701</v>
      </c>
    </row>
    <row r="14" spans="1:16" ht="15" customHeight="1" x14ac:dyDescent="0.2">
      <c r="A14" s="194" t="s">
        <v>198</v>
      </c>
      <c r="B14" s="309">
        <v>2180.625</v>
      </c>
      <c r="C14" s="136">
        <v>475.08333333333297</v>
      </c>
      <c r="D14" s="136">
        <v>423.45833333333297</v>
      </c>
      <c r="E14" s="136">
        <v>541.29166666666697</v>
      </c>
      <c r="F14" s="137">
        <v>740.79166666666697</v>
      </c>
      <c r="G14" s="309">
        <v>1439.9583333333301</v>
      </c>
      <c r="H14" s="136">
        <v>326.125</v>
      </c>
      <c r="I14" s="136">
        <v>261.625</v>
      </c>
      <c r="J14" s="136">
        <v>342.91666666666703</v>
      </c>
      <c r="K14" s="137">
        <v>509.29166666666703</v>
      </c>
      <c r="L14" s="309">
        <v>740.66666666666697</v>
      </c>
      <c r="M14" s="136">
        <v>148.958333333333</v>
      </c>
      <c r="N14" s="136">
        <v>161.833333333333</v>
      </c>
      <c r="O14" s="136">
        <v>198.375</v>
      </c>
      <c r="P14" s="137">
        <v>231.5</v>
      </c>
    </row>
    <row r="15" spans="1:16" ht="24.75" customHeight="1" x14ac:dyDescent="0.2">
      <c r="A15" s="194" t="s">
        <v>199</v>
      </c>
      <c r="B15" s="309">
        <v>25121.25</v>
      </c>
      <c r="C15" s="136">
        <v>4103.7916666666697</v>
      </c>
      <c r="D15" s="136">
        <v>5058.1666666666697</v>
      </c>
      <c r="E15" s="136">
        <v>7200.8333333333303</v>
      </c>
      <c r="F15" s="137">
        <v>8758.4583333333303</v>
      </c>
      <c r="G15" s="309">
        <v>19811.458333333299</v>
      </c>
      <c r="H15" s="136">
        <v>2962.375</v>
      </c>
      <c r="I15" s="136">
        <v>3720.625</v>
      </c>
      <c r="J15" s="136">
        <v>5774.625</v>
      </c>
      <c r="K15" s="137">
        <v>7353.8333333333303</v>
      </c>
      <c r="L15" s="309">
        <v>5309.7916666666697</v>
      </c>
      <c r="M15" s="136">
        <v>1141.4166666666699</v>
      </c>
      <c r="N15" s="136">
        <v>1337.5416666666699</v>
      </c>
      <c r="O15" s="136">
        <v>1426.2083333333301</v>
      </c>
      <c r="P15" s="137">
        <v>1404.625</v>
      </c>
    </row>
    <row r="16" spans="1:16" ht="15" customHeight="1" x14ac:dyDescent="0.2">
      <c r="A16" s="194" t="s">
        <v>214</v>
      </c>
      <c r="B16" s="309">
        <v>256953.70833333299</v>
      </c>
      <c r="C16" s="136">
        <v>43137.416666666701</v>
      </c>
      <c r="D16" s="136">
        <v>59288.541666666701</v>
      </c>
      <c r="E16" s="136">
        <v>71654.833333333299</v>
      </c>
      <c r="F16" s="137">
        <v>82872.833333333299</v>
      </c>
      <c r="G16" s="309">
        <v>196300.08333333299</v>
      </c>
      <c r="H16" s="136">
        <v>32299.125</v>
      </c>
      <c r="I16" s="136">
        <v>43680.416666666701</v>
      </c>
      <c r="J16" s="136">
        <v>54433</v>
      </c>
      <c r="K16" s="137">
        <v>65887.458333333299</v>
      </c>
      <c r="L16" s="309">
        <v>60653.625</v>
      </c>
      <c r="M16" s="136">
        <v>10838.291666666701</v>
      </c>
      <c r="N16" s="136">
        <v>15608.125</v>
      </c>
      <c r="O16" s="136">
        <v>17221.833333333299</v>
      </c>
      <c r="P16" s="137">
        <v>16985.375</v>
      </c>
    </row>
    <row r="17" spans="1:16" ht="22.5" x14ac:dyDescent="0.2">
      <c r="A17" s="253" t="s">
        <v>215</v>
      </c>
      <c r="B17" s="309">
        <v>36578.291666666701</v>
      </c>
      <c r="C17" s="136">
        <v>6560.5833333333303</v>
      </c>
      <c r="D17" s="136">
        <v>8336.4166666666697</v>
      </c>
      <c r="E17" s="136">
        <v>9952.3333333333303</v>
      </c>
      <c r="F17" s="137">
        <v>11728.958333333299</v>
      </c>
      <c r="G17" s="309">
        <v>21802.125</v>
      </c>
      <c r="H17" s="136">
        <v>3918.5833333333298</v>
      </c>
      <c r="I17" s="136">
        <v>4644.375</v>
      </c>
      <c r="J17" s="136">
        <v>5887.625</v>
      </c>
      <c r="K17" s="137">
        <v>7351.5416666666697</v>
      </c>
      <c r="L17" s="309">
        <v>14776.166666666701</v>
      </c>
      <c r="M17" s="136">
        <v>2642</v>
      </c>
      <c r="N17" s="136">
        <v>3692.0416666666702</v>
      </c>
      <c r="O17" s="136">
        <v>4064.7083333333298</v>
      </c>
      <c r="P17" s="137">
        <v>4377.4166666666697</v>
      </c>
    </row>
    <row r="18" spans="1:16" ht="22.5" x14ac:dyDescent="0.2">
      <c r="A18" s="253" t="s">
        <v>216</v>
      </c>
      <c r="B18" s="309">
        <v>175020.25</v>
      </c>
      <c r="C18" s="136">
        <v>29961.041666666701</v>
      </c>
      <c r="D18" s="136">
        <v>40910.041666666701</v>
      </c>
      <c r="E18" s="136">
        <v>48620.958333333299</v>
      </c>
      <c r="F18" s="137">
        <v>55528.125</v>
      </c>
      <c r="G18" s="309">
        <v>138845.41666666701</v>
      </c>
      <c r="H18" s="136">
        <v>23400.333333333299</v>
      </c>
      <c r="I18" s="136">
        <v>31512.916666666701</v>
      </c>
      <c r="J18" s="136">
        <v>38271.791666666701</v>
      </c>
      <c r="K18" s="137">
        <v>45660.291666666701</v>
      </c>
      <c r="L18" s="309">
        <v>36174.833333333299</v>
      </c>
      <c r="M18" s="136">
        <v>6560.7083333333303</v>
      </c>
      <c r="N18" s="136">
        <v>9397.125</v>
      </c>
      <c r="O18" s="136">
        <v>10349.166666666701</v>
      </c>
      <c r="P18" s="137">
        <v>9867.8333333333303</v>
      </c>
    </row>
    <row r="19" spans="1:16" ht="22.5" x14ac:dyDescent="0.2">
      <c r="A19" s="253" t="s">
        <v>200</v>
      </c>
      <c r="B19" s="309">
        <v>45355.166666666701</v>
      </c>
      <c r="C19" s="136">
        <v>6615.7916666666697</v>
      </c>
      <c r="D19" s="136">
        <v>10042.083333333299</v>
      </c>
      <c r="E19" s="136">
        <v>13081.541666666701</v>
      </c>
      <c r="F19" s="137">
        <v>15615.75</v>
      </c>
      <c r="G19" s="309">
        <v>35652.541666666701</v>
      </c>
      <c r="H19" s="136">
        <v>4980.2083333333303</v>
      </c>
      <c r="I19" s="136">
        <v>7523.125</v>
      </c>
      <c r="J19" s="136">
        <v>10273.583333333299</v>
      </c>
      <c r="K19" s="137">
        <v>12875.625</v>
      </c>
      <c r="L19" s="309">
        <v>9702.625</v>
      </c>
      <c r="M19" s="136">
        <v>1635.5833333333301</v>
      </c>
      <c r="N19" s="136">
        <v>2518.9583333333298</v>
      </c>
      <c r="O19" s="136">
        <v>2807.9583333333298</v>
      </c>
      <c r="P19" s="137">
        <v>2740.125</v>
      </c>
    </row>
    <row r="20" spans="1:16" ht="15" customHeight="1" x14ac:dyDescent="0.2">
      <c r="A20" s="194" t="s">
        <v>201</v>
      </c>
      <c r="B20" s="309">
        <v>23586.541666666701</v>
      </c>
      <c r="C20" s="136">
        <v>4159.6666666666697</v>
      </c>
      <c r="D20" s="136">
        <v>4657.1666666666697</v>
      </c>
      <c r="E20" s="136">
        <v>6047.9166666666697</v>
      </c>
      <c r="F20" s="137">
        <v>8721.7916666666697</v>
      </c>
      <c r="G20" s="309">
        <v>20343.958333333299</v>
      </c>
      <c r="H20" s="136">
        <v>3376.6666666666702</v>
      </c>
      <c r="I20" s="136">
        <v>3766.4583333333298</v>
      </c>
      <c r="J20" s="136">
        <v>5282.2083333333303</v>
      </c>
      <c r="K20" s="137">
        <v>7918.625</v>
      </c>
      <c r="L20" s="309">
        <v>3242.5833333333298</v>
      </c>
      <c r="M20" s="136">
        <v>783</v>
      </c>
      <c r="N20" s="136">
        <v>890.70833333333303</v>
      </c>
      <c r="O20" s="136">
        <v>765.70833333333303</v>
      </c>
      <c r="P20" s="137">
        <v>803.16666666666697</v>
      </c>
    </row>
    <row r="21" spans="1:16" ht="15" customHeight="1" x14ac:dyDescent="0.2">
      <c r="A21" s="194" t="s">
        <v>202</v>
      </c>
      <c r="B21" s="309">
        <v>99151.958333333299</v>
      </c>
      <c r="C21" s="136">
        <v>21966.125</v>
      </c>
      <c r="D21" s="136">
        <v>23917.791666666701</v>
      </c>
      <c r="E21" s="136">
        <v>24941.083333333299</v>
      </c>
      <c r="F21" s="137">
        <v>28326.958333333299</v>
      </c>
      <c r="G21" s="309">
        <v>50240.583333333299</v>
      </c>
      <c r="H21" s="136">
        <v>12290.041666666701</v>
      </c>
      <c r="I21" s="136">
        <v>10976.291666666701</v>
      </c>
      <c r="J21" s="136">
        <v>12021.333333333299</v>
      </c>
      <c r="K21" s="137">
        <v>14952.916666666701</v>
      </c>
      <c r="L21" s="309">
        <v>48911.375</v>
      </c>
      <c r="M21" s="136">
        <v>9676.0833333333303</v>
      </c>
      <c r="N21" s="136">
        <v>12941.5</v>
      </c>
      <c r="O21" s="136">
        <v>12919.75</v>
      </c>
      <c r="P21" s="137">
        <v>13374.041666666701</v>
      </c>
    </row>
    <row r="22" spans="1:16" ht="15" customHeight="1" x14ac:dyDescent="0.2">
      <c r="A22" s="194" t="s">
        <v>203</v>
      </c>
      <c r="B22" s="309">
        <v>68297.875</v>
      </c>
      <c r="C22" s="136">
        <v>10384.916666666701</v>
      </c>
      <c r="D22" s="136">
        <v>16035.541666666701</v>
      </c>
      <c r="E22" s="136">
        <v>17998.416666666701</v>
      </c>
      <c r="F22" s="137">
        <v>23879</v>
      </c>
      <c r="G22" s="309">
        <v>48721.375</v>
      </c>
      <c r="H22" s="136">
        <v>7336.2083333333303</v>
      </c>
      <c r="I22" s="136">
        <v>10798.333333333299</v>
      </c>
      <c r="J22" s="136">
        <v>12573.083333333299</v>
      </c>
      <c r="K22" s="137">
        <v>18013.75</v>
      </c>
      <c r="L22" s="309">
        <v>19576.5</v>
      </c>
      <c r="M22" s="136">
        <v>3048.7083333333298</v>
      </c>
      <c r="N22" s="136">
        <v>5237.2083333333303</v>
      </c>
      <c r="O22" s="136">
        <v>5425.3333333333303</v>
      </c>
      <c r="P22" s="137">
        <v>5865.25</v>
      </c>
    </row>
    <row r="23" spans="1:16" ht="15" customHeight="1" x14ac:dyDescent="0.2">
      <c r="A23" s="194" t="s">
        <v>204</v>
      </c>
      <c r="B23" s="309">
        <v>13030.375</v>
      </c>
      <c r="C23" s="136">
        <v>3950.0416666666702</v>
      </c>
      <c r="D23" s="136">
        <v>2766.2916666666702</v>
      </c>
      <c r="E23" s="136">
        <v>2790.9166666666702</v>
      </c>
      <c r="F23" s="137">
        <v>3523.125</v>
      </c>
      <c r="G23" s="309">
        <v>5728.7083333333303</v>
      </c>
      <c r="H23" s="136">
        <v>1960.75</v>
      </c>
      <c r="I23" s="136">
        <v>1079.6666666666699</v>
      </c>
      <c r="J23" s="136">
        <v>1106.875</v>
      </c>
      <c r="K23" s="137">
        <v>1581.4166666666699</v>
      </c>
      <c r="L23" s="309">
        <v>7301.6666666666697</v>
      </c>
      <c r="M23" s="136">
        <v>1989.2916666666699</v>
      </c>
      <c r="N23" s="136">
        <v>1686.625</v>
      </c>
      <c r="O23" s="136">
        <v>1684.0416666666699</v>
      </c>
      <c r="P23" s="137">
        <v>1941.7083333333301</v>
      </c>
    </row>
    <row r="24" spans="1:16" ht="15" customHeight="1" x14ac:dyDescent="0.2">
      <c r="A24" s="194" t="s">
        <v>205</v>
      </c>
      <c r="B24" s="309">
        <v>30030.791666666701</v>
      </c>
      <c r="C24" s="136">
        <v>7960.9583333333303</v>
      </c>
      <c r="D24" s="136">
        <v>7152.875</v>
      </c>
      <c r="E24" s="136">
        <v>7294.2083333333303</v>
      </c>
      <c r="F24" s="137">
        <v>7622.75</v>
      </c>
      <c r="G24" s="309">
        <v>19120.75</v>
      </c>
      <c r="H24" s="136">
        <v>5051.625</v>
      </c>
      <c r="I24" s="136">
        <v>4357.625</v>
      </c>
      <c r="J24" s="136">
        <v>4634.625</v>
      </c>
      <c r="K24" s="137">
        <v>5076.875</v>
      </c>
      <c r="L24" s="309">
        <v>10910.041666666701</v>
      </c>
      <c r="M24" s="136">
        <v>2909.3333333333298</v>
      </c>
      <c r="N24" s="136">
        <v>2795.25</v>
      </c>
      <c r="O24" s="136">
        <v>2659.5833333333298</v>
      </c>
      <c r="P24" s="137">
        <v>2545.875</v>
      </c>
    </row>
    <row r="25" spans="1:16" ht="15" customHeight="1" x14ac:dyDescent="0.2">
      <c r="A25" s="195" t="s">
        <v>206</v>
      </c>
      <c r="B25" s="309">
        <v>37466</v>
      </c>
      <c r="C25" s="136">
        <v>5679.2083333333303</v>
      </c>
      <c r="D25" s="136">
        <v>10895.833333333299</v>
      </c>
      <c r="E25" s="136">
        <v>10979.5</v>
      </c>
      <c r="F25" s="137">
        <v>9911.4583333333303</v>
      </c>
      <c r="G25" s="309">
        <v>15331.958333333299</v>
      </c>
      <c r="H25" s="136">
        <v>2364.6666666666702</v>
      </c>
      <c r="I25" s="136">
        <v>4016.4166666666702</v>
      </c>
      <c r="J25" s="136">
        <v>4273.7916666666697</v>
      </c>
      <c r="K25" s="137">
        <v>4677.0833333333303</v>
      </c>
      <c r="L25" s="309">
        <v>22134.041666666701</v>
      </c>
      <c r="M25" s="136">
        <v>3314.5416666666702</v>
      </c>
      <c r="N25" s="136">
        <v>6879.4166666666697</v>
      </c>
      <c r="O25" s="136">
        <v>6705.7083333333303</v>
      </c>
      <c r="P25" s="137">
        <v>5234.375</v>
      </c>
    </row>
    <row r="26" spans="1:16" x14ac:dyDescent="0.2">
      <c r="A26" s="195" t="s">
        <v>217</v>
      </c>
      <c r="B26" s="309">
        <v>67451.041666666701</v>
      </c>
      <c r="C26" s="136">
        <v>16065.875</v>
      </c>
      <c r="D26" s="136">
        <v>16084.5</v>
      </c>
      <c r="E26" s="136">
        <v>16706.166666666701</v>
      </c>
      <c r="F26" s="137">
        <v>18594.5</v>
      </c>
      <c r="G26" s="309">
        <v>33175.875</v>
      </c>
      <c r="H26" s="136">
        <v>7760.1666666666697</v>
      </c>
      <c r="I26" s="136">
        <v>7060.875</v>
      </c>
      <c r="J26" s="136">
        <v>8155.5</v>
      </c>
      <c r="K26" s="137">
        <v>10199.333333333299</v>
      </c>
      <c r="L26" s="309">
        <v>34275.166666666701</v>
      </c>
      <c r="M26" s="136">
        <v>8305.7083333333303</v>
      </c>
      <c r="N26" s="136">
        <v>9023.625</v>
      </c>
      <c r="O26" s="136">
        <v>8550.6666666666697</v>
      </c>
      <c r="P26" s="137">
        <v>8395.1666666666697</v>
      </c>
    </row>
    <row r="27" spans="1:16" ht="15" customHeight="1" x14ac:dyDescent="0.2">
      <c r="A27" s="195" t="s">
        <v>208</v>
      </c>
      <c r="B27" s="309">
        <v>41878.833333333299</v>
      </c>
      <c r="C27" s="136">
        <v>9212.2916666666697</v>
      </c>
      <c r="D27" s="136">
        <v>9411.125</v>
      </c>
      <c r="E27" s="136">
        <v>9570.875</v>
      </c>
      <c r="F27" s="137">
        <v>13684.5</v>
      </c>
      <c r="G27" s="309">
        <v>23354.916666666701</v>
      </c>
      <c r="H27" s="136">
        <v>5265.5416666666697</v>
      </c>
      <c r="I27" s="136">
        <v>4802.4583333333303</v>
      </c>
      <c r="J27" s="136">
        <v>5146.3333333333303</v>
      </c>
      <c r="K27" s="137">
        <v>8140.5416666666697</v>
      </c>
      <c r="L27" s="309">
        <v>18523.916666666701</v>
      </c>
      <c r="M27" s="136">
        <v>3946.75</v>
      </c>
      <c r="N27" s="136">
        <v>4608.6666666666697</v>
      </c>
      <c r="O27" s="136">
        <v>4424.5416666666697</v>
      </c>
      <c r="P27" s="137">
        <v>5543.9583333333303</v>
      </c>
    </row>
    <row r="28" spans="1:16" ht="15" customHeight="1" x14ac:dyDescent="0.2">
      <c r="A28" s="195" t="s">
        <v>207</v>
      </c>
      <c r="B28" s="309">
        <v>7609.75</v>
      </c>
      <c r="C28" s="136">
        <v>2632.375</v>
      </c>
      <c r="D28" s="136">
        <v>1614.625</v>
      </c>
      <c r="E28" s="136">
        <v>1371.3333333333301</v>
      </c>
      <c r="F28" s="137">
        <v>1990.4166666666699</v>
      </c>
      <c r="G28" s="309">
        <v>5052</v>
      </c>
      <c r="H28" s="136">
        <v>1724.5833333333301</v>
      </c>
      <c r="I28" s="136">
        <v>1007.75</v>
      </c>
      <c r="J28" s="136">
        <v>905.41666666666697</v>
      </c>
      <c r="K28" s="137">
        <v>1414.25</v>
      </c>
      <c r="L28" s="309">
        <v>2557.75</v>
      </c>
      <c r="M28" s="136">
        <v>907.79166666666697</v>
      </c>
      <c r="N28" s="136">
        <v>606.875</v>
      </c>
      <c r="O28" s="136">
        <v>465.91666666666703</v>
      </c>
      <c r="P28" s="137">
        <v>576.16666666666697</v>
      </c>
    </row>
    <row r="29" spans="1:16" ht="15" customHeight="1" x14ac:dyDescent="0.2">
      <c r="A29" s="195" t="s">
        <v>209</v>
      </c>
      <c r="B29" s="309">
        <v>219389.75</v>
      </c>
      <c r="C29" s="136">
        <v>48466.666666666701</v>
      </c>
      <c r="D29" s="136">
        <v>52977.291666666701</v>
      </c>
      <c r="E29" s="136">
        <v>54730.125</v>
      </c>
      <c r="F29" s="137">
        <v>63215.041666666701</v>
      </c>
      <c r="G29" s="309">
        <v>90892.625</v>
      </c>
      <c r="H29" s="136">
        <v>19547.208333333299</v>
      </c>
      <c r="I29" s="136">
        <v>19790.791666666701</v>
      </c>
      <c r="J29" s="136">
        <v>22684.916666666701</v>
      </c>
      <c r="K29" s="137">
        <v>28869.125</v>
      </c>
      <c r="L29" s="309">
        <v>128497.125</v>
      </c>
      <c r="M29" s="136">
        <v>28919.458333333299</v>
      </c>
      <c r="N29" s="136">
        <v>33186.5</v>
      </c>
      <c r="O29" s="136">
        <v>32045.208333333299</v>
      </c>
      <c r="P29" s="137">
        <v>34345.916666666701</v>
      </c>
    </row>
    <row r="30" spans="1:16" ht="15" customHeight="1" x14ac:dyDescent="0.2">
      <c r="A30" s="195" t="s">
        <v>210</v>
      </c>
      <c r="B30" s="309">
        <v>46127.458333333299</v>
      </c>
      <c r="C30" s="136">
        <v>11926.25</v>
      </c>
      <c r="D30" s="136">
        <v>11468.375</v>
      </c>
      <c r="E30" s="136">
        <v>10145.666666666701</v>
      </c>
      <c r="F30" s="137">
        <v>12586.583333333299</v>
      </c>
      <c r="G30" s="309">
        <v>14367.208333333299</v>
      </c>
      <c r="H30" s="136">
        <v>3765.5</v>
      </c>
      <c r="I30" s="136">
        <v>3113.7916666666702</v>
      </c>
      <c r="J30" s="136">
        <v>3079.875</v>
      </c>
      <c r="K30" s="137">
        <v>4408.0416666666697</v>
      </c>
      <c r="L30" s="309">
        <v>31760.25</v>
      </c>
      <c r="M30" s="136">
        <v>8160.75</v>
      </c>
      <c r="N30" s="136">
        <v>8354.5833333333303</v>
      </c>
      <c r="O30" s="136">
        <v>7065.7916666666697</v>
      </c>
      <c r="P30" s="137">
        <v>8178.5416666666697</v>
      </c>
    </row>
    <row r="31" spans="1:16" ht="15" customHeight="1" x14ac:dyDescent="0.2">
      <c r="A31" s="195" t="s">
        <v>211</v>
      </c>
      <c r="B31" s="309">
        <v>84713.25</v>
      </c>
      <c r="C31" s="136">
        <v>16669.125</v>
      </c>
      <c r="D31" s="136">
        <v>20183.625</v>
      </c>
      <c r="E31" s="136">
        <v>21569.958333333299</v>
      </c>
      <c r="F31" s="137">
        <v>26290.458333333299</v>
      </c>
      <c r="G31" s="309">
        <v>19895</v>
      </c>
      <c r="H31" s="136">
        <v>4023.5416666666702</v>
      </c>
      <c r="I31" s="136">
        <v>4192.375</v>
      </c>
      <c r="J31" s="136">
        <v>4662</v>
      </c>
      <c r="K31" s="137">
        <v>7017.0833333333303</v>
      </c>
      <c r="L31" s="309">
        <v>64818.25</v>
      </c>
      <c r="M31" s="136">
        <v>12645.583333333299</v>
      </c>
      <c r="N31" s="136">
        <v>15991.25</v>
      </c>
      <c r="O31" s="136">
        <v>16907.958333333299</v>
      </c>
      <c r="P31" s="137">
        <v>19273.375</v>
      </c>
    </row>
    <row r="32" spans="1:16" ht="15" customHeight="1" x14ac:dyDescent="0.2">
      <c r="A32" s="195" t="s">
        <v>212</v>
      </c>
      <c r="B32" s="309">
        <v>87660.958333333299</v>
      </c>
      <c r="C32" s="136">
        <v>21171.666666666701</v>
      </c>
      <c r="D32" s="136">
        <v>20003.541666666701</v>
      </c>
      <c r="E32" s="136">
        <v>20226.958333333299</v>
      </c>
      <c r="F32" s="137">
        <v>26258.541666666701</v>
      </c>
      <c r="G32" s="309">
        <v>23008.416666666701</v>
      </c>
      <c r="H32" s="136">
        <v>6575.7916666666697</v>
      </c>
      <c r="I32" s="136">
        <v>4906.1666666666697</v>
      </c>
      <c r="J32" s="136">
        <v>4833.4583333333303</v>
      </c>
      <c r="K32" s="137">
        <v>6692.7916666666697</v>
      </c>
      <c r="L32" s="309">
        <v>64652.541666666701</v>
      </c>
      <c r="M32" s="136">
        <v>14595.875</v>
      </c>
      <c r="N32" s="136">
        <v>15097.375</v>
      </c>
      <c r="O32" s="136">
        <v>15393.5</v>
      </c>
      <c r="P32" s="137">
        <v>19565.75</v>
      </c>
    </row>
    <row r="33" spans="1:16" ht="15" customHeight="1" x14ac:dyDescent="0.2">
      <c r="A33" s="195" t="s">
        <v>213</v>
      </c>
      <c r="B33" s="309">
        <v>28997.666666666701</v>
      </c>
      <c r="C33" s="136">
        <v>6541.25</v>
      </c>
      <c r="D33" s="136">
        <v>6583.9166666666697</v>
      </c>
      <c r="E33" s="136">
        <v>7027.4166666666697</v>
      </c>
      <c r="F33" s="137">
        <v>8845.0416666666697</v>
      </c>
      <c r="G33" s="309">
        <v>11503.833333333299</v>
      </c>
      <c r="H33" s="136">
        <v>2699.9583333333298</v>
      </c>
      <c r="I33" s="136">
        <v>2291.625</v>
      </c>
      <c r="J33" s="136">
        <v>2615.4583333333298</v>
      </c>
      <c r="K33" s="137">
        <v>3896.7916666666702</v>
      </c>
      <c r="L33" s="309">
        <v>17493.833333333299</v>
      </c>
      <c r="M33" s="136">
        <v>3841.2916666666702</v>
      </c>
      <c r="N33" s="136">
        <v>4292.2916666666697</v>
      </c>
      <c r="O33" s="136">
        <v>4411.9583333333303</v>
      </c>
      <c r="P33" s="137">
        <v>4948.25</v>
      </c>
    </row>
    <row r="34" spans="1:16" ht="15" customHeight="1" x14ac:dyDescent="0.2">
      <c r="A34" s="221" t="s">
        <v>197</v>
      </c>
      <c r="B34" s="310">
        <v>375.83333333333297</v>
      </c>
      <c r="C34" s="183">
        <v>213.791666666667</v>
      </c>
      <c r="D34" s="183">
        <v>63.6666666666667</v>
      </c>
      <c r="E34" s="183">
        <v>40.1666666666667</v>
      </c>
      <c r="F34" s="138">
        <v>58.2083333333333</v>
      </c>
      <c r="G34" s="310">
        <v>230.833333333333</v>
      </c>
      <c r="H34" s="183">
        <v>130.083333333333</v>
      </c>
      <c r="I34" s="183">
        <v>38.7083333333333</v>
      </c>
      <c r="J34" s="183">
        <v>27.0833333333333</v>
      </c>
      <c r="K34" s="138">
        <v>34.9583333333333</v>
      </c>
      <c r="L34" s="310">
        <v>145</v>
      </c>
      <c r="M34" s="183">
        <v>83.7083333333333</v>
      </c>
      <c r="N34" s="183">
        <v>24.9583333333333</v>
      </c>
      <c r="O34" s="183">
        <v>13.0833333333333</v>
      </c>
      <c r="P34" s="138">
        <v>23.25</v>
      </c>
    </row>
    <row r="35" spans="1:16" ht="11.25" customHeight="1" x14ac:dyDescent="0.2">
      <c r="A35" s="218"/>
      <c r="B35" s="219"/>
      <c r="C35" s="295"/>
      <c r="D35" s="219"/>
      <c r="E35" s="219"/>
      <c r="F35" s="220"/>
      <c r="G35" s="219"/>
      <c r="H35" s="295"/>
      <c r="I35" s="219"/>
      <c r="J35" s="219"/>
      <c r="K35" s="220"/>
      <c r="L35" s="219"/>
      <c r="M35" s="295"/>
      <c r="N35" s="219"/>
      <c r="O35" s="219"/>
      <c r="P35" s="220" t="s">
        <v>160</v>
      </c>
    </row>
    <row r="36" spans="1:16" s="273" customFormat="1" ht="13.15" customHeight="1" x14ac:dyDescent="0.2">
      <c r="A36" s="290" t="s">
        <v>247</v>
      </c>
      <c r="B36" s="277"/>
      <c r="C36" s="277"/>
      <c r="D36" s="21"/>
      <c r="E36" s="277"/>
      <c r="F36" s="277"/>
      <c r="G36" s="277"/>
      <c r="H36" s="277"/>
      <c r="I36" s="21"/>
      <c r="J36" s="277"/>
      <c r="K36" s="277"/>
      <c r="L36" s="277"/>
      <c r="M36" s="277"/>
      <c r="N36" s="21"/>
      <c r="O36" s="277"/>
      <c r="P36" s="277"/>
    </row>
    <row r="37" spans="1:16" s="273" customFormat="1" ht="11.25" customHeight="1" x14ac:dyDescent="0.2">
      <c r="A37" s="290"/>
      <c r="B37" s="277"/>
      <c r="C37" s="277"/>
      <c r="D37" s="21"/>
      <c r="E37" s="277"/>
      <c r="F37" s="277"/>
      <c r="G37" s="277"/>
      <c r="H37" s="277"/>
      <c r="I37" s="21"/>
      <c r="J37" s="277"/>
      <c r="K37" s="277"/>
      <c r="L37" s="277"/>
      <c r="M37" s="277"/>
      <c r="N37" s="21"/>
      <c r="O37" s="277"/>
      <c r="P37" s="277"/>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602" t="str">
        <f ca="1">HYPERLINK(CELL("adresse",Inhaltsverzeichnis!A1),"zurück zum Inhalt")</f>
        <v>zurück zum Inhalt</v>
      </c>
      <c r="P2" s="603"/>
    </row>
    <row r="3" spans="1:23" s="5" customFormat="1" ht="12.75" x14ac:dyDescent="0.2">
      <c r="C3" s="128"/>
      <c r="E3" s="6"/>
      <c r="F3" s="6"/>
      <c r="G3" s="6"/>
      <c r="H3" s="6"/>
      <c r="I3" s="128"/>
      <c r="K3" s="6"/>
      <c r="L3" s="6"/>
      <c r="M3" s="128"/>
      <c r="O3" s="6"/>
      <c r="P3" s="6"/>
    </row>
    <row r="4" spans="1:23" s="8" customFormat="1" ht="28.5" customHeight="1" x14ac:dyDescent="0.2">
      <c r="A4" s="630" t="s">
        <v>331</v>
      </c>
      <c r="B4" s="630"/>
      <c r="C4" s="630"/>
      <c r="D4" s="630"/>
      <c r="E4" s="630"/>
      <c r="F4" s="630"/>
      <c r="G4" s="630"/>
      <c r="H4" s="630"/>
      <c r="I4" s="630"/>
      <c r="J4" s="630"/>
      <c r="K4" s="630"/>
      <c r="L4" s="630"/>
      <c r="M4" s="630"/>
      <c r="N4" s="630"/>
      <c r="O4" s="630"/>
      <c r="P4" s="630"/>
      <c r="Q4" s="36"/>
    </row>
    <row r="5" spans="1:23" s="8" customFormat="1" ht="11.25" customHeight="1" x14ac:dyDescent="0.2">
      <c r="A5" s="548" t="s">
        <v>241</v>
      </c>
      <c r="B5" s="548"/>
      <c r="C5" s="548"/>
      <c r="D5" s="548"/>
      <c r="E5" s="548"/>
      <c r="F5" s="548"/>
      <c r="G5" s="548"/>
      <c r="H5" s="548"/>
      <c r="I5" s="548"/>
      <c r="J5" s="548"/>
      <c r="K5" s="296"/>
      <c r="L5" s="296"/>
      <c r="M5" s="296"/>
      <c r="N5" s="296"/>
      <c r="O5" s="296"/>
      <c r="P5" s="296"/>
      <c r="Q5" s="126"/>
      <c r="R5" s="126"/>
      <c r="S5" s="126"/>
      <c r="T5" s="126"/>
      <c r="U5" s="126"/>
      <c r="V5" s="126"/>
      <c r="W5" s="126"/>
    </row>
    <row r="6" spans="1:23" s="8" customFormat="1" ht="12.75" customHeight="1" x14ac:dyDescent="0.2">
      <c r="A6" s="197" t="str">
        <f>CONCATENATE(LEFT(Impressum!C12,SEARCH("(",Impressum!C12)-1),"nach Arbeitsort ","(Beschäftigungsbetrieb",TEXT(0,"#¹⁾"),", Gebietsstand ",TEXT(Impressum!C16,"MMMM")," ",TEXT(Impressum!C16,"JJJJ"),")")</f>
        <v>Deutschland nach Arbeitsort (Beschäftigungsbetrieb¹⁾, Gebietsstand März 2026)</v>
      </c>
    </row>
    <row r="7" spans="1:23" s="8" customFormat="1" ht="12.75" customHeight="1" x14ac:dyDescent="0.2">
      <c r="A7" s="8" t="s">
        <v>371</v>
      </c>
    </row>
    <row r="8" spans="1:23" s="33" customFormat="1" ht="12.75" customHeight="1" x14ac:dyDescent="0.2">
      <c r="B8" s="573"/>
      <c r="C8" s="573"/>
      <c r="D8" s="573"/>
      <c r="E8" s="573"/>
      <c r="F8" s="573"/>
      <c r="G8" s="573"/>
      <c r="H8" s="573"/>
      <c r="I8" s="573"/>
      <c r="J8" s="573"/>
      <c r="K8" s="297"/>
      <c r="L8" s="297"/>
      <c r="M8" s="297"/>
      <c r="N8" s="297"/>
      <c r="O8" s="297"/>
      <c r="P8" s="297"/>
    </row>
    <row r="9" spans="1:23" s="33" customFormat="1" ht="11.25" customHeight="1" x14ac:dyDescent="0.2">
      <c r="A9" s="638" t="s">
        <v>178</v>
      </c>
      <c r="B9" s="636" t="s">
        <v>1</v>
      </c>
      <c r="C9" s="643" t="s">
        <v>4</v>
      </c>
      <c r="D9" s="644"/>
      <c r="E9" s="647" t="s">
        <v>5</v>
      </c>
      <c r="F9" s="648"/>
      <c r="G9" s="648"/>
      <c r="H9" s="648"/>
      <c r="I9" s="648"/>
      <c r="J9" s="648"/>
      <c r="K9" s="648"/>
      <c r="L9" s="648"/>
      <c r="M9" s="648"/>
      <c r="N9" s="648"/>
      <c r="O9" s="648"/>
      <c r="P9" s="649"/>
    </row>
    <row r="10" spans="1:23" s="33" customFormat="1" ht="11.25" customHeight="1" x14ac:dyDescent="0.2">
      <c r="A10" s="639"/>
      <c r="B10" s="636"/>
      <c r="C10" s="645"/>
      <c r="D10" s="646"/>
      <c r="E10" s="541" t="s">
        <v>226</v>
      </c>
      <c r="F10" s="636" t="s">
        <v>4</v>
      </c>
      <c r="G10" s="636"/>
      <c r="H10" s="541" t="s">
        <v>333</v>
      </c>
      <c r="I10" s="636" t="s">
        <v>4</v>
      </c>
      <c r="J10" s="636"/>
      <c r="K10" s="541" t="s">
        <v>225</v>
      </c>
      <c r="L10" s="636" t="s">
        <v>4</v>
      </c>
      <c r="M10" s="636"/>
      <c r="N10" s="541" t="s">
        <v>243</v>
      </c>
      <c r="O10" s="636" t="s">
        <v>4</v>
      </c>
      <c r="P10" s="636"/>
    </row>
    <row r="11" spans="1:23" s="33" customFormat="1" ht="51.95" customHeight="1" x14ac:dyDescent="0.2">
      <c r="A11" s="639"/>
      <c r="B11" s="636"/>
      <c r="C11" s="298" t="s">
        <v>11</v>
      </c>
      <c r="D11" s="298" t="s">
        <v>12</v>
      </c>
      <c r="E11" s="542"/>
      <c r="F11" s="298" t="s">
        <v>11</v>
      </c>
      <c r="G11" s="298" t="s">
        <v>12</v>
      </c>
      <c r="H11" s="542"/>
      <c r="I11" s="298" t="s">
        <v>11</v>
      </c>
      <c r="J11" s="298" t="s">
        <v>12</v>
      </c>
      <c r="K11" s="542"/>
      <c r="L11" s="298" t="s">
        <v>11</v>
      </c>
      <c r="M11" s="298" t="s">
        <v>12</v>
      </c>
      <c r="N11" s="637"/>
      <c r="O11" s="298" t="s">
        <v>11</v>
      </c>
      <c r="P11" s="298" t="s">
        <v>12</v>
      </c>
    </row>
    <row r="12" spans="1:23" s="31" customFormat="1" ht="9" x14ac:dyDescent="0.15">
      <c r="A12" s="640"/>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210">
        <v>2024</v>
      </c>
      <c r="B13" s="314">
        <v>1140023.66666667</v>
      </c>
      <c r="C13" s="164">
        <v>598519.54166666698</v>
      </c>
      <c r="D13" s="164">
        <v>541504.125</v>
      </c>
      <c r="E13" s="314">
        <v>929086.83333333302</v>
      </c>
      <c r="F13" s="164">
        <v>485724.79166666698</v>
      </c>
      <c r="G13" s="164">
        <v>443362.04166666698</v>
      </c>
      <c r="H13" s="314">
        <v>201759.54166666701</v>
      </c>
      <c r="I13" s="164">
        <v>107279.83333333299</v>
      </c>
      <c r="J13" s="164">
        <v>94479.708333333299</v>
      </c>
      <c r="K13" s="314">
        <v>8419.4583333333303</v>
      </c>
      <c r="L13" s="164">
        <v>5006</v>
      </c>
      <c r="M13" s="164">
        <v>3413.4583333333298</v>
      </c>
      <c r="N13" s="314">
        <v>757.83333333333303</v>
      </c>
      <c r="O13" s="164">
        <v>508.91666666666703</v>
      </c>
      <c r="P13" s="164">
        <v>248.916666666667</v>
      </c>
    </row>
    <row r="14" spans="1:23" ht="12.75" customHeight="1" x14ac:dyDescent="0.2">
      <c r="A14" s="210">
        <v>2023</v>
      </c>
      <c r="B14" s="315">
        <v>1123516.04166667</v>
      </c>
      <c r="C14" s="41">
        <v>592281.29166666698</v>
      </c>
      <c r="D14" s="41">
        <v>531228.20833333302</v>
      </c>
      <c r="E14" s="315">
        <v>912591.75</v>
      </c>
      <c r="F14" s="41">
        <v>479217.08333333302</v>
      </c>
      <c r="G14" s="41">
        <v>433368.91666666698</v>
      </c>
      <c r="H14" s="315">
        <v>202090.79166666701</v>
      </c>
      <c r="I14" s="41">
        <v>107757.91666666701</v>
      </c>
      <c r="J14" s="41">
        <v>94332.333333333299</v>
      </c>
      <c r="K14" s="315">
        <v>8073.0833333333303</v>
      </c>
      <c r="L14" s="41">
        <v>4792.5416666666697</v>
      </c>
      <c r="M14" s="41">
        <v>3280.2916666666702</v>
      </c>
      <c r="N14" s="315">
        <v>760.41666666666697</v>
      </c>
      <c r="O14" s="41">
        <v>513.75</v>
      </c>
      <c r="P14" s="41">
        <v>246.666666666667</v>
      </c>
    </row>
    <row r="15" spans="1:23" ht="12.75" customHeight="1" x14ac:dyDescent="0.2">
      <c r="A15" s="210">
        <v>2022</v>
      </c>
      <c r="B15" s="315">
        <v>1118069.91666667</v>
      </c>
      <c r="C15" s="41">
        <v>592779.08333333302</v>
      </c>
      <c r="D15" s="41">
        <v>525134.41666666698</v>
      </c>
      <c r="E15" s="315">
        <v>906481.45833333302</v>
      </c>
      <c r="F15" s="41">
        <v>478816.91666666698</v>
      </c>
      <c r="G15" s="41">
        <v>427525.29166666698</v>
      </c>
      <c r="H15" s="315">
        <v>202780.75</v>
      </c>
      <c r="I15" s="41">
        <v>108675.66666666701</v>
      </c>
      <c r="J15" s="41">
        <v>94091.875</v>
      </c>
      <c r="K15" s="315">
        <v>7974.9583333333303</v>
      </c>
      <c r="L15" s="41">
        <v>4702.375</v>
      </c>
      <c r="M15" s="41">
        <v>3268.625</v>
      </c>
      <c r="N15" s="315">
        <v>832.75</v>
      </c>
      <c r="O15" s="41">
        <v>584.125</v>
      </c>
      <c r="P15" s="41">
        <v>248.625</v>
      </c>
    </row>
    <row r="16" spans="1:23" ht="12.75" customHeight="1" x14ac:dyDescent="0.2">
      <c r="A16" s="210">
        <v>2021</v>
      </c>
      <c r="B16" s="315">
        <v>1111271.54166667</v>
      </c>
      <c r="C16" s="41">
        <v>593197.33333333302</v>
      </c>
      <c r="D16" s="41">
        <v>517950</v>
      </c>
      <c r="E16" s="315">
        <v>901630.375</v>
      </c>
      <c r="F16" s="41">
        <v>479503.20833333302</v>
      </c>
      <c r="G16" s="41">
        <v>422021.25</v>
      </c>
      <c r="H16" s="315">
        <v>200924.91666666701</v>
      </c>
      <c r="I16" s="41">
        <v>108356.25</v>
      </c>
      <c r="J16" s="41">
        <v>92552.666666666701</v>
      </c>
      <c r="K16" s="315">
        <v>7749.1666666666697</v>
      </c>
      <c r="L16" s="41">
        <v>4611.4166666666697</v>
      </c>
      <c r="M16" s="41">
        <v>3135.4583333333298</v>
      </c>
      <c r="N16" s="315">
        <v>967.08333333333303</v>
      </c>
      <c r="O16" s="41">
        <v>726.45833333333303</v>
      </c>
      <c r="P16" s="41">
        <v>240.625</v>
      </c>
    </row>
    <row r="17" spans="1:16" ht="12.75" customHeight="1" x14ac:dyDescent="0.2">
      <c r="A17" s="210">
        <v>2020</v>
      </c>
      <c r="B17" s="315">
        <v>1110716.75</v>
      </c>
      <c r="C17" s="41">
        <v>598280.79166666698</v>
      </c>
      <c r="D17" s="41">
        <v>512365.16666666698</v>
      </c>
      <c r="E17" s="315">
        <v>902806.41666666698</v>
      </c>
      <c r="F17" s="41">
        <v>484907.45833333302</v>
      </c>
      <c r="G17" s="41">
        <v>417837.25</v>
      </c>
      <c r="H17" s="315">
        <v>199092.45833333299</v>
      </c>
      <c r="I17" s="41">
        <v>107912.625</v>
      </c>
      <c r="J17" s="41">
        <v>91171.75</v>
      </c>
      <c r="K17" s="315">
        <v>7681.2916666666697</v>
      </c>
      <c r="L17" s="41">
        <v>4557.75</v>
      </c>
      <c r="M17" s="41">
        <v>3122.5416666666702</v>
      </c>
      <c r="N17" s="315">
        <v>1136.5833333333301</v>
      </c>
      <c r="O17" s="41">
        <v>902.95833333333303</v>
      </c>
      <c r="P17" s="41">
        <v>233.625</v>
      </c>
    </row>
    <row r="18" spans="1:16" ht="12.75" customHeight="1" x14ac:dyDescent="0.2">
      <c r="A18" s="210">
        <v>2019</v>
      </c>
      <c r="B18" s="315">
        <v>1113280.58333333</v>
      </c>
      <c r="C18" s="41">
        <v>603940.16666666698</v>
      </c>
      <c r="D18" s="41">
        <v>509274.125</v>
      </c>
      <c r="E18" s="315">
        <v>907518.625</v>
      </c>
      <c r="F18" s="41">
        <v>490797.79166666698</v>
      </c>
      <c r="G18" s="41">
        <v>416664.45833333302</v>
      </c>
      <c r="H18" s="315">
        <v>196816.125</v>
      </c>
      <c r="I18" s="41">
        <v>107502.45833333299</v>
      </c>
      <c r="J18" s="41">
        <v>89304.416666666701</v>
      </c>
      <c r="K18" s="315">
        <v>7443.5416666666697</v>
      </c>
      <c r="L18" s="41">
        <v>4359.875</v>
      </c>
      <c r="M18" s="41">
        <v>3083</v>
      </c>
      <c r="N18" s="315">
        <v>1502.2916666666699</v>
      </c>
      <c r="O18" s="41">
        <v>1280.0416666666699</v>
      </c>
      <c r="P18" s="41">
        <v>222.25</v>
      </c>
    </row>
    <row r="19" spans="1:16" ht="12.75" customHeight="1" x14ac:dyDescent="0.2">
      <c r="A19" s="210">
        <v>2018</v>
      </c>
      <c r="B19" s="315">
        <v>1100052.16666667</v>
      </c>
      <c r="C19" s="41">
        <v>598514.33333333302</v>
      </c>
      <c r="D19" s="41">
        <v>501537.83333333302</v>
      </c>
      <c r="E19" s="315">
        <v>899885.875</v>
      </c>
      <c r="F19" s="41">
        <v>488104.125</v>
      </c>
      <c r="G19" s="41">
        <v>411781.75</v>
      </c>
      <c r="H19" s="315">
        <v>191247.45833333299</v>
      </c>
      <c r="I19" s="41">
        <v>104684.70833333299</v>
      </c>
      <c r="J19" s="41">
        <v>86562.75</v>
      </c>
      <c r="K19" s="315">
        <v>7165.1666666666697</v>
      </c>
      <c r="L19" s="41">
        <v>4182.9583333333303</v>
      </c>
      <c r="M19" s="41">
        <v>2982.2083333333298</v>
      </c>
      <c r="N19" s="315">
        <v>1753.6666666666699</v>
      </c>
      <c r="O19" s="41">
        <v>1542.5416666666699</v>
      </c>
      <c r="P19" s="41">
        <v>211.125</v>
      </c>
    </row>
    <row r="20" spans="1:16" ht="12.75" customHeight="1" x14ac:dyDescent="0.2">
      <c r="A20" s="210">
        <v>2017</v>
      </c>
      <c r="B20" s="315">
        <v>1073640.70833333</v>
      </c>
      <c r="C20" s="41">
        <v>586263.33333333302</v>
      </c>
      <c r="D20" s="41">
        <v>487377.375</v>
      </c>
      <c r="E20" s="315">
        <v>882837.375</v>
      </c>
      <c r="F20" s="41">
        <v>480334.58333333302</v>
      </c>
      <c r="G20" s="41">
        <v>402502.79166666698</v>
      </c>
      <c r="H20" s="315">
        <v>182086.625</v>
      </c>
      <c r="I20" s="41">
        <v>100188.5</v>
      </c>
      <c r="J20" s="41">
        <v>81898.125</v>
      </c>
      <c r="K20" s="315">
        <v>6682.4166666666697</v>
      </c>
      <c r="L20" s="41">
        <v>3900.5416666666702</v>
      </c>
      <c r="M20" s="41">
        <v>2781.875</v>
      </c>
      <c r="N20" s="315">
        <v>2034.2916666666699</v>
      </c>
      <c r="O20" s="41">
        <v>1839.7083333333301</v>
      </c>
      <c r="P20" s="41">
        <v>194.583333333333</v>
      </c>
    </row>
    <row r="21" spans="1:16" ht="12.75" customHeight="1" x14ac:dyDescent="0.2">
      <c r="A21" s="210">
        <v>2016</v>
      </c>
      <c r="B21" s="315">
        <v>1051491.58333333</v>
      </c>
      <c r="C21" s="41">
        <v>576407.5</v>
      </c>
      <c r="D21" s="41">
        <v>475084.08333333302</v>
      </c>
      <c r="E21" s="315">
        <v>868228.79166666698</v>
      </c>
      <c r="F21" s="41">
        <v>474116.83333333302</v>
      </c>
      <c r="G21" s="41">
        <v>394111.95833333302</v>
      </c>
      <c r="H21" s="315">
        <v>174492.75</v>
      </c>
      <c r="I21" s="41">
        <v>96348.458333333299</v>
      </c>
      <c r="J21" s="41">
        <v>78144.291666666701</v>
      </c>
      <c r="K21" s="315">
        <v>6340.7083333333303</v>
      </c>
      <c r="L21" s="41">
        <v>3681.25</v>
      </c>
      <c r="M21" s="41">
        <v>2659.4583333333298</v>
      </c>
      <c r="N21" s="315">
        <v>2429.3333333333298</v>
      </c>
      <c r="O21" s="41">
        <v>2260.9583333333298</v>
      </c>
      <c r="P21" s="41">
        <v>168.375</v>
      </c>
    </row>
    <row r="22" spans="1:16" ht="12.75" customHeight="1" x14ac:dyDescent="0.2">
      <c r="A22" s="210">
        <v>2015</v>
      </c>
      <c r="B22" s="315">
        <v>1030321.79166667</v>
      </c>
      <c r="C22" s="41">
        <v>569381.66666666698</v>
      </c>
      <c r="D22" s="41">
        <v>460940.125</v>
      </c>
      <c r="E22" s="315">
        <v>853552.625</v>
      </c>
      <c r="F22" s="41">
        <v>469460.25</v>
      </c>
      <c r="G22" s="41">
        <v>384092.375</v>
      </c>
      <c r="H22" s="315">
        <v>167598.41666666701</v>
      </c>
      <c r="I22" s="41">
        <v>93479.375</v>
      </c>
      <c r="J22" s="41">
        <v>74119.041666666701</v>
      </c>
      <c r="K22" s="315">
        <v>6199.2083333333303</v>
      </c>
      <c r="L22" s="41">
        <v>3632.625</v>
      </c>
      <c r="M22" s="41">
        <v>2566.5833333333298</v>
      </c>
      <c r="N22" s="315">
        <v>2971.5416666666702</v>
      </c>
      <c r="O22" s="41">
        <v>2809.4166666666702</v>
      </c>
      <c r="P22" s="41">
        <v>162.125</v>
      </c>
    </row>
    <row r="23" spans="1:16" ht="12.75" customHeight="1" x14ac:dyDescent="0.2">
      <c r="A23" s="211">
        <v>2014</v>
      </c>
      <c r="B23" s="316">
        <v>1014071.20833333</v>
      </c>
      <c r="C23" s="178">
        <v>563918.75</v>
      </c>
      <c r="D23" s="178">
        <v>450152.45833333302</v>
      </c>
      <c r="E23" s="316">
        <v>844123.45833333302</v>
      </c>
      <c r="F23" s="178">
        <v>466988.16666666698</v>
      </c>
      <c r="G23" s="178">
        <v>377135.29166666698</v>
      </c>
      <c r="H23" s="316">
        <v>160209.70833333299</v>
      </c>
      <c r="I23" s="179">
        <v>89876.541666666701</v>
      </c>
      <c r="J23" s="179">
        <v>70333.166666666701</v>
      </c>
      <c r="K23" s="316">
        <v>6190.7083333333303</v>
      </c>
      <c r="L23" s="178">
        <v>3656.5</v>
      </c>
      <c r="M23" s="178">
        <v>2534.2083333333298</v>
      </c>
      <c r="N23" s="316">
        <v>3547.3333333333298</v>
      </c>
      <c r="O23" s="178">
        <v>3397.5416666666702</v>
      </c>
      <c r="P23" s="178">
        <v>149.791666666667</v>
      </c>
    </row>
    <row r="24" spans="1:16" ht="15" customHeight="1" x14ac:dyDescent="0.2">
      <c r="A24" s="290" t="s">
        <v>246</v>
      </c>
      <c r="B24" s="218"/>
      <c r="C24" s="218"/>
      <c r="D24" s="218"/>
      <c r="E24" s="218"/>
      <c r="F24" s="218"/>
      <c r="G24" s="218"/>
      <c r="H24" s="218"/>
      <c r="I24" s="642"/>
      <c r="J24" s="642"/>
      <c r="K24" s="218"/>
      <c r="L24" s="218"/>
      <c r="M24" s="218"/>
      <c r="N24" s="177"/>
      <c r="O24" s="177"/>
      <c r="P24" s="44" t="s">
        <v>8</v>
      </c>
    </row>
    <row r="25" spans="1:16" s="273" customFormat="1" ht="22.5" customHeight="1" x14ac:dyDescent="0.2">
      <c r="A25" s="641" t="s">
        <v>332</v>
      </c>
      <c r="B25" s="641"/>
      <c r="C25" s="641"/>
      <c r="D25" s="641"/>
      <c r="E25" s="641"/>
      <c r="F25" s="641"/>
      <c r="G25" s="641"/>
      <c r="H25" s="641"/>
      <c r="I25" s="641"/>
      <c r="J25" s="641"/>
      <c r="K25" s="641"/>
      <c r="L25" s="641"/>
      <c r="M25" s="641"/>
      <c r="N25" s="641"/>
      <c r="O25" s="641"/>
      <c r="P25" s="21"/>
    </row>
    <row r="26" spans="1:16" ht="11.25" customHeight="1" x14ac:dyDescent="0.2">
      <c r="A26" s="620"/>
      <c r="B26" s="620"/>
      <c r="C26" s="620"/>
      <c r="D26" s="620"/>
      <c r="E26" s="620"/>
      <c r="F26" s="620"/>
      <c r="G26" s="620"/>
      <c r="H26" s="620"/>
      <c r="I26" s="620"/>
      <c r="J26" s="620"/>
      <c r="K26" s="620"/>
      <c r="L26" s="620"/>
      <c r="M26" s="620"/>
      <c r="N26" s="620"/>
      <c r="O26" s="620"/>
      <c r="P26" s="620"/>
    </row>
    <row r="27" spans="1:16" ht="11.25" customHeight="1" x14ac:dyDescent="0.2">
      <c r="N27" s="213"/>
      <c r="O27" s="213"/>
      <c r="P27" s="213"/>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sheetPr>
  <dimension ref="A1:V47"/>
  <sheetViews>
    <sheetView showGridLines="0" zoomScaleNormal="100" workbookViewId="0"/>
  </sheetViews>
  <sheetFormatPr baseColWidth="10" defaultColWidth="11" defaultRowHeight="11.25" x14ac:dyDescent="0.2"/>
  <cols>
    <col min="1" max="1" width="31.25" style="167" customWidth="1"/>
    <col min="2" max="3" width="10.625" style="167" customWidth="1"/>
    <col min="4" max="4" width="5.625" style="167" customWidth="1"/>
    <col min="5" max="5" width="10.625" style="167" customWidth="1"/>
    <col min="6" max="6" width="5.625" style="167" customWidth="1"/>
    <col min="7" max="7" width="6.125" style="167" customWidth="1"/>
    <col min="8" max="16384" width="11" style="167"/>
  </cols>
  <sheetData>
    <row r="1" spans="1:22" ht="33.950000000000003" customHeight="1" x14ac:dyDescent="0.2">
      <c r="A1" s="173"/>
      <c r="B1" s="173"/>
      <c r="C1" s="173"/>
      <c r="D1" s="173"/>
      <c r="E1" s="173"/>
      <c r="F1" s="25" t="s">
        <v>0</v>
      </c>
    </row>
    <row r="2" spans="1:22" s="5" customFormat="1" ht="10.5" customHeight="1" x14ac:dyDescent="0.2">
      <c r="C2" s="6"/>
      <c r="E2" s="602" t="str">
        <f ca="1">HYPERLINK(CELL("adresse",Inhaltsverzeichnis!A1),"zurück zum Inhalt")</f>
        <v>zurück zum Inhalt</v>
      </c>
      <c r="F2" s="603"/>
      <c r="H2" s="128"/>
      <c r="I2" s="6"/>
      <c r="L2" s="128"/>
      <c r="M2" s="6"/>
    </row>
    <row r="3" spans="1:22" s="5" customFormat="1" ht="12.75" x14ac:dyDescent="0.2">
      <c r="D3" s="6"/>
      <c r="E3" s="6"/>
      <c r="F3" s="6"/>
      <c r="G3" s="6"/>
      <c r="H3" s="128"/>
      <c r="J3" s="6"/>
      <c r="K3" s="6"/>
      <c r="L3" s="128"/>
      <c r="N3" s="6"/>
      <c r="O3" s="6"/>
    </row>
    <row r="4" spans="1:22" s="8" customFormat="1" ht="40.700000000000003" customHeight="1" x14ac:dyDescent="0.2">
      <c r="A4" s="621" t="s">
        <v>335</v>
      </c>
      <c r="B4" s="621"/>
      <c r="C4" s="621"/>
      <c r="D4" s="621"/>
      <c r="E4" s="621"/>
      <c r="F4" s="621"/>
      <c r="G4" s="308"/>
      <c r="I4" s="36"/>
    </row>
    <row r="5" spans="1:22" s="8" customFormat="1" ht="11.25" customHeight="1" x14ac:dyDescent="0.2">
      <c r="A5" s="548" t="s">
        <v>241</v>
      </c>
      <c r="B5" s="548"/>
      <c r="C5" s="548"/>
      <c r="D5" s="548"/>
      <c r="E5" s="548"/>
      <c r="F5" s="548"/>
      <c r="G5" s="126"/>
      <c r="H5" s="126"/>
      <c r="I5" s="126"/>
      <c r="J5" s="192"/>
      <c r="K5" s="192"/>
      <c r="L5" s="192"/>
      <c r="M5" s="192"/>
      <c r="N5" s="192"/>
      <c r="O5" s="192"/>
      <c r="P5" s="126"/>
      <c r="Q5" s="126"/>
      <c r="R5" s="126"/>
      <c r="S5" s="126"/>
      <c r="T5" s="126"/>
      <c r="U5" s="126"/>
      <c r="V5" s="126"/>
    </row>
    <row r="6" spans="1:22" s="8" customFormat="1" ht="12.75" customHeight="1" x14ac:dyDescent="0.2">
      <c r="A6" s="197" t="str">
        <f>CONCATENATE(LEFT(Impressum!C12,SEARCH("(",Impressum!C12)-1),"nach Arbeitsort ","(Beschäftigungsbetrieb",TEXT(0,"#¹⁾"),", Gebietsstand ",TEXT(Impressum!C16,"MMMM")," ",TEXT(Impressum!C16,"JJJJ"),")")</f>
        <v>Deutschland nach Arbeitsort (Beschäftigungsbetrieb¹⁾, Gebietsstand März 2026)</v>
      </c>
    </row>
    <row r="7" spans="1:22" s="8" customFormat="1" ht="12.75" customHeight="1" x14ac:dyDescent="0.2">
      <c r="A7" s="197" t="s">
        <v>427</v>
      </c>
    </row>
    <row r="8" spans="1:22" ht="11.25" customHeight="1" x14ac:dyDescent="0.2"/>
    <row r="9" spans="1:22" ht="11.25" customHeight="1" x14ac:dyDescent="0.2">
      <c r="A9" s="650" t="s">
        <v>111</v>
      </c>
      <c r="B9" s="625" t="s">
        <v>1</v>
      </c>
      <c r="C9" s="627" t="s">
        <v>5</v>
      </c>
      <c r="D9" s="628"/>
      <c r="E9" s="628"/>
      <c r="F9" s="629"/>
    </row>
    <row r="10" spans="1:22" ht="28.15" customHeight="1" x14ac:dyDescent="0.2">
      <c r="A10" s="543"/>
      <c r="B10" s="626"/>
      <c r="C10" s="230" t="s">
        <v>11</v>
      </c>
      <c r="D10" s="230" t="s">
        <v>234</v>
      </c>
      <c r="E10" s="230" t="s">
        <v>12</v>
      </c>
      <c r="F10" s="204" t="s">
        <v>234</v>
      </c>
    </row>
    <row r="11" spans="1:22" s="169" customFormat="1" ht="11.25" customHeight="1" x14ac:dyDescent="0.2">
      <c r="A11" s="544"/>
      <c r="B11" s="172">
        <v>1</v>
      </c>
      <c r="C11" s="171">
        <v>2</v>
      </c>
      <c r="D11" s="171">
        <v>3</v>
      </c>
      <c r="E11" s="171">
        <v>4</v>
      </c>
      <c r="F11" s="170">
        <v>5</v>
      </c>
    </row>
    <row r="12" spans="1:22" ht="15" customHeight="1" x14ac:dyDescent="0.2">
      <c r="A12" s="255" t="s">
        <v>1</v>
      </c>
      <c r="B12" s="256">
        <v>1140023.66666667</v>
      </c>
      <c r="C12" s="257">
        <v>598519.54166666698</v>
      </c>
      <c r="D12" s="258">
        <v>52.500624256046102</v>
      </c>
      <c r="E12" s="257">
        <v>541504.125</v>
      </c>
      <c r="F12" s="259">
        <v>47.499375743953799</v>
      </c>
    </row>
    <row r="13" spans="1:22" ht="15" customHeight="1" x14ac:dyDescent="0.2">
      <c r="A13" s="175" t="s">
        <v>195</v>
      </c>
      <c r="B13" s="472">
        <v>1123753.625</v>
      </c>
      <c r="C13" s="473">
        <v>588603.16666666698</v>
      </c>
      <c r="D13" s="474">
        <v>52.378310830068898</v>
      </c>
      <c r="E13" s="473">
        <v>535150.45833333302</v>
      </c>
      <c r="F13" s="475">
        <v>47.621689169931102</v>
      </c>
    </row>
    <row r="14" spans="1:22" ht="15" customHeight="1" x14ac:dyDescent="0.2">
      <c r="A14" s="175" t="s">
        <v>194</v>
      </c>
      <c r="B14" s="472">
        <v>14338.458333333299</v>
      </c>
      <c r="C14" s="473">
        <v>8751.4166666666697</v>
      </c>
      <c r="D14" s="474">
        <v>61.034571940846703</v>
      </c>
      <c r="E14" s="473">
        <v>5587.0416666666697</v>
      </c>
      <c r="F14" s="475">
        <v>38.965428059153297</v>
      </c>
    </row>
    <row r="15" spans="1:22" ht="15" customHeight="1" x14ac:dyDescent="0.2">
      <c r="A15" s="175" t="s">
        <v>238</v>
      </c>
      <c r="B15" s="472">
        <v>1931.5833333333301</v>
      </c>
      <c r="C15" s="473">
        <v>1164.9583333333301</v>
      </c>
      <c r="D15" s="474">
        <v>60.311057422667098</v>
      </c>
      <c r="E15" s="473">
        <v>766.625</v>
      </c>
      <c r="F15" s="475">
        <v>39.688942577332902</v>
      </c>
    </row>
    <row r="16" spans="1:22" ht="23.45" customHeight="1" x14ac:dyDescent="0.2">
      <c r="A16" s="260" t="s">
        <v>13</v>
      </c>
      <c r="B16" s="261">
        <v>929086.83333333302</v>
      </c>
      <c r="C16" s="262">
        <v>485724.79166666698</v>
      </c>
      <c r="D16" s="263">
        <v>52.279805744744699</v>
      </c>
      <c r="E16" s="262">
        <v>443362.04166666698</v>
      </c>
      <c r="F16" s="264">
        <v>47.720194255255301</v>
      </c>
    </row>
    <row r="17" spans="1:6" ht="15" customHeight="1" x14ac:dyDescent="0.2">
      <c r="A17" s="175" t="s">
        <v>195</v>
      </c>
      <c r="B17" s="174">
        <v>921496.58333333302</v>
      </c>
      <c r="C17" s="139">
        <v>480952.54166666698</v>
      </c>
      <c r="D17" s="240">
        <v>52.192547467394299</v>
      </c>
      <c r="E17" s="139">
        <v>440544.04166666698</v>
      </c>
      <c r="F17" s="241">
        <v>47.807452532605701</v>
      </c>
    </row>
    <row r="18" spans="1:6" ht="15" customHeight="1" x14ac:dyDescent="0.2">
      <c r="A18" s="175" t="s">
        <v>194</v>
      </c>
      <c r="B18" s="174">
        <v>5717.8333333333303</v>
      </c>
      <c r="C18" s="139">
        <v>3636.125</v>
      </c>
      <c r="D18" s="240">
        <v>63.592707027720301</v>
      </c>
      <c r="E18" s="139">
        <v>2081.7083333333298</v>
      </c>
      <c r="F18" s="241">
        <v>36.407292972279699</v>
      </c>
    </row>
    <row r="19" spans="1:6" ht="15" customHeight="1" x14ac:dyDescent="0.2">
      <c r="A19" s="175" t="s">
        <v>238</v>
      </c>
      <c r="B19" s="174">
        <v>1872.4166666666699</v>
      </c>
      <c r="C19" s="139">
        <v>1136.125</v>
      </c>
      <c r="D19" s="240">
        <v>60.676932662779798</v>
      </c>
      <c r="E19" s="139">
        <v>736.29166666666697</v>
      </c>
      <c r="F19" s="241">
        <v>39.323067337220202</v>
      </c>
    </row>
    <row r="20" spans="1:6" s="237" customFormat="1" ht="23.45" customHeight="1" x14ac:dyDescent="0.2">
      <c r="A20" s="265" t="s">
        <v>327</v>
      </c>
      <c r="B20" s="261">
        <v>201759.54166666701</v>
      </c>
      <c r="C20" s="262">
        <v>107279.83333333299</v>
      </c>
      <c r="D20" s="263">
        <v>53.1721238297486</v>
      </c>
      <c r="E20" s="262">
        <v>94479.708333333299</v>
      </c>
      <c r="F20" s="264">
        <v>46.827876170251301</v>
      </c>
    </row>
    <row r="21" spans="1:6" ht="15" customHeight="1" x14ac:dyDescent="0.2">
      <c r="A21" s="175" t="s">
        <v>195</v>
      </c>
      <c r="B21" s="472">
        <v>201499.20833333299</v>
      </c>
      <c r="C21" s="476">
        <v>107141.70833333299</v>
      </c>
      <c r="D21" s="477">
        <v>53.1722725957774</v>
      </c>
      <c r="E21" s="476">
        <v>94357.5</v>
      </c>
      <c r="F21" s="478">
        <v>46.8277274042226</v>
      </c>
    </row>
    <row r="22" spans="1:6" ht="15" customHeight="1" x14ac:dyDescent="0.2">
      <c r="A22" s="175" t="s">
        <v>194</v>
      </c>
      <c r="B22" s="472">
        <v>240.666666666667</v>
      </c>
      <c r="C22" s="476">
        <v>130.666666666667</v>
      </c>
      <c r="D22" s="477">
        <v>54.293628808864298</v>
      </c>
      <c r="E22" s="476">
        <v>110</v>
      </c>
      <c r="F22" s="478">
        <v>45.706371191135702</v>
      </c>
    </row>
    <row r="23" spans="1:6" ht="15" customHeight="1" x14ac:dyDescent="0.2">
      <c r="A23" s="175" t="s">
        <v>238</v>
      </c>
      <c r="B23" s="472">
        <v>19.6666666666667</v>
      </c>
      <c r="C23" s="476">
        <v>7.4583333333333304</v>
      </c>
      <c r="D23" s="477">
        <v>37.9237288135593</v>
      </c>
      <c r="E23" s="476">
        <v>12.2083333333333</v>
      </c>
      <c r="F23" s="478">
        <v>62.0762711864407</v>
      </c>
    </row>
    <row r="24" spans="1:6" s="237" customFormat="1" ht="23.45" customHeight="1" x14ac:dyDescent="0.2">
      <c r="A24" s="260" t="s">
        <v>14</v>
      </c>
      <c r="B24" s="261">
        <v>7852.2916666666697</v>
      </c>
      <c r="C24" s="262">
        <v>4707.25</v>
      </c>
      <c r="D24" s="263">
        <v>59.947467565201201</v>
      </c>
      <c r="E24" s="262">
        <v>3145.0416666666702</v>
      </c>
      <c r="F24" s="264">
        <v>40.052532434798799</v>
      </c>
    </row>
    <row r="25" spans="1:6" ht="15" customHeight="1" x14ac:dyDescent="0.2">
      <c r="A25" s="175" t="s">
        <v>195</v>
      </c>
      <c r="B25" s="476">
        <v>0</v>
      </c>
      <c r="C25" s="476">
        <v>0</v>
      </c>
      <c r="D25" s="476">
        <v>0</v>
      </c>
      <c r="E25" s="476">
        <v>0</v>
      </c>
      <c r="F25" s="479">
        <v>0</v>
      </c>
    </row>
    <row r="26" spans="1:6" ht="15" customHeight="1" x14ac:dyDescent="0.2">
      <c r="A26" s="175" t="s">
        <v>194</v>
      </c>
      <c r="B26" s="472">
        <v>7816.5</v>
      </c>
      <c r="C26" s="476">
        <v>4687.375</v>
      </c>
      <c r="D26" s="476">
        <v>59.967696539371801</v>
      </c>
      <c r="E26" s="476">
        <v>3129.125</v>
      </c>
      <c r="F26" s="478">
        <v>40.032303460628199</v>
      </c>
    </row>
    <row r="27" spans="1:6" ht="15" customHeight="1" x14ac:dyDescent="0.2">
      <c r="A27" s="175" t="s">
        <v>238</v>
      </c>
      <c r="B27" s="476">
        <v>35.7916666666667</v>
      </c>
      <c r="C27" s="476">
        <v>19.875</v>
      </c>
      <c r="D27" s="480">
        <v>55.529685681024503</v>
      </c>
      <c r="E27" s="476">
        <v>15.9166666666667</v>
      </c>
      <c r="F27" s="478">
        <v>44.470314318975603</v>
      </c>
    </row>
    <row r="28" spans="1:6" s="237" customFormat="1" ht="23.45" customHeight="1" x14ac:dyDescent="0.2">
      <c r="A28" s="265" t="s">
        <v>334</v>
      </c>
      <c r="B28" s="261">
        <v>567.16666666666697</v>
      </c>
      <c r="C28" s="262">
        <v>298.75</v>
      </c>
      <c r="D28" s="263">
        <v>52.6741110784602</v>
      </c>
      <c r="E28" s="262">
        <v>268.41666666666703</v>
      </c>
      <c r="F28" s="264">
        <v>47.3258889215398</v>
      </c>
    </row>
    <row r="29" spans="1:6" ht="15" customHeight="1" x14ac:dyDescent="0.2">
      <c r="A29" s="175" t="s">
        <v>195</v>
      </c>
      <c r="B29" s="476">
        <v>0</v>
      </c>
      <c r="C29" s="476">
        <v>0</v>
      </c>
      <c r="D29" s="476">
        <v>0</v>
      </c>
      <c r="E29" s="476">
        <v>0</v>
      </c>
      <c r="F29" s="479">
        <v>0</v>
      </c>
    </row>
    <row r="30" spans="1:6" ht="15" customHeight="1" x14ac:dyDescent="0.2">
      <c r="A30" s="175" t="s">
        <v>194</v>
      </c>
      <c r="B30" s="472">
        <v>563.45833333333303</v>
      </c>
      <c r="C30" s="476">
        <v>297.25</v>
      </c>
      <c r="D30" s="477">
        <v>52.754566294461299</v>
      </c>
      <c r="E30" s="476">
        <v>266.20833333333297</v>
      </c>
      <c r="F30" s="478">
        <v>47.245433705538701</v>
      </c>
    </row>
    <row r="31" spans="1:6" ht="15" customHeight="1" x14ac:dyDescent="0.2">
      <c r="A31" s="175" t="s">
        <v>238</v>
      </c>
      <c r="B31" s="476">
        <v>3.7083333333333299</v>
      </c>
      <c r="C31" s="476">
        <v>1.5</v>
      </c>
      <c r="D31" s="476">
        <v>40.449438202247201</v>
      </c>
      <c r="E31" s="476">
        <v>2.2083333333333299</v>
      </c>
      <c r="F31" s="479">
        <v>59.550561797752799</v>
      </c>
    </row>
    <row r="32" spans="1:6" ht="15" customHeight="1" x14ac:dyDescent="0.2">
      <c r="A32" s="255" t="s">
        <v>244</v>
      </c>
      <c r="B32" s="256">
        <v>757.83333333333303</v>
      </c>
      <c r="C32" s="266">
        <v>508.91666666666703</v>
      </c>
      <c r="D32" s="267">
        <v>67.154167583021803</v>
      </c>
      <c r="E32" s="266">
        <v>248.916666666667</v>
      </c>
      <c r="F32" s="268">
        <v>32.845832416978197</v>
      </c>
    </row>
    <row r="33" spans="1:15" ht="15" customHeight="1" x14ac:dyDescent="0.2">
      <c r="A33" s="175" t="s">
        <v>195</v>
      </c>
      <c r="B33" s="472">
        <v>757.83333333333303</v>
      </c>
      <c r="C33" s="476">
        <v>508.91666666666703</v>
      </c>
      <c r="D33" s="477">
        <v>67.154167583021803</v>
      </c>
      <c r="E33" s="476">
        <v>248.916666666667</v>
      </c>
      <c r="F33" s="478">
        <v>32.845832416978197</v>
      </c>
    </row>
    <row r="34" spans="1:15" ht="15" customHeight="1" x14ac:dyDescent="0.2">
      <c r="A34" s="175" t="s">
        <v>194</v>
      </c>
      <c r="B34" s="476">
        <v>0</v>
      </c>
      <c r="C34" s="476">
        <v>0</v>
      </c>
      <c r="D34" s="476">
        <v>0</v>
      </c>
      <c r="E34" s="476">
        <v>0</v>
      </c>
      <c r="F34" s="479">
        <v>0</v>
      </c>
    </row>
    <row r="35" spans="1:15" ht="15" customHeight="1" x14ac:dyDescent="0.2">
      <c r="A35" s="239" t="s">
        <v>238</v>
      </c>
      <c r="B35" s="481">
        <v>0</v>
      </c>
      <c r="C35" s="482">
        <v>0</v>
      </c>
      <c r="D35" s="482">
        <v>0</v>
      </c>
      <c r="E35" s="482">
        <v>0</v>
      </c>
      <c r="F35" s="481">
        <v>0</v>
      </c>
    </row>
    <row r="36" spans="1:15" ht="15" customHeight="1" x14ac:dyDescent="0.2">
      <c r="A36" s="290" t="s">
        <v>246</v>
      </c>
      <c r="B36" s="217"/>
      <c r="C36" s="217"/>
      <c r="D36" s="217"/>
      <c r="E36" s="217"/>
      <c r="F36" s="238" t="s">
        <v>160</v>
      </c>
    </row>
    <row r="37" spans="1:15" ht="29.45" customHeight="1" x14ac:dyDescent="0.2">
      <c r="A37" s="641" t="s">
        <v>332</v>
      </c>
      <c r="B37" s="641"/>
      <c r="C37" s="641"/>
      <c r="D37" s="641"/>
      <c r="E37" s="641"/>
      <c r="F37" s="641"/>
      <c r="G37" s="168"/>
    </row>
    <row r="38" spans="1:15" ht="11.25" customHeight="1" x14ac:dyDescent="0.2">
      <c r="A38" s="45"/>
      <c r="B38" s="45"/>
      <c r="C38" s="45"/>
      <c r="D38" s="45"/>
      <c r="E38" s="284"/>
      <c r="F38" s="284"/>
      <c r="G38" s="168"/>
    </row>
    <row r="39" spans="1:15" s="273" customFormat="1" ht="11.25" customHeight="1" x14ac:dyDescent="0.2">
      <c r="A39" s="290"/>
      <c r="B39" s="277"/>
      <c r="C39" s="277"/>
      <c r="D39" s="277"/>
      <c r="E39" s="21"/>
      <c r="F39" s="277"/>
      <c r="G39" s="277"/>
      <c r="H39" s="277"/>
      <c r="I39" s="277"/>
      <c r="J39" s="21"/>
      <c r="K39" s="277"/>
      <c r="L39" s="277"/>
      <c r="M39" s="277"/>
      <c r="N39" s="277"/>
      <c r="O39" s="21"/>
    </row>
    <row r="40" spans="1:15" s="4" customFormat="1" ht="25.5" customHeight="1" x14ac:dyDescent="0.2">
      <c r="A40" s="292"/>
      <c r="B40" s="292"/>
      <c r="C40" s="292"/>
      <c r="D40" s="292"/>
      <c r="E40" s="292"/>
      <c r="F40" s="292"/>
      <c r="G40" s="21"/>
      <c r="H40" s="21"/>
      <c r="I40" s="45"/>
    </row>
    <row r="41" spans="1:15" s="131" customFormat="1" ht="16.899999999999999" customHeight="1" x14ac:dyDescent="0.2">
      <c r="A41" s="293"/>
      <c r="B41" s="228"/>
      <c r="C41" s="228"/>
      <c r="D41" s="228"/>
      <c r="E41" s="228"/>
      <c r="F41" s="228"/>
      <c r="G41" s="228"/>
    </row>
    <row r="42" spans="1:15" ht="11.25" customHeight="1" x14ac:dyDescent="0.2">
      <c r="G42" s="168"/>
    </row>
    <row r="43" spans="1:15" ht="11.25" customHeight="1" x14ac:dyDescent="0.2">
      <c r="G43" s="168"/>
    </row>
    <row r="44" spans="1:15" ht="11.25" customHeight="1" x14ac:dyDescent="0.2">
      <c r="G44" s="168"/>
    </row>
    <row r="45" spans="1:15" ht="11.25" customHeight="1" x14ac:dyDescent="0.2">
      <c r="G45" s="168"/>
    </row>
    <row r="46" spans="1:15" x14ac:dyDescent="0.2">
      <c r="A46" s="231"/>
    </row>
    <row r="47" spans="1:15" ht="11.25" customHeight="1" x14ac:dyDescent="0.2">
      <c r="B47" s="232"/>
      <c r="C47" s="232"/>
      <c r="D47" s="232"/>
      <c r="E47" s="232"/>
      <c r="F47" s="232"/>
      <c r="G47" s="232"/>
    </row>
  </sheetData>
  <mergeCells count="7">
    <mergeCell ref="A37:F37"/>
    <mergeCell ref="E2:F2"/>
    <mergeCell ref="A9:A11"/>
    <mergeCell ref="B9:B10"/>
    <mergeCell ref="C9:F9"/>
    <mergeCell ref="A5:F5"/>
    <mergeCell ref="A4:F4"/>
  </mergeCells>
  <printOptions horizontalCentered="1"/>
  <pageMargins left="0.39370078740157483" right="0.39370078740157483" top="0.39370078740157483" bottom="0.39370078740157483" header="0"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57"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42"/>
      <c r="D1" s="2"/>
      <c r="E1" s="2"/>
      <c r="F1" s="2"/>
      <c r="G1" s="2"/>
      <c r="H1" s="3" t="s">
        <v>0</v>
      </c>
    </row>
    <row r="2" spans="1:10" s="5" customFormat="1" ht="12.75" customHeight="1" x14ac:dyDescent="0.2">
      <c r="A2" s="324"/>
      <c r="B2" s="324"/>
      <c r="C2" s="343"/>
      <c r="D2" s="324"/>
      <c r="E2" s="324"/>
      <c r="F2" s="324"/>
      <c r="G2" s="602" t="str">
        <f ca="1">HYPERLINK(CELL("adresse",Inhaltsverzeichnis!A1),"zurück zum Inhalt")</f>
        <v>zurück zum Inhalt</v>
      </c>
      <c r="H2" s="603"/>
      <c r="I2" s="324"/>
      <c r="J2" s="324"/>
    </row>
    <row r="3" spans="1:10" s="5" customFormat="1" x14ac:dyDescent="0.2">
      <c r="A3" s="324"/>
      <c r="B3" s="324"/>
      <c r="C3" s="344"/>
      <c r="D3" s="345"/>
      <c r="E3" s="324"/>
      <c r="F3" s="324"/>
      <c r="G3" s="324"/>
      <c r="H3" s="324"/>
    </row>
    <row r="4" spans="1:10" s="335" customFormat="1" ht="12.75" customHeight="1" x14ac:dyDescent="0.2">
      <c r="A4" s="70" t="s">
        <v>307</v>
      </c>
      <c r="B4" s="8"/>
      <c r="C4" s="346"/>
      <c r="D4" s="8"/>
      <c r="E4" s="8"/>
      <c r="F4" s="8"/>
      <c r="G4" s="8"/>
      <c r="H4" s="8"/>
    </row>
    <row r="5" spans="1:10" s="335" customFormat="1" ht="14.45" customHeight="1" x14ac:dyDescent="0.2">
      <c r="A5" s="435" t="s">
        <v>308</v>
      </c>
      <c r="B5" s="429"/>
      <c r="C5" s="429"/>
      <c r="D5" s="429"/>
      <c r="E5" s="429"/>
      <c r="F5" s="429"/>
      <c r="G5" s="429"/>
      <c r="H5" s="429"/>
    </row>
    <row r="6" spans="1:10" s="335" customFormat="1" ht="12.75" customHeight="1" x14ac:dyDescent="0.2">
      <c r="A6" s="555" t="s">
        <v>241</v>
      </c>
      <c r="B6" s="555"/>
      <c r="C6" s="555"/>
      <c r="D6" s="555"/>
      <c r="E6" s="555"/>
      <c r="F6" s="555"/>
      <c r="G6" s="555"/>
      <c r="H6" s="555"/>
    </row>
    <row r="7" spans="1:10" s="335" customFormat="1" ht="12.75" customHeight="1" x14ac:dyDescent="0.2">
      <c r="A7" s="276" t="str">
        <f>CONCATENATE(LEFT(Impressum!C12,SEARCH("(",Impressum!C12)-1),"(Hauptbetrieb des Arbeitgebers",TEXT(0,"#¹⁾"),")")</f>
        <v>Deutschland (Hauptbetrieb des Arbeitgebers¹⁾)</v>
      </c>
      <c r="B7" s="92"/>
      <c r="C7" s="347"/>
      <c r="D7" s="92"/>
      <c r="E7" s="92"/>
      <c r="F7" s="92"/>
      <c r="G7" s="92"/>
      <c r="H7" s="92"/>
    </row>
    <row r="8" spans="1:10" s="335" customFormat="1" ht="12.75" customHeight="1" x14ac:dyDescent="0.2">
      <c r="A8" s="8" t="s">
        <v>427</v>
      </c>
      <c r="B8" s="8"/>
      <c r="C8" s="346"/>
      <c r="D8" s="8"/>
      <c r="E8" s="8"/>
      <c r="F8" s="8"/>
      <c r="G8" s="8"/>
      <c r="H8" s="8"/>
    </row>
    <row r="9" spans="1:10" x14ac:dyDescent="0.2">
      <c r="A9" s="326"/>
      <c r="B9" s="326"/>
      <c r="C9" s="348"/>
      <c r="D9" s="349"/>
      <c r="E9" s="349"/>
      <c r="F9" s="349"/>
      <c r="G9" s="349"/>
      <c r="H9" s="349"/>
    </row>
    <row r="10" spans="1:10" s="335" customFormat="1" ht="15" customHeight="1" x14ac:dyDescent="0.2">
      <c r="A10" s="550" t="s">
        <v>370</v>
      </c>
      <c r="B10" s="551" t="s">
        <v>196</v>
      </c>
      <c r="C10" s="557" t="s">
        <v>3</v>
      </c>
      <c r="D10" s="558"/>
      <c r="E10" s="549" t="s">
        <v>227</v>
      </c>
      <c r="F10" s="549"/>
      <c r="G10" s="549"/>
      <c r="H10" s="551" t="s">
        <v>309</v>
      </c>
    </row>
    <row r="11" spans="1:10" s="335" customFormat="1" ht="48.75" customHeight="1" x14ac:dyDescent="0.2">
      <c r="A11" s="550"/>
      <c r="B11" s="552"/>
      <c r="C11" s="338" t="s">
        <v>1</v>
      </c>
      <c r="D11" s="338" t="s">
        <v>219</v>
      </c>
      <c r="E11" s="338" t="s">
        <v>235</v>
      </c>
      <c r="F11" s="336" t="s">
        <v>310</v>
      </c>
      <c r="G11" s="338" t="s">
        <v>7</v>
      </c>
      <c r="H11" s="552"/>
    </row>
    <row r="12" spans="1:10" s="335" customFormat="1" ht="11.25" customHeight="1" x14ac:dyDescent="0.2">
      <c r="A12" s="556"/>
      <c r="B12" s="184">
        <v>1</v>
      </c>
      <c r="C12" s="185">
        <v>2</v>
      </c>
      <c r="D12" s="185">
        <v>3</v>
      </c>
      <c r="E12" s="185">
        <v>4</v>
      </c>
      <c r="F12" s="185">
        <v>5</v>
      </c>
      <c r="G12" s="185">
        <v>6</v>
      </c>
      <c r="H12" s="185">
        <v>7</v>
      </c>
    </row>
    <row r="13" spans="1:10" s="335" customFormat="1" ht="21.75" customHeight="1" x14ac:dyDescent="0.2">
      <c r="A13" s="243" t="s">
        <v>230</v>
      </c>
      <c r="B13" s="235">
        <v>180705</v>
      </c>
      <c r="C13" s="350">
        <v>31303677.0592352</v>
      </c>
      <c r="D13" s="350">
        <v>26227754.761507899</v>
      </c>
      <c r="E13" s="351">
        <v>1266596.0644660599</v>
      </c>
      <c r="F13" s="350">
        <v>1166344.20541126</v>
      </c>
      <c r="G13" s="350">
        <v>324816.12168107199</v>
      </c>
      <c r="H13" s="430">
        <v>4.4508858526452002</v>
      </c>
    </row>
    <row r="14" spans="1:10" s="335" customFormat="1" ht="15" customHeight="1" x14ac:dyDescent="0.2">
      <c r="A14" s="229" t="s">
        <v>10</v>
      </c>
      <c r="B14" s="13">
        <v>167920</v>
      </c>
      <c r="C14" s="19">
        <v>24305906.2441919</v>
      </c>
      <c r="D14" s="18">
        <v>20303163.9190837</v>
      </c>
      <c r="E14" s="352">
        <v>969081.64361468796</v>
      </c>
      <c r="F14" s="18">
        <v>809659.13589466701</v>
      </c>
      <c r="G14" s="18">
        <v>298314.59130588698</v>
      </c>
      <c r="H14" s="431">
        <v>3.9895421962542201</v>
      </c>
      <c r="J14" s="287"/>
    </row>
    <row r="15" spans="1:10" s="335" customFormat="1" ht="15" customHeight="1" x14ac:dyDescent="0.2">
      <c r="A15" s="249" t="s">
        <v>2</v>
      </c>
      <c r="B15" s="122">
        <v>12785</v>
      </c>
      <c r="C15" s="129">
        <v>6997770.8150432901</v>
      </c>
      <c r="D15" s="130">
        <v>5924590.84242424</v>
      </c>
      <c r="E15" s="353">
        <v>297514.420851373</v>
      </c>
      <c r="F15" s="130">
        <v>356685.06951659301</v>
      </c>
      <c r="G15" s="130">
        <v>26501.530375181999</v>
      </c>
      <c r="H15" s="432">
        <v>6.0207951454744002</v>
      </c>
    </row>
    <row r="16" spans="1:10" s="244" customFormat="1" ht="36" customHeight="1" x14ac:dyDescent="0.2">
      <c r="A16" s="272" t="s">
        <v>311</v>
      </c>
      <c r="B16" s="247">
        <v>82561</v>
      </c>
      <c r="C16" s="245">
        <v>3107916.3166666599</v>
      </c>
      <c r="D16" s="245">
        <v>2342661.97640693</v>
      </c>
      <c r="E16" s="354">
        <v>82561</v>
      </c>
      <c r="F16" s="245">
        <v>69103.765584421199</v>
      </c>
      <c r="G16" s="245">
        <v>38208.419660890198</v>
      </c>
      <c r="H16" s="433">
        <v>2.95457496796026</v>
      </c>
    </row>
    <row r="17" spans="1:11" s="335" customFormat="1" ht="15" customHeight="1" x14ac:dyDescent="0.2">
      <c r="A17" s="274" t="s">
        <v>10</v>
      </c>
      <c r="B17" s="13">
        <v>78969</v>
      </c>
      <c r="C17" s="18">
        <v>2961481.0268037501</v>
      </c>
      <c r="D17" s="18">
        <v>2238881.5840548398</v>
      </c>
      <c r="E17" s="352">
        <v>78969</v>
      </c>
      <c r="F17" s="18">
        <v>64505.800180380502</v>
      </c>
      <c r="G17" s="18">
        <v>37093.6696608903</v>
      </c>
      <c r="H17" s="431">
        <v>2.8865638144594099</v>
      </c>
    </row>
    <row r="18" spans="1:11" s="17" customFormat="1" ht="15" customHeight="1" x14ac:dyDescent="0.2">
      <c r="A18" s="275" t="s">
        <v>2</v>
      </c>
      <c r="B18" s="122">
        <v>3592</v>
      </c>
      <c r="C18" s="130">
        <v>146435.289862915</v>
      </c>
      <c r="D18" s="130">
        <v>103780.392352093</v>
      </c>
      <c r="E18" s="353">
        <v>3592</v>
      </c>
      <c r="F18" s="130">
        <v>4597.9654040407004</v>
      </c>
      <c r="G18" s="130">
        <v>1114.7499999999</v>
      </c>
      <c r="H18" s="432">
        <v>4.4096175299702702</v>
      </c>
    </row>
    <row r="19" spans="1:11" s="244" customFormat="1" ht="36" customHeight="1" x14ac:dyDescent="0.2">
      <c r="A19" s="272" t="s">
        <v>312</v>
      </c>
      <c r="B19" s="247">
        <v>31418</v>
      </c>
      <c r="C19" s="245">
        <v>1970112.5700577199</v>
      </c>
      <c r="D19" s="245">
        <v>1538166.69747474</v>
      </c>
      <c r="E19" s="354">
        <v>62836</v>
      </c>
      <c r="F19" s="245">
        <v>50118.440584417302</v>
      </c>
      <c r="G19" s="245">
        <v>25739.449819623998</v>
      </c>
      <c r="H19" s="433">
        <v>3.2574314343257198</v>
      </c>
    </row>
    <row r="20" spans="1:11" s="335" customFormat="1" ht="15" customHeight="1" x14ac:dyDescent="0.2">
      <c r="A20" s="274" t="s">
        <v>10</v>
      </c>
      <c r="B20" s="13">
        <v>29592</v>
      </c>
      <c r="C20" s="18">
        <v>1846754.5006132801</v>
      </c>
      <c r="D20" s="18">
        <v>1448029.4724747499</v>
      </c>
      <c r="E20" s="352">
        <v>59184</v>
      </c>
      <c r="F20" s="18">
        <v>45773.607251084199</v>
      </c>
      <c r="G20" s="18">
        <v>24847.199819623998</v>
      </c>
      <c r="H20" s="431">
        <v>3.16055862387788</v>
      </c>
    </row>
    <row r="21" spans="1:11" s="17" customFormat="1" ht="15" customHeight="1" x14ac:dyDescent="0.2">
      <c r="A21" s="275" t="s">
        <v>2</v>
      </c>
      <c r="B21" s="122">
        <v>1826</v>
      </c>
      <c r="C21" s="130">
        <v>123358.069444444</v>
      </c>
      <c r="D21" s="130">
        <v>90137.224999999205</v>
      </c>
      <c r="E21" s="353">
        <v>3652</v>
      </c>
      <c r="F21" s="130">
        <v>4344.8333333331002</v>
      </c>
      <c r="G21" s="130">
        <v>892.25</v>
      </c>
      <c r="H21" s="432">
        <v>4.80013994739015</v>
      </c>
    </row>
    <row r="22" spans="1:11" s="246" customFormat="1" ht="36" customHeight="1" x14ac:dyDescent="0.2">
      <c r="A22" s="272" t="s">
        <v>313</v>
      </c>
      <c r="B22" s="247">
        <v>66726</v>
      </c>
      <c r="C22" s="248">
        <v>26225648.172510799</v>
      </c>
      <c r="D22" s="248">
        <v>22346926.087626301</v>
      </c>
      <c r="E22" s="355">
        <v>1121199.0644660599</v>
      </c>
      <c r="F22" s="248">
        <v>1047121.99924242</v>
      </c>
      <c r="G22" s="248">
        <v>260868.252200555</v>
      </c>
      <c r="H22" s="434">
        <v>4.6888907648690203</v>
      </c>
    </row>
    <row r="23" spans="1:11" s="335" customFormat="1" ht="15" customHeight="1" x14ac:dyDescent="0.2">
      <c r="A23" s="274" t="s">
        <v>10</v>
      </c>
      <c r="B23" s="13">
        <v>59359</v>
      </c>
      <c r="C23" s="18">
        <v>19497670.716774799</v>
      </c>
      <c r="D23" s="18">
        <v>16616252.8625542</v>
      </c>
      <c r="E23" s="352">
        <v>830928.64361469296</v>
      </c>
      <c r="F23" s="18">
        <v>699379.728463204</v>
      </c>
      <c r="G23" s="18">
        <v>236373.72182537301</v>
      </c>
      <c r="H23" s="431">
        <v>4.2097479778790401</v>
      </c>
    </row>
    <row r="24" spans="1:11" s="335" customFormat="1" ht="15" customHeight="1" x14ac:dyDescent="0.2">
      <c r="A24" s="275" t="s">
        <v>2</v>
      </c>
      <c r="B24" s="122">
        <v>7367</v>
      </c>
      <c r="C24" s="130">
        <v>6727977.45573592</v>
      </c>
      <c r="D24" s="130">
        <v>5730673.2250721399</v>
      </c>
      <c r="E24" s="353">
        <v>290270.420851373</v>
      </c>
      <c r="F24" s="130">
        <v>347742.27077921899</v>
      </c>
      <c r="G24" s="130">
        <v>24494.530375182101</v>
      </c>
      <c r="H24" s="432">
        <v>6.0691269624497401</v>
      </c>
    </row>
    <row r="25" spans="1:11" s="335" customFormat="1" ht="12.75" customHeight="1" x14ac:dyDescent="0.2">
      <c r="A25" s="278" t="s">
        <v>362</v>
      </c>
      <c r="B25" s="279"/>
      <c r="C25" s="280"/>
      <c r="D25" s="281"/>
      <c r="E25" s="281"/>
      <c r="F25" s="281"/>
      <c r="G25" s="281"/>
      <c r="H25" s="20" t="s">
        <v>8</v>
      </c>
    </row>
    <row r="26" spans="1:11" s="335" customFormat="1" ht="12.75" customHeight="1" x14ac:dyDescent="0.2">
      <c r="A26" s="291" t="s">
        <v>240</v>
      </c>
      <c r="B26" s="11"/>
      <c r="C26" s="323"/>
      <c r="D26" s="11"/>
      <c r="E26" s="11"/>
      <c r="F26" s="11"/>
    </row>
    <row r="27" spans="1:11" s="335" customFormat="1" ht="12.75" customHeight="1" x14ac:dyDescent="0.2">
      <c r="A27" s="586" t="s">
        <v>314</v>
      </c>
      <c r="B27" s="586"/>
      <c r="C27" s="586"/>
      <c r="D27" s="586"/>
      <c r="E27" s="586"/>
      <c r="F27" s="586"/>
      <c r="G27" s="586"/>
      <c r="H27" s="586"/>
    </row>
    <row r="28" spans="1:11" s="335" customFormat="1" ht="30.75" customHeight="1" x14ac:dyDescent="0.2">
      <c r="A28" s="651" t="s">
        <v>315</v>
      </c>
      <c r="B28" s="651"/>
      <c r="C28" s="651"/>
      <c r="D28" s="651"/>
      <c r="E28" s="651"/>
      <c r="F28" s="651"/>
      <c r="G28" s="651"/>
      <c r="H28" s="651"/>
    </row>
    <row r="29" spans="1:11" ht="66.400000000000006" customHeight="1" x14ac:dyDescent="0.2">
      <c r="A29" s="547" t="s">
        <v>281</v>
      </c>
      <c r="B29" s="547"/>
      <c r="C29" s="547"/>
      <c r="D29" s="547"/>
      <c r="E29" s="547"/>
      <c r="F29" s="547"/>
      <c r="G29" s="547"/>
      <c r="H29" s="547"/>
      <c r="I29" s="426"/>
      <c r="J29" s="652"/>
      <c r="K29" s="652"/>
    </row>
    <row r="30" spans="1:11" x14ac:dyDescent="0.2">
      <c r="A30" s="547" t="s">
        <v>316</v>
      </c>
      <c r="B30" s="547"/>
      <c r="C30" s="547"/>
      <c r="D30" s="547"/>
      <c r="E30" s="547"/>
      <c r="F30" s="547"/>
      <c r="G30" s="547"/>
      <c r="H30" s="547"/>
    </row>
    <row r="31" spans="1:11" x14ac:dyDescent="0.2">
      <c r="A31" s="11"/>
      <c r="B31" s="11"/>
      <c r="C31" s="323"/>
      <c r="D31" s="11"/>
      <c r="E31" s="11"/>
      <c r="F31" s="11"/>
      <c r="G31" s="11"/>
      <c r="H31" s="11"/>
    </row>
    <row r="32" spans="1:11" x14ac:dyDescent="0.2">
      <c r="A32" s="11"/>
      <c r="B32" s="11"/>
      <c r="C32" s="323"/>
      <c r="D32" s="11"/>
      <c r="E32" s="11"/>
      <c r="F32" s="11"/>
      <c r="G32" s="11"/>
      <c r="H32" s="11"/>
    </row>
    <row r="33" spans="1:8" x14ac:dyDescent="0.2">
      <c r="A33" s="11"/>
      <c r="B33" s="11"/>
      <c r="C33" s="323"/>
      <c r="D33" s="11"/>
      <c r="E33" s="11"/>
      <c r="F33" s="11"/>
      <c r="G33" s="11"/>
      <c r="H33" s="11"/>
    </row>
    <row r="34" spans="1:8" x14ac:dyDescent="0.2">
      <c r="A34" s="11"/>
      <c r="B34" s="11"/>
      <c r="C34" s="323"/>
      <c r="D34" s="11"/>
      <c r="E34" s="11"/>
      <c r="F34" s="11"/>
      <c r="G34" s="11"/>
      <c r="H34" s="11"/>
    </row>
    <row r="35" spans="1:8" x14ac:dyDescent="0.2">
      <c r="A35" s="11"/>
      <c r="B35" s="11"/>
      <c r="C35" s="323"/>
      <c r="D35" s="11"/>
      <c r="E35" s="11"/>
      <c r="F35" s="11"/>
      <c r="G35" s="11"/>
      <c r="H35" s="11"/>
    </row>
    <row r="36" spans="1:8" x14ac:dyDescent="0.2">
      <c r="A36" s="11"/>
      <c r="B36" s="11"/>
      <c r="C36" s="323"/>
      <c r="D36" s="11"/>
      <c r="E36" s="11"/>
      <c r="F36" s="11"/>
      <c r="G36" s="11"/>
      <c r="H36" s="11"/>
    </row>
    <row r="37" spans="1:8" x14ac:dyDescent="0.2">
      <c r="A37" s="11"/>
      <c r="B37" s="11"/>
      <c r="C37" s="323"/>
      <c r="D37" s="11"/>
      <c r="E37" s="11"/>
      <c r="F37" s="11"/>
      <c r="G37" s="11"/>
      <c r="H37" s="11"/>
    </row>
    <row r="38" spans="1:8" x14ac:dyDescent="0.2">
      <c r="A38" s="11"/>
      <c r="B38" s="11"/>
      <c r="C38" s="323"/>
      <c r="D38" s="11"/>
      <c r="E38" s="11"/>
      <c r="F38" s="11"/>
      <c r="G38" s="11"/>
      <c r="H38" s="11"/>
    </row>
    <row r="39" spans="1:8" x14ac:dyDescent="0.2">
      <c r="A39" s="11"/>
      <c r="B39" s="11"/>
      <c r="C39" s="323"/>
      <c r="D39" s="11"/>
      <c r="E39" s="11"/>
      <c r="F39" s="11"/>
      <c r="G39" s="11"/>
      <c r="H39" s="11"/>
    </row>
    <row r="40" spans="1:8" x14ac:dyDescent="0.2">
      <c r="A40" s="11"/>
      <c r="B40" s="11"/>
      <c r="C40" s="323"/>
      <c r="D40" s="11"/>
      <c r="E40" s="11"/>
      <c r="F40" s="11"/>
      <c r="G40" s="11"/>
      <c r="H40" s="11"/>
    </row>
    <row r="41" spans="1:8" x14ac:dyDescent="0.2">
      <c r="A41" s="11"/>
      <c r="B41" s="11"/>
      <c r="C41" s="323"/>
      <c r="D41" s="11"/>
      <c r="E41" s="11"/>
      <c r="F41" s="11"/>
      <c r="G41" s="11"/>
      <c r="H41" s="11"/>
    </row>
    <row r="42" spans="1:8" x14ac:dyDescent="0.2">
      <c r="A42" s="11"/>
      <c r="B42" s="11"/>
      <c r="C42" s="323"/>
      <c r="D42" s="11"/>
      <c r="E42" s="11"/>
      <c r="F42" s="11"/>
      <c r="G42" s="11"/>
      <c r="H42" s="11"/>
    </row>
    <row r="43" spans="1:8" x14ac:dyDescent="0.2">
      <c r="A43" s="11"/>
      <c r="B43" s="11"/>
      <c r="C43" s="323"/>
      <c r="D43" s="11"/>
      <c r="E43" s="11"/>
      <c r="F43" s="11"/>
      <c r="G43" s="11"/>
      <c r="H43" s="11"/>
    </row>
    <row r="44" spans="1:8" x14ac:dyDescent="0.2">
      <c r="A44" s="11"/>
      <c r="B44" s="11"/>
      <c r="C44" s="323"/>
      <c r="D44" s="11"/>
      <c r="E44" s="11"/>
      <c r="F44" s="11"/>
      <c r="G44" s="11"/>
      <c r="H44" s="11"/>
    </row>
    <row r="45" spans="1:8" x14ac:dyDescent="0.2">
      <c r="A45" s="11"/>
      <c r="B45" s="11"/>
      <c r="C45" s="323"/>
      <c r="D45" s="11"/>
      <c r="E45" s="11"/>
      <c r="F45" s="11"/>
      <c r="G45" s="11"/>
      <c r="H45" s="11"/>
    </row>
    <row r="46" spans="1:8" x14ac:dyDescent="0.2">
      <c r="A46" s="11"/>
      <c r="B46" s="11"/>
      <c r="C46" s="323"/>
      <c r="D46" s="11"/>
      <c r="E46" s="11"/>
      <c r="F46" s="11"/>
      <c r="G46" s="11"/>
      <c r="H46" s="11"/>
    </row>
    <row r="47" spans="1:8" x14ac:dyDescent="0.2">
      <c r="A47" s="11"/>
      <c r="B47" s="11"/>
      <c r="C47" s="323"/>
      <c r="D47" s="11"/>
      <c r="E47" s="11"/>
      <c r="F47" s="11"/>
      <c r="G47" s="11"/>
      <c r="H47" s="11"/>
    </row>
    <row r="48" spans="1:8" x14ac:dyDescent="0.2">
      <c r="A48" s="11"/>
      <c r="B48" s="11"/>
      <c r="C48" s="323"/>
      <c r="D48" s="11"/>
      <c r="E48" s="11"/>
      <c r="F48" s="11"/>
      <c r="G48" s="11"/>
      <c r="H48" s="11"/>
    </row>
    <row r="49" spans="1:8" x14ac:dyDescent="0.2">
      <c r="A49" s="11"/>
      <c r="B49" s="11"/>
      <c r="C49" s="323"/>
      <c r="D49" s="11"/>
      <c r="E49" s="11"/>
      <c r="F49" s="11"/>
      <c r="G49" s="11"/>
      <c r="H49" s="11"/>
    </row>
    <row r="50" spans="1:8" x14ac:dyDescent="0.2">
      <c r="A50" s="11"/>
      <c r="B50" s="11"/>
      <c r="C50" s="323"/>
      <c r="D50" s="11"/>
      <c r="E50" s="11"/>
      <c r="F50" s="11"/>
      <c r="G50" s="11"/>
      <c r="H50" s="11"/>
    </row>
    <row r="51" spans="1:8" x14ac:dyDescent="0.2">
      <c r="A51" s="11"/>
      <c r="B51" s="11"/>
      <c r="C51" s="323"/>
      <c r="D51" s="11"/>
      <c r="E51" s="11"/>
      <c r="F51" s="11"/>
      <c r="G51" s="11"/>
      <c r="H51" s="11"/>
    </row>
    <row r="52" spans="1:8" x14ac:dyDescent="0.2">
      <c r="A52" s="11"/>
      <c r="B52" s="11"/>
      <c r="C52" s="323"/>
      <c r="D52" s="11"/>
      <c r="E52" s="11"/>
      <c r="F52" s="11"/>
      <c r="G52" s="11"/>
      <c r="H52" s="11"/>
    </row>
    <row r="53" spans="1:8" x14ac:dyDescent="0.2">
      <c r="A53" s="11"/>
      <c r="B53" s="11"/>
      <c r="C53" s="323"/>
      <c r="D53" s="11"/>
      <c r="E53" s="11"/>
      <c r="F53" s="11"/>
      <c r="G53" s="11"/>
      <c r="H53" s="11"/>
    </row>
    <row r="54" spans="1:8" x14ac:dyDescent="0.2">
      <c r="A54" s="11"/>
      <c r="B54" s="11"/>
      <c r="C54" s="323"/>
      <c r="D54" s="11"/>
      <c r="E54" s="11"/>
      <c r="F54" s="11"/>
      <c r="G54" s="11"/>
      <c r="H54" s="11"/>
    </row>
    <row r="55" spans="1:8" x14ac:dyDescent="0.2">
      <c r="A55" s="11"/>
      <c r="B55" s="11"/>
      <c r="C55" s="323"/>
      <c r="D55" s="11"/>
      <c r="E55" s="11"/>
      <c r="F55" s="11"/>
      <c r="G55" s="11"/>
      <c r="H55" s="11"/>
    </row>
    <row r="56" spans="1:8" x14ac:dyDescent="0.2">
      <c r="A56" s="11"/>
      <c r="B56" s="11"/>
      <c r="C56" s="323"/>
      <c r="D56" s="11"/>
      <c r="E56" s="11"/>
      <c r="F56" s="11"/>
      <c r="G56" s="11"/>
      <c r="H56" s="11"/>
    </row>
    <row r="57" spans="1:8" x14ac:dyDescent="0.2">
      <c r="A57" s="11"/>
      <c r="B57" s="11"/>
      <c r="C57" s="323"/>
      <c r="D57" s="11"/>
      <c r="E57" s="11"/>
      <c r="F57" s="11"/>
      <c r="G57" s="11"/>
      <c r="H57" s="11"/>
    </row>
    <row r="58" spans="1:8" x14ac:dyDescent="0.2">
      <c r="A58" s="11"/>
      <c r="B58" s="11"/>
      <c r="C58" s="323"/>
      <c r="D58" s="11"/>
      <c r="E58" s="11"/>
      <c r="F58" s="11"/>
      <c r="G58" s="11"/>
      <c r="H58" s="11"/>
    </row>
    <row r="59" spans="1:8" x14ac:dyDescent="0.2">
      <c r="A59" s="11"/>
      <c r="B59" s="11"/>
      <c r="C59" s="323"/>
      <c r="D59" s="11"/>
      <c r="E59" s="11"/>
      <c r="F59" s="11"/>
      <c r="G59" s="11"/>
      <c r="H59" s="11"/>
    </row>
    <row r="60" spans="1:8" x14ac:dyDescent="0.2">
      <c r="A60" s="11"/>
      <c r="B60" s="11"/>
      <c r="C60" s="323"/>
      <c r="D60" s="11"/>
      <c r="E60" s="11"/>
      <c r="F60" s="11"/>
      <c r="G60" s="11"/>
      <c r="H60" s="11"/>
    </row>
    <row r="61" spans="1:8" x14ac:dyDescent="0.2">
      <c r="A61" s="11"/>
      <c r="B61" s="11"/>
      <c r="C61" s="323"/>
      <c r="D61" s="11"/>
      <c r="E61" s="11"/>
      <c r="F61" s="11"/>
      <c r="G61" s="11"/>
      <c r="H61" s="11"/>
    </row>
    <row r="62" spans="1:8" x14ac:dyDescent="0.2">
      <c r="A62" s="11"/>
      <c r="B62" s="11"/>
      <c r="C62" s="323"/>
      <c r="D62" s="11"/>
      <c r="E62" s="11"/>
      <c r="F62" s="11"/>
      <c r="G62" s="11"/>
      <c r="H62" s="11"/>
    </row>
    <row r="63" spans="1:8" x14ac:dyDescent="0.2">
      <c r="A63" s="11"/>
      <c r="B63" s="11"/>
      <c r="C63" s="323"/>
      <c r="D63" s="11"/>
      <c r="E63" s="11"/>
      <c r="F63" s="11"/>
      <c r="G63" s="11"/>
      <c r="H63" s="11"/>
    </row>
    <row r="64" spans="1:8" x14ac:dyDescent="0.2">
      <c r="A64" s="11"/>
      <c r="B64" s="11"/>
      <c r="C64" s="323"/>
      <c r="D64" s="11"/>
      <c r="E64" s="11"/>
      <c r="F64" s="11"/>
      <c r="G64" s="11"/>
      <c r="H64" s="11"/>
    </row>
    <row r="65" spans="1:8" x14ac:dyDescent="0.2">
      <c r="A65" s="11"/>
      <c r="B65" s="11"/>
      <c r="C65" s="323"/>
      <c r="D65" s="11"/>
      <c r="E65" s="11"/>
      <c r="F65" s="11"/>
      <c r="G65" s="11"/>
      <c r="H65" s="11"/>
    </row>
    <row r="66" spans="1:8" x14ac:dyDescent="0.2">
      <c r="A66" s="11"/>
      <c r="B66" s="11"/>
      <c r="C66" s="323"/>
      <c r="D66" s="11"/>
      <c r="E66" s="11"/>
      <c r="F66" s="11"/>
      <c r="G66" s="11"/>
      <c r="H66" s="11"/>
    </row>
    <row r="67" spans="1:8" x14ac:dyDescent="0.2">
      <c r="A67" s="11"/>
      <c r="B67" s="11"/>
      <c r="C67" s="323"/>
      <c r="D67" s="11"/>
      <c r="E67" s="11"/>
      <c r="F67" s="11"/>
      <c r="G67" s="11"/>
      <c r="H67" s="11"/>
    </row>
    <row r="68" spans="1:8" x14ac:dyDescent="0.2">
      <c r="A68" s="11"/>
      <c r="B68" s="11"/>
      <c r="C68" s="323"/>
      <c r="D68" s="11"/>
      <c r="E68" s="11"/>
      <c r="F68" s="11"/>
      <c r="G68" s="11"/>
      <c r="H68" s="11"/>
    </row>
    <row r="69" spans="1:8" x14ac:dyDescent="0.2">
      <c r="A69" s="11"/>
      <c r="B69" s="11"/>
      <c r="C69" s="323"/>
      <c r="D69" s="11"/>
      <c r="E69" s="11"/>
      <c r="F69" s="11"/>
      <c r="G69" s="11"/>
      <c r="H69" s="11"/>
    </row>
    <row r="70" spans="1:8" x14ac:dyDescent="0.2">
      <c r="A70" s="11"/>
      <c r="B70" s="11"/>
      <c r="C70" s="323"/>
      <c r="D70" s="11"/>
      <c r="E70" s="11"/>
      <c r="F70" s="11"/>
      <c r="G70" s="11"/>
      <c r="H70" s="11"/>
    </row>
    <row r="71" spans="1:8" x14ac:dyDescent="0.2">
      <c r="A71" s="11"/>
      <c r="B71" s="11"/>
      <c r="C71" s="323"/>
      <c r="D71" s="11"/>
      <c r="E71" s="11"/>
      <c r="F71" s="11"/>
      <c r="G71" s="11"/>
      <c r="H71" s="11"/>
    </row>
    <row r="72" spans="1:8" x14ac:dyDescent="0.2">
      <c r="A72" s="11"/>
      <c r="B72" s="11"/>
      <c r="C72" s="323"/>
      <c r="D72" s="11"/>
      <c r="E72" s="11"/>
      <c r="F72" s="11"/>
      <c r="G72" s="11"/>
      <c r="H72" s="11"/>
    </row>
    <row r="73" spans="1:8" x14ac:dyDescent="0.2">
      <c r="A73" s="11"/>
      <c r="B73" s="11"/>
      <c r="C73" s="323"/>
      <c r="D73" s="11"/>
      <c r="E73" s="11"/>
      <c r="F73" s="11"/>
      <c r="G73" s="11"/>
      <c r="H73" s="11"/>
    </row>
    <row r="74" spans="1:8" x14ac:dyDescent="0.2">
      <c r="A74" s="11"/>
      <c r="B74" s="11"/>
      <c r="C74" s="323"/>
      <c r="D74" s="11"/>
      <c r="E74" s="11"/>
      <c r="F74" s="11"/>
      <c r="G74" s="11"/>
      <c r="H74" s="11"/>
    </row>
    <row r="75" spans="1:8" x14ac:dyDescent="0.2">
      <c r="A75" s="11"/>
      <c r="B75" s="11"/>
      <c r="C75" s="323"/>
      <c r="D75" s="11"/>
      <c r="E75" s="11"/>
      <c r="F75" s="11"/>
      <c r="G75" s="11"/>
      <c r="H75" s="11"/>
    </row>
    <row r="76" spans="1:8" x14ac:dyDescent="0.2">
      <c r="A76" s="11"/>
      <c r="B76" s="11"/>
      <c r="C76" s="323"/>
      <c r="D76" s="11"/>
      <c r="E76" s="11"/>
      <c r="F76" s="11"/>
      <c r="G76" s="11"/>
      <c r="H76" s="11"/>
    </row>
    <row r="77" spans="1:8" x14ac:dyDescent="0.2">
      <c r="A77" s="11"/>
      <c r="B77" s="11"/>
      <c r="C77" s="323"/>
      <c r="D77" s="11"/>
      <c r="E77" s="11"/>
      <c r="F77" s="11"/>
      <c r="G77" s="11"/>
      <c r="H77" s="11"/>
    </row>
    <row r="78" spans="1:8" x14ac:dyDescent="0.2">
      <c r="A78" s="11"/>
      <c r="B78" s="11"/>
      <c r="C78" s="323"/>
      <c r="D78" s="11"/>
      <c r="E78" s="11"/>
      <c r="F78" s="11"/>
      <c r="G78" s="11"/>
      <c r="H78" s="11"/>
    </row>
    <row r="79" spans="1:8" x14ac:dyDescent="0.2">
      <c r="A79" s="11"/>
      <c r="B79" s="11"/>
      <c r="C79" s="323"/>
      <c r="D79" s="11"/>
      <c r="E79" s="11"/>
      <c r="F79" s="11"/>
      <c r="G79" s="11"/>
      <c r="H79" s="11"/>
    </row>
    <row r="80" spans="1:8" x14ac:dyDescent="0.2">
      <c r="A80" s="11"/>
      <c r="B80" s="11"/>
      <c r="C80" s="323"/>
      <c r="D80" s="11"/>
      <c r="E80" s="11"/>
      <c r="F80" s="11"/>
      <c r="G80" s="11"/>
      <c r="H80" s="11"/>
    </row>
    <row r="81" spans="1:8" x14ac:dyDescent="0.2">
      <c r="A81" s="11"/>
      <c r="B81" s="11"/>
      <c r="C81" s="323"/>
      <c r="D81" s="11"/>
      <c r="E81" s="11"/>
      <c r="F81" s="11"/>
      <c r="G81" s="11"/>
      <c r="H81" s="11"/>
    </row>
    <row r="82" spans="1:8" x14ac:dyDescent="0.2">
      <c r="A82" s="11"/>
      <c r="B82" s="11"/>
      <c r="C82" s="323"/>
      <c r="D82" s="11"/>
      <c r="E82" s="11"/>
      <c r="F82" s="11"/>
      <c r="G82" s="11"/>
      <c r="H82" s="11"/>
    </row>
    <row r="83" spans="1:8" x14ac:dyDescent="0.2">
      <c r="A83" s="11"/>
      <c r="B83" s="11"/>
      <c r="C83" s="323"/>
      <c r="D83" s="11"/>
      <c r="E83" s="11"/>
      <c r="F83" s="11"/>
      <c r="G83" s="11"/>
      <c r="H83" s="11"/>
    </row>
    <row r="84" spans="1:8" x14ac:dyDescent="0.2">
      <c r="A84" s="11"/>
      <c r="B84" s="11"/>
      <c r="C84" s="323"/>
      <c r="D84" s="11"/>
      <c r="E84" s="11"/>
      <c r="F84" s="11"/>
      <c r="G84" s="11"/>
      <c r="H84" s="11"/>
    </row>
    <row r="85" spans="1:8" x14ac:dyDescent="0.2">
      <c r="A85" s="11"/>
      <c r="B85" s="11"/>
      <c r="C85" s="323"/>
      <c r="D85" s="11"/>
      <c r="E85" s="11"/>
      <c r="F85" s="11"/>
      <c r="G85" s="11"/>
      <c r="H85" s="11"/>
    </row>
    <row r="86" spans="1:8" x14ac:dyDescent="0.2">
      <c r="A86" s="11"/>
      <c r="B86" s="11"/>
      <c r="C86" s="323"/>
      <c r="D86" s="11"/>
      <c r="E86" s="11"/>
      <c r="F86" s="11"/>
      <c r="G86" s="11"/>
      <c r="H86" s="11"/>
    </row>
    <row r="87" spans="1:8" x14ac:dyDescent="0.2">
      <c r="A87" s="11"/>
      <c r="B87" s="11"/>
      <c r="C87" s="323"/>
      <c r="D87" s="11"/>
      <c r="E87" s="11"/>
      <c r="F87" s="11"/>
      <c r="G87" s="11"/>
      <c r="H87" s="11"/>
    </row>
    <row r="88" spans="1:8" x14ac:dyDescent="0.2">
      <c r="A88" s="11"/>
      <c r="B88" s="11"/>
      <c r="C88" s="323"/>
      <c r="D88" s="11"/>
      <c r="E88" s="11"/>
      <c r="F88" s="11"/>
      <c r="G88" s="11"/>
      <c r="H88" s="11"/>
    </row>
    <row r="89" spans="1:8" x14ac:dyDescent="0.2">
      <c r="A89" s="11"/>
      <c r="B89" s="11"/>
      <c r="C89" s="323"/>
      <c r="D89" s="11"/>
      <c r="E89" s="11"/>
      <c r="F89" s="11"/>
      <c r="G89" s="11"/>
      <c r="H89" s="11"/>
    </row>
    <row r="90" spans="1:8" x14ac:dyDescent="0.2">
      <c r="A90" s="11"/>
      <c r="B90" s="11"/>
      <c r="C90" s="323"/>
      <c r="D90" s="11"/>
      <c r="E90" s="11"/>
      <c r="F90" s="11"/>
      <c r="G90" s="11"/>
      <c r="H90" s="11"/>
    </row>
    <row r="91" spans="1:8" x14ac:dyDescent="0.2">
      <c r="A91" s="11"/>
      <c r="B91" s="11"/>
      <c r="C91" s="323"/>
      <c r="D91" s="11"/>
      <c r="E91" s="11"/>
      <c r="F91" s="11"/>
      <c r="G91" s="11"/>
      <c r="H91" s="11"/>
    </row>
    <row r="92" spans="1:8" x14ac:dyDescent="0.2">
      <c r="A92" s="11"/>
      <c r="B92" s="11"/>
      <c r="C92" s="323"/>
      <c r="D92" s="11"/>
      <c r="E92" s="11"/>
      <c r="F92" s="11"/>
      <c r="G92" s="11"/>
      <c r="H92" s="11"/>
    </row>
    <row r="93" spans="1:8" x14ac:dyDescent="0.2">
      <c r="A93" s="11"/>
      <c r="B93" s="11"/>
      <c r="C93" s="323"/>
      <c r="D93" s="11"/>
      <c r="E93" s="11"/>
      <c r="F93" s="11"/>
      <c r="G93" s="11"/>
      <c r="H93" s="11"/>
    </row>
    <row r="94" spans="1:8" x14ac:dyDescent="0.2">
      <c r="A94" s="11"/>
      <c r="B94" s="11"/>
      <c r="C94" s="323"/>
      <c r="D94" s="11"/>
      <c r="E94" s="11"/>
      <c r="F94" s="11"/>
      <c r="G94" s="11"/>
      <c r="H94" s="11"/>
    </row>
    <row r="95" spans="1:8" x14ac:dyDescent="0.2">
      <c r="A95" s="11"/>
      <c r="B95" s="11"/>
      <c r="C95" s="323"/>
      <c r="D95" s="11"/>
      <c r="E95" s="11"/>
      <c r="F95" s="11"/>
      <c r="G95" s="11"/>
      <c r="H95" s="11"/>
    </row>
    <row r="96" spans="1:8" x14ac:dyDescent="0.2">
      <c r="A96" s="11"/>
      <c r="B96" s="11"/>
      <c r="C96" s="323"/>
      <c r="D96" s="11"/>
      <c r="E96" s="11"/>
      <c r="F96" s="11"/>
      <c r="G96" s="11"/>
      <c r="H96" s="11"/>
    </row>
    <row r="97" spans="1:8" x14ac:dyDescent="0.2">
      <c r="A97" s="11"/>
      <c r="B97" s="11"/>
      <c r="C97" s="323"/>
      <c r="D97" s="11"/>
      <c r="E97" s="11"/>
      <c r="F97" s="11"/>
      <c r="G97" s="11"/>
      <c r="H97" s="11"/>
    </row>
    <row r="98" spans="1:8" x14ac:dyDescent="0.2">
      <c r="A98" s="11"/>
      <c r="B98" s="11"/>
      <c r="C98" s="323"/>
      <c r="D98" s="11"/>
      <c r="E98" s="11"/>
      <c r="F98" s="11"/>
      <c r="G98" s="11"/>
      <c r="H98" s="11"/>
    </row>
    <row r="99" spans="1:8" x14ac:dyDescent="0.2">
      <c r="A99" s="11"/>
      <c r="B99" s="11"/>
      <c r="C99" s="323"/>
      <c r="D99" s="11"/>
      <c r="E99" s="11"/>
      <c r="F99" s="11"/>
      <c r="G99" s="11"/>
      <c r="H99" s="11"/>
    </row>
    <row r="100" spans="1:8" x14ac:dyDescent="0.2">
      <c r="A100" s="11"/>
      <c r="B100" s="11"/>
      <c r="C100" s="323"/>
      <c r="D100" s="11"/>
      <c r="E100" s="11"/>
      <c r="F100" s="11"/>
      <c r="G100" s="11"/>
      <c r="H100" s="11"/>
    </row>
    <row r="101" spans="1:8" x14ac:dyDescent="0.2">
      <c r="A101" s="11"/>
      <c r="B101" s="11"/>
      <c r="C101" s="323"/>
      <c r="D101" s="11"/>
      <c r="E101" s="11"/>
      <c r="F101" s="11"/>
      <c r="G101" s="11"/>
      <c r="H101" s="11"/>
    </row>
    <row r="102" spans="1:8" x14ac:dyDescent="0.2">
      <c r="A102" s="11"/>
      <c r="B102" s="11"/>
      <c r="C102" s="323"/>
      <c r="D102" s="11"/>
      <c r="E102" s="11"/>
      <c r="F102" s="11"/>
      <c r="G102" s="11"/>
      <c r="H102" s="11"/>
    </row>
    <row r="103" spans="1:8" x14ac:dyDescent="0.2">
      <c r="A103" s="11"/>
      <c r="B103" s="11"/>
      <c r="C103" s="323"/>
      <c r="D103" s="11"/>
      <c r="E103" s="11"/>
      <c r="F103" s="11"/>
      <c r="G103" s="11"/>
      <c r="H103" s="11"/>
    </row>
    <row r="104" spans="1:8" x14ac:dyDescent="0.2">
      <c r="A104" s="11"/>
      <c r="B104" s="11"/>
      <c r="C104" s="323"/>
      <c r="D104" s="11"/>
      <c r="E104" s="11"/>
      <c r="F104" s="11"/>
      <c r="G104" s="11"/>
      <c r="H104" s="11"/>
    </row>
    <row r="105" spans="1:8" x14ac:dyDescent="0.2">
      <c r="A105" s="11"/>
      <c r="B105" s="11"/>
      <c r="C105" s="323"/>
      <c r="D105" s="11"/>
      <c r="E105" s="11"/>
      <c r="F105" s="11"/>
      <c r="G105" s="11"/>
      <c r="H105" s="11"/>
    </row>
    <row r="106" spans="1:8" x14ac:dyDescent="0.2">
      <c r="A106" s="11"/>
      <c r="B106" s="11"/>
      <c r="C106" s="323"/>
      <c r="D106" s="11"/>
      <c r="E106" s="11"/>
      <c r="F106" s="11"/>
      <c r="G106" s="11"/>
      <c r="H106" s="11"/>
    </row>
    <row r="107" spans="1:8" x14ac:dyDescent="0.2">
      <c r="A107" s="11"/>
      <c r="B107" s="11"/>
      <c r="C107" s="323"/>
      <c r="D107" s="11"/>
      <c r="E107" s="11"/>
      <c r="F107" s="11"/>
      <c r="G107" s="11"/>
      <c r="H107" s="11"/>
    </row>
    <row r="108" spans="1:8" x14ac:dyDescent="0.2">
      <c r="A108" s="11"/>
      <c r="B108" s="11"/>
      <c r="C108" s="323"/>
      <c r="D108" s="11"/>
      <c r="E108" s="11"/>
      <c r="F108" s="11"/>
      <c r="G108" s="11"/>
      <c r="H108" s="11"/>
    </row>
    <row r="109" spans="1:8" x14ac:dyDescent="0.2">
      <c r="A109" s="11"/>
      <c r="B109" s="11"/>
      <c r="C109" s="323"/>
      <c r="D109" s="11"/>
      <c r="E109" s="11"/>
      <c r="F109" s="11"/>
      <c r="G109" s="11"/>
      <c r="H109" s="11"/>
    </row>
    <row r="110" spans="1:8" x14ac:dyDescent="0.2">
      <c r="A110" s="11"/>
      <c r="B110" s="11"/>
      <c r="C110" s="323"/>
      <c r="D110" s="11"/>
      <c r="E110" s="11"/>
      <c r="F110" s="11"/>
      <c r="G110" s="11"/>
      <c r="H110" s="11"/>
    </row>
    <row r="111" spans="1:8" x14ac:dyDescent="0.2">
      <c r="A111" s="11"/>
      <c r="B111" s="11"/>
      <c r="C111" s="323"/>
      <c r="D111" s="11"/>
      <c r="E111" s="11"/>
      <c r="F111" s="11"/>
      <c r="G111" s="11"/>
      <c r="H111" s="11"/>
    </row>
    <row r="112" spans="1:8" x14ac:dyDescent="0.2">
      <c r="A112" s="11"/>
      <c r="B112" s="11"/>
      <c r="C112" s="323"/>
      <c r="D112" s="11"/>
      <c r="E112" s="11"/>
      <c r="F112" s="11"/>
      <c r="G112" s="11"/>
      <c r="H112" s="11"/>
    </row>
    <row r="113" spans="1:8" x14ac:dyDescent="0.2">
      <c r="A113" s="11"/>
      <c r="B113" s="11"/>
      <c r="C113" s="323"/>
      <c r="D113" s="11"/>
      <c r="E113" s="11"/>
      <c r="F113" s="11"/>
      <c r="G113" s="11"/>
      <c r="H113" s="11"/>
    </row>
    <row r="114" spans="1:8" x14ac:dyDescent="0.2">
      <c r="A114" s="11"/>
      <c r="B114" s="11"/>
      <c r="C114" s="323"/>
      <c r="D114" s="11"/>
      <c r="E114" s="11"/>
      <c r="F114" s="11"/>
      <c r="G114" s="11"/>
      <c r="H114" s="11"/>
    </row>
    <row r="115" spans="1:8" x14ac:dyDescent="0.2">
      <c r="A115" s="11"/>
      <c r="B115" s="11"/>
      <c r="C115" s="323"/>
      <c r="D115" s="11"/>
      <c r="E115" s="11"/>
      <c r="F115" s="11"/>
      <c r="G115" s="11"/>
      <c r="H115" s="11"/>
    </row>
    <row r="116" spans="1:8" x14ac:dyDescent="0.2">
      <c r="A116" s="11"/>
      <c r="B116" s="11"/>
      <c r="C116" s="323"/>
      <c r="D116" s="11"/>
      <c r="E116" s="11"/>
      <c r="F116" s="11"/>
      <c r="G116" s="11"/>
      <c r="H116" s="11"/>
    </row>
    <row r="117" spans="1:8" x14ac:dyDescent="0.2">
      <c r="A117" s="11"/>
      <c r="B117" s="11"/>
      <c r="C117" s="323"/>
      <c r="D117" s="11"/>
      <c r="E117" s="11"/>
      <c r="F117" s="11"/>
      <c r="G117" s="11"/>
      <c r="H117" s="11"/>
    </row>
    <row r="118" spans="1:8" x14ac:dyDescent="0.2">
      <c r="A118" s="11"/>
      <c r="B118" s="11"/>
      <c r="C118" s="323"/>
      <c r="D118" s="11"/>
      <c r="E118" s="11"/>
      <c r="F118" s="11"/>
      <c r="G118" s="11"/>
      <c r="H118" s="11"/>
    </row>
    <row r="119" spans="1:8" x14ac:dyDescent="0.2">
      <c r="A119" s="11"/>
      <c r="B119" s="11"/>
      <c r="C119" s="323"/>
      <c r="D119" s="11"/>
      <c r="E119" s="11"/>
      <c r="F119" s="11"/>
      <c r="G119" s="11"/>
      <c r="H119" s="11"/>
    </row>
    <row r="120" spans="1:8" x14ac:dyDescent="0.2">
      <c r="A120" s="11"/>
      <c r="B120" s="11"/>
      <c r="C120" s="323"/>
      <c r="D120" s="11"/>
      <c r="E120" s="11"/>
      <c r="F120" s="11"/>
      <c r="G120" s="11"/>
      <c r="H120" s="11"/>
    </row>
    <row r="121" spans="1:8" x14ac:dyDescent="0.2">
      <c r="A121" s="11"/>
      <c r="B121" s="11"/>
      <c r="C121" s="323"/>
      <c r="D121" s="11"/>
      <c r="E121" s="11"/>
      <c r="F121" s="11"/>
      <c r="G121" s="11"/>
      <c r="H121" s="11"/>
    </row>
    <row r="122" spans="1:8" x14ac:dyDescent="0.2">
      <c r="A122" s="11"/>
      <c r="B122" s="11"/>
      <c r="C122" s="323"/>
      <c r="D122" s="11"/>
      <c r="E122" s="11"/>
      <c r="F122" s="11"/>
      <c r="G122" s="11"/>
      <c r="H122" s="11"/>
    </row>
    <row r="123" spans="1:8" x14ac:dyDescent="0.2">
      <c r="A123" s="11"/>
      <c r="B123" s="11"/>
      <c r="C123" s="323"/>
      <c r="D123" s="11"/>
      <c r="E123" s="11"/>
      <c r="F123" s="11"/>
      <c r="G123" s="11"/>
      <c r="H123" s="11"/>
    </row>
    <row r="124" spans="1:8" x14ac:dyDescent="0.2">
      <c r="A124" s="11"/>
      <c r="B124" s="11"/>
      <c r="C124" s="323"/>
      <c r="D124" s="11"/>
      <c r="E124" s="11"/>
      <c r="F124" s="11"/>
      <c r="G124" s="11"/>
      <c r="H124" s="11"/>
    </row>
    <row r="125" spans="1:8" x14ac:dyDescent="0.2">
      <c r="A125" s="11"/>
      <c r="B125" s="11"/>
      <c r="C125" s="323"/>
      <c r="D125" s="11"/>
      <c r="E125" s="11"/>
      <c r="F125" s="11"/>
      <c r="G125" s="11"/>
      <c r="H125" s="11"/>
    </row>
    <row r="126" spans="1:8" x14ac:dyDescent="0.2">
      <c r="A126" s="11"/>
      <c r="B126" s="11"/>
      <c r="C126" s="323"/>
      <c r="D126" s="11"/>
      <c r="E126" s="11"/>
      <c r="F126" s="11"/>
      <c r="G126" s="11"/>
      <c r="H126" s="11"/>
    </row>
    <row r="127" spans="1:8" x14ac:dyDescent="0.2">
      <c r="A127" s="11"/>
      <c r="B127" s="11"/>
      <c r="C127" s="323"/>
      <c r="D127" s="11"/>
      <c r="E127" s="11"/>
      <c r="F127" s="11"/>
      <c r="G127" s="11"/>
      <c r="H127" s="11"/>
    </row>
    <row r="128" spans="1:8" x14ac:dyDescent="0.2">
      <c r="A128" s="11"/>
      <c r="B128" s="11"/>
      <c r="C128" s="323"/>
      <c r="D128" s="11"/>
      <c r="E128" s="11"/>
      <c r="F128" s="11"/>
      <c r="G128" s="11"/>
      <c r="H128" s="11"/>
    </row>
    <row r="129" spans="1:8" x14ac:dyDescent="0.2">
      <c r="A129" s="11"/>
      <c r="B129" s="11"/>
      <c r="C129" s="323"/>
      <c r="D129" s="11"/>
      <c r="E129" s="11"/>
      <c r="F129" s="11"/>
      <c r="G129" s="11"/>
      <c r="H129" s="11"/>
    </row>
    <row r="130" spans="1:8" x14ac:dyDescent="0.2">
      <c r="A130" s="11"/>
      <c r="B130" s="11"/>
      <c r="C130" s="323"/>
      <c r="D130" s="11"/>
      <c r="E130" s="11"/>
      <c r="F130" s="11"/>
      <c r="G130" s="11"/>
      <c r="H130" s="11"/>
    </row>
    <row r="131" spans="1:8" x14ac:dyDescent="0.2">
      <c r="A131" s="11"/>
      <c r="B131" s="11"/>
      <c r="C131" s="323"/>
      <c r="D131" s="11"/>
      <c r="E131" s="11"/>
      <c r="F131" s="11"/>
      <c r="G131" s="11"/>
      <c r="H131" s="11"/>
    </row>
    <row r="132" spans="1:8" x14ac:dyDescent="0.2">
      <c r="A132" s="11"/>
      <c r="B132" s="11"/>
      <c r="C132" s="323"/>
      <c r="D132" s="11"/>
      <c r="E132" s="11"/>
      <c r="F132" s="11"/>
      <c r="G132" s="11"/>
      <c r="H132" s="11"/>
    </row>
    <row r="133" spans="1:8" x14ac:dyDescent="0.2">
      <c r="A133" s="11"/>
      <c r="B133" s="11"/>
      <c r="C133" s="323"/>
      <c r="D133" s="11"/>
      <c r="E133" s="11"/>
      <c r="F133" s="11"/>
      <c r="G133" s="11"/>
      <c r="H133" s="11"/>
    </row>
    <row r="134" spans="1:8" x14ac:dyDescent="0.2">
      <c r="A134" s="11"/>
      <c r="B134" s="11"/>
      <c r="C134" s="323"/>
      <c r="D134" s="11"/>
      <c r="E134" s="11"/>
      <c r="F134" s="11"/>
      <c r="G134" s="11"/>
      <c r="H134" s="11"/>
    </row>
    <row r="135" spans="1:8" x14ac:dyDescent="0.2">
      <c r="A135" s="11"/>
      <c r="B135" s="11"/>
      <c r="C135" s="323"/>
      <c r="D135" s="11"/>
      <c r="E135" s="11"/>
      <c r="F135" s="11"/>
      <c r="G135" s="11"/>
      <c r="H135" s="11"/>
    </row>
    <row r="136" spans="1:8" x14ac:dyDescent="0.2">
      <c r="A136" s="11"/>
      <c r="B136" s="11"/>
      <c r="C136" s="323"/>
      <c r="D136" s="11"/>
      <c r="E136" s="11"/>
      <c r="F136" s="11"/>
      <c r="G136" s="11"/>
      <c r="H136" s="11"/>
    </row>
    <row r="137" spans="1:8" x14ac:dyDescent="0.2">
      <c r="A137" s="11"/>
      <c r="B137" s="11"/>
      <c r="C137" s="323"/>
      <c r="D137" s="11"/>
      <c r="E137" s="11"/>
      <c r="F137" s="11"/>
      <c r="G137" s="11"/>
      <c r="H137" s="11"/>
    </row>
    <row r="138" spans="1:8" x14ac:dyDescent="0.2">
      <c r="A138" s="11"/>
      <c r="B138" s="11"/>
      <c r="C138" s="323"/>
      <c r="D138" s="11"/>
      <c r="E138" s="11"/>
      <c r="F138" s="11"/>
      <c r="G138" s="11"/>
      <c r="H138" s="11"/>
    </row>
    <row r="139" spans="1:8" x14ac:dyDescent="0.2">
      <c r="A139" s="11"/>
      <c r="B139" s="11"/>
      <c r="C139" s="323"/>
      <c r="D139" s="11"/>
      <c r="E139" s="11"/>
      <c r="F139" s="11"/>
      <c r="G139" s="11"/>
      <c r="H139" s="11"/>
    </row>
    <row r="140" spans="1:8" x14ac:dyDescent="0.2">
      <c r="A140" s="11"/>
      <c r="B140" s="11"/>
      <c r="C140" s="323"/>
      <c r="D140" s="11"/>
      <c r="E140" s="11"/>
      <c r="F140" s="11"/>
      <c r="G140" s="11"/>
      <c r="H140" s="11"/>
    </row>
    <row r="141" spans="1:8" x14ac:dyDescent="0.2">
      <c r="A141" s="11"/>
      <c r="B141" s="11"/>
      <c r="C141" s="323"/>
      <c r="D141" s="11"/>
      <c r="E141" s="11"/>
      <c r="F141" s="11"/>
      <c r="G141" s="11"/>
      <c r="H141" s="11"/>
    </row>
    <row r="142" spans="1:8" x14ac:dyDescent="0.2">
      <c r="A142" s="11"/>
      <c r="B142" s="11"/>
      <c r="C142" s="323"/>
      <c r="D142" s="11"/>
      <c r="E142" s="11"/>
      <c r="F142" s="11"/>
      <c r="G142" s="11"/>
      <c r="H142" s="11"/>
    </row>
    <row r="143" spans="1:8" x14ac:dyDescent="0.2">
      <c r="A143" s="11"/>
      <c r="B143" s="11"/>
      <c r="C143" s="323"/>
      <c r="D143" s="11"/>
      <c r="E143" s="11"/>
      <c r="F143" s="11"/>
      <c r="G143" s="11"/>
      <c r="H143" s="11"/>
    </row>
    <row r="144" spans="1:8" x14ac:dyDescent="0.2">
      <c r="A144" s="11"/>
      <c r="B144" s="11"/>
      <c r="C144" s="323"/>
      <c r="D144" s="11"/>
      <c r="E144" s="11"/>
      <c r="F144" s="11"/>
      <c r="G144" s="11"/>
      <c r="H144" s="11"/>
    </row>
    <row r="145" spans="1:8" x14ac:dyDescent="0.2">
      <c r="A145" s="11"/>
      <c r="B145" s="11"/>
      <c r="C145" s="323"/>
      <c r="D145" s="11"/>
      <c r="E145" s="11"/>
      <c r="F145" s="11"/>
      <c r="G145" s="11"/>
      <c r="H145" s="11"/>
    </row>
    <row r="146" spans="1:8" x14ac:dyDescent="0.2">
      <c r="A146" s="11"/>
      <c r="B146" s="11"/>
      <c r="C146" s="323"/>
      <c r="D146" s="11"/>
      <c r="E146" s="11"/>
      <c r="F146" s="11"/>
      <c r="G146" s="11"/>
      <c r="H146" s="11"/>
    </row>
    <row r="147" spans="1:8" x14ac:dyDescent="0.2">
      <c r="A147" s="11"/>
      <c r="B147" s="11"/>
      <c r="C147" s="323"/>
      <c r="D147" s="11"/>
      <c r="E147" s="11"/>
      <c r="F147" s="11"/>
      <c r="G147" s="11"/>
      <c r="H147" s="11"/>
    </row>
    <row r="148" spans="1:8" x14ac:dyDescent="0.2">
      <c r="A148" s="11"/>
      <c r="B148" s="11"/>
      <c r="C148" s="323"/>
      <c r="D148" s="11"/>
      <c r="E148" s="11"/>
      <c r="F148" s="11"/>
      <c r="G148" s="11"/>
      <c r="H148" s="11"/>
    </row>
    <row r="149" spans="1:8" x14ac:dyDescent="0.2">
      <c r="A149" s="11"/>
      <c r="B149" s="11"/>
      <c r="C149" s="323"/>
      <c r="D149" s="11"/>
      <c r="E149" s="11"/>
      <c r="F149" s="11"/>
      <c r="G149" s="11"/>
      <c r="H149" s="11"/>
    </row>
    <row r="150" spans="1:8" x14ac:dyDescent="0.2">
      <c r="A150" s="11"/>
      <c r="B150" s="11"/>
      <c r="C150" s="323"/>
      <c r="D150" s="11"/>
      <c r="E150" s="11"/>
      <c r="F150" s="11"/>
      <c r="G150" s="11"/>
      <c r="H150" s="11"/>
    </row>
    <row r="151" spans="1:8" x14ac:dyDescent="0.2">
      <c r="A151" s="11"/>
      <c r="B151" s="11"/>
      <c r="C151" s="323"/>
      <c r="D151" s="11"/>
      <c r="E151" s="11"/>
      <c r="F151" s="11"/>
      <c r="G151" s="11"/>
      <c r="H151" s="11"/>
    </row>
    <row r="152" spans="1:8" x14ac:dyDescent="0.2">
      <c r="A152" s="11"/>
      <c r="B152" s="11"/>
      <c r="C152" s="323"/>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653" t="s">
        <v>416</v>
      </c>
      <c r="B1" s="653"/>
    </row>
    <row r="2" spans="1:5" ht="25.5" customHeight="1" x14ac:dyDescent="0.2">
      <c r="B2" s="497" t="s">
        <v>401</v>
      </c>
    </row>
    <row r="3" spans="1:5" ht="36" customHeight="1" x14ac:dyDescent="0.2">
      <c r="A3" s="503"/>
      <c r="B3" s="494" t="s">
        <v>189</v>
      </c>
    </row>
    <row r="4" spans="1:5" ht="6.75" customHeight="1" x14ac:dyDescent="0.2">
      <c r="A4" s="503"/>
      <c r="B4" s="503"/>
    </row>
    <row r="5" spans="1:5" ht="50.25" customHeight="1" x14ac:dyDescent="0.2">
      <c r="A5" s="503"/>
      <c r="B5" s="501" t="s">
        <v>393</v>
      </c>
    </row>
    <row r="6" spans="1:5" ht="6.4" customHeight="1" x14ac:dyDescent="0.2">
      <c r="A6" s="503"/>
      <c r="B6" s="503"/>
    </row>
    <row r="7" spans="1:5" s="23" customFormat="1" ht="75.75" customHeight="1" x14ac:dyDescent="0.2">
      <c r="A7" s="22"/>
      <c r="B7" s="501" t="s">
        <v>402</v>
      </c>
      <c r="C7" s="22"/>
      <c r="D7" s="22"/>
      <c r="E7" s="22"/>
    </row>
    <row r="8" spans="1:5" s="23" customFormat="1" ht="30" customHeight="1" x14ac:dyDescent="0.2">
      <c r="A8" s="22"/>
      <c r="B8" s="495" t="s">
        <v>394</v>
      </c>
      <c r="C8" s="22"/>
      <c r="D8" s="22"/>
      <c r="E8" s="22"/>
    </row>
    <row r="9" spans="1:5" s="23" customFormat="1" ht="6.75" customHeight="1" x14ac:dyDescent="0.2">
      <c r="A9" s="22"/>
      <c r="B9" s="22"/>
      <c r="C9" s="22"/>
      <c r="D9" s="22"/>
      <c r="E9" s="22"/>
    </row>
    <row r="10" spans="1:5" s="23" customFormat="1" ht="56.45" customHeight="1" x14ac:dyDescent="0.2">
      <c r="A10" s="22"/>
      <c r="B10" s="508" t="s">
        <v>403</v>
      </c>
      <c r="C10" s="22"/>
      <c r="D10" s="22"/>
      <c r="E10" s="22"/>
    </row>
    <row r="11" spans="1:5" ht="76.5" customHeight="1" x14ac:dyDescent="0.2">
      <c r="A11" s="503"/>
      <c r="B11" s="498" t="s">
        <v>404</v>
      </c>
      <c r="C11" s="503"/>
      <c r="D11" s="503"/>
      <c r="E11" s="503"/>
    </row>
    <row r="12" spans="1:5" ht="63.2" customHeight="1" x14ac:dyDescent="0.2">
      <c r="A12" s="503"/>
      <c r="B12" s="509" t="s">
        <v>405</v>
      </c>
      <c r="C12" s="503"/>
      <c r="D12" s="503"/>
      <c r="E12" s="503"/>
    </row>
    <row r="13" spans="1:5" ht="84" customHeight="1" x14ac:dyDescent="0.2">
      <c r="A13" s="503"/>
      <c r="B13" s="501" t="s">
        <v>406</v>
      </c>
      <c r="C13" s="503"/>
      <c r="D13" s="503"/>
      <c r="E13" s="503"/>
    </row>
    <row r="14" spans="1:5" x14ac:dyDescent="0.2">
      <c r="A14" s="503"/>
      <c r="B14" s="500" t="s">
        <v>395</v>
      </c>
      <c r="C14" s="503"/>
      <c r="D14" s="503"/>
      <c r="E14" s="503"/>
    </row>
    <row r="15" spans="1:5" ht="26.25" customHeight="1" x14ac:dyDescent="0.2">
      <c r="A15" s="158"/>
      <c r="B15" s="496" t="s">
        <v>190</v>
      </c>
      <c r="C15" s="158"/>
      <c r="D15" s="158"/>
      <c r="E15" s="158"/>
    </row>
    <row r="16" spans="1:5" x14ac:dyDescent="0.2">
      <c r="A16" s="158"/>
      <c r="B16" s="158"/>
      <c r="C16" s="158"/>
      <c r="D16" s="158"/>
      <c r="E16" s="158"/>
    </row>
    <row r="17" spans="1:5" ht="13.15" customHeight="1" x14ac:dyDescent="0.2">
      <c r="A17" s="158"/>
      <c r="B17" s="500" t="s">
        <v>191</v>
      </c>
      <c r="C17" s="158"/>
      <c r="D17" s="158"/>
      <c r="E17" s="158"/>
    </row>
    <row r="18" spans="1:5" ht="13.5" customHeight="1" x14ac:dyDescent="0.2">
      <c r="A18" s="503"/>
      <c r="B18" s="496" t="s">
        <v>396</v>
      </c>
      <c r="C18" s="503"/>
      <c r="D18" s="503"/>
      <c r="E18" s="503"/>
    </row>
    <row r="19" spans="1:5" ht="13.5" customHeight="1" x14ac:dyDescent="0.2">
      <c r="A19" s="503"/>
      <c r="B19" s="500" t="s">
        <v>336</v>
      </c>
      <c r="C19" s="503"/>
      <c r="D19" s="503"/>
      <c r="E19" s="503"/>
    </row>
    <row r="20" spans="1:5" ht="24" customHeight="1" x14ac:dyDescent="0.2">
      <c r="A20" s="503"/>
      <c r="B20" s="496" t="s">
        <v>397</v>
      </c>
      <c r="C20" s="503"/>
      <c r="D20" s="503"/>
      <c r="E20" s="503"/>
    </row>
    <row r="21" spans="1:5" x14ac:dyDescent="0.2">
      <c r="A21" s="503"/>
      <c r="B21" s="503"/>
      <c r="C21" s="503"/>
      <c r="D21" s="503"/>
      <c r="E21" s="503"/>
    </row>
    <row r="22" spans="1:5" ht="123" customHeight="1" x14ac:dyDescent="0.2">
      <c r="A22" s="503"/>
      <c r="B22" s="501" t="s">
        <v>398</v>
      </c>
      <c r="C22" s="503"/>
      <c r="D22" s="503"/>
      <c r="E22" s="503"/>
    </row>
    <row r="23" spans="1:5" x14ac:dyDescent="0.2">
      <c r="A23" s="503"/>
      <c r="B23" s="503"/>
      <c r="C23" s="503"/>
      <c r="D23" s="503"/>
      <c r="E23" s="503"/>
    </row>
    <row r="24" spans="1:5" ht="59.25" customHeight="1" x14ac:dyDescent="0.2">
      <c r="A24" s="503"/>
      <c r="B24" s="501" t="s">
        <v>407</v>
      </c>
      <c r="C24" s="503"/>
      <c r="D24" s="503"/>
      <c r="E24" s="503"/>
    </row>
    <row r="25" spans="1:5" x14ac:dyDescent="0.2">
      <c r="A25" s="503"/>
      <c r="B25" s="503"/>
      <c r="C25" s="503"/>
      <c r="D25" s="503"/>
      <c r="E25" s="503"/>
    </row>
    <row r="26" spans="1:5" ht="177" customHeight="1" x14ac:dyDescent="0.2">
      <c r="A26" s="503"/>
      <c r="B26" s="501" t="s">
        <v>417</v>
      </c>
      <c r="C26" s="503"/>
      <c r="D26" s="503"/>
      <c r="E26" s="503"/>
    </row>
    <row r="27" spans="1:5" x14ac:dyDescent="0.2">
      <c r="A27" s="503"/>
      <c r="B27" s="503"/>
      <c r="C27" s="503"/>
      <c r="D27" s="503"/>
      <c r="E27" s="503"/>
    </row>
    <row r="28" spans="1:5" x14ac:dyDescent="0.2">
      <c r="A28" s="503"/>
      <c r="B28" s="503"/>
      <c r="C28" s="503"/>
      <c r="D28" s="503"/>
      <c r="E28" s="503"/>
    </row>
    <row r="29" spans="1:5" x14ac:dyDescent="0.2">
      <c r="A29" s="159"/>
      <c r="B29" s="159"/>
      <c r="C29" s="503"/>
      <c r="D29" s="503"/>
      <c r="E29" s="503"/>
    </row>
    <row r="30" spans="1:5" x14ac:dyDescent="0.2">
      <c r="A30" s="529"/>
      <c r="B30" s="529"/>
      <c r="C30" s="503"/>
      <c r="D30" s="503"/>
      <c r="E30" s="503"/>
    </row>
    <row r="31" spans="1:5" x14ac:dyDescent="0.2">
      <c r="A31" s="503"/>
      <c r="B31" s="503"/>
      <c r="C31" s="503"/>
      <c r="D31" s="503"/>
      <c r="E31" s="503"/>
    </row>
    <row r="32" spans="1:5" x14ac:dyDescent="0.2">
      <c r="A32" s="503"/>
      <c r="B32" s="503"/>
      <c r="C32" s="503"/>
      <c r="D32" s="503"/>
      <c r="E32" s="503"/>
    </row>
    <row r="33" spans="1:5" x14ac:dyDescent="0.2">
      <c r="A33" s="503"/>
      <c r="B33" s="503"/>
      <c r="C33" s="503"/>
      <c r="D33" s="503"/>
      <c r="E33" s="503"/>
    </row>
    <row r="34" spans="1:5" x14ac:dyDescent="0.2">
      <c r="A34" s="503"/>
      <c r="B34" s="503"/>
      <c r="C34" s="503"/>
      <c r="D34" s="503"/>
      <c r="E34" s="503"/>
    </row>
    <row r="35" spans="1:5" x14ac:dyDescent="0.2">
      <c r="A35" s="503"/>
      <c r="B35" s="503"/>
      <c r="C35" s="503"/>
      <c r="D35" s="503"/>
      <c r="E35" s="503"/>
    </row>
    <row r="36" spans="1:5" x14ac:dyDescent="0.2">
      <c r="A36" s="503"/>
      <c r="B36" s="503"/>
      <c r="C36" s="503"/>
      <c r="D36" s="503"/>
      <c r="E36" s="503"/>
    </row>
    <row r="37" spans="1:5" x14ac:dyDescent="0.2">
      <c r="A37" s="503"/>
      <c r="B37" s="503"/>
      <c r="C37" s="503"/>
      <c r="D37" s="503"/>
      <c r="E37" s="503"/>
    </row>
    <row r="38" spans="1:5" x14ac:dyDescent="0.2">
      <c r="A38" s="160"/>
      <c r="B38" s="160"/>
      <c r="C38" s="160"/>
      <c r="D38" s="160"/>
      <c r="E38" s="160"/>
    </row>
    <row r="39" spans="1:5" x14ac:dyDescent="0.2">
      <c r="A39" s="503"/>
      <c r="B39" s="503"/>
      <c r="C39" s="503"/>
      <c r="D39" s="503"/>
      <c r="E39" s="503"/>
    </row>
    <row r="40" spans="1:5" x14ac:dyDescent="0.2">
      <c r="A40" s="503"/>
      <c r="B40" s="503"/>
      <c r="C40" s="503"/>
      <c r="D40" s="503"/>
      <c r="E40" s="503"/>
    </row>
    <row r="41" spans="1:5" ht="8.1" customHeight="1" x14ac:dyDescent="0.2">
      <c r="A41" s="503"/>
      <c r="B41" s="503"/>
      <c r="C41" s="503"/>
      <c r="D41" s="503"/>
      <c r="E41" s="503"/>
    </row>
    <row r="42" spans="1:5" ht="13.5" customHeight="1" x14ac:dyDescent="0.2">
      <c r="A42" s="503"/>
      <c r="B42" s="503"/>
      <c r="C42" s="503"/>
      <c r="D42" s="503"/>
      <c r="E42" s="503"/>
    </row>
    <row r="43" spans="1:5" x14ac:dyDescent="0.2">
      <c r="A43" s="503"/>
      <c r="B43" s="503"/>
      <c r="C43" s="503"/>
      <c r="D43" s="503"/>
      <c r="E43" s="503"/>
    </row>
    <row r="44" spans="1:5" x14ac:dyDescent="0.2">
      <c r="A44" s="503"/>
      <c r="B44" s="503"/>
      <c r="C44" s="503"/>
      <c r="D44" s="503"/>
      <c r="E44" s="503"/>
    </row>
    <row r="45" spans="1:5" x14ac:dyDescent="0.2">
      <c r="A45" s="503"/>
      <c r="B45" s="503"/>
      <c r="C45" s="503"/>
      <c r="D45" s="503"/>
      <c r="E45" s="503"/>
    </row>
    <row r="46" spans="1:5" x14ac:dyDescent="0.2">
      <c r="A46" s="503"/>
      <c r="B46" s="503"/>
      <c r="C46" s="503"/>
      <c r="D46" s="503"/>
      <c r="E46" s="503"/>
    </row>
    <row r="47" spans="1:5" x14ac:dyDescent="0.2">
      <c r="A47" s="503"/>
      <c r="B47" s="503"/>
      <c r="C47" s="503"/>
      <c r="D47" s="503"/>
      <c r="E47" s="503"/>
    </row>
    <row r="48" spans="1:5" ht="33" customHeight="1" x14ac:dyDescent="0.2">
      <c r="A48" s="503"/>
      <c r="B48" s="503"/>
      <c r="C48" s="503"/>
      <c r="D48" s="503"/>
      <c r="E48" s="503"/>
    </row>
    <row r="49" spans="1:5" ht="16.5" customHeight="1" x14ac:dyDescent="0.2">
      <c r="A49" s="503"/>
      <c r="B49" s="503"/>
      <c r="C49" s="503"/>
      <c r="D49" s="503"/>
      <c r="E49" s="503"/>
    </row>
    <row r="50" spans="1:5" x14ac:dyDescent="0.2">
      <c r="A50" s="503"/>
      <c r="B50" s="503"/>
      <c r="C50" s="503"/>
      <c r="D50" s="503"/>
      <c r="E50" s="503"/>
    </row>
    <row r="51" spans="1:5" x14ac:dyDescent="0.2">
      <c r="A51" s="503"/>
      <c r="B51" s="503"/>
      <c r="C51" s="503"/>
      <c r="D51" s="503"/>
      <c r="E51" s="503"/>
    </row>
    <row r="52" spans="1:5" x14ac:dyDescent="0.2">
      <c r="A52" s="503"/>
      <c r="B52" s="503"/>
      <c r="C52" s="503"/>
      <c r="D52" s="503"/>
      <c r="E52" s="503"/>
    </row>
    <row r="53" spans="1:5" x14ac:dyDescent="0.2">
      <c r="A53" s="503"/>
      <c r="B53" s="503"/>
      <c r="C53" s="503"/>
      <c r="D53" s="503"/>
      <c r="E53" s="503"/>
    </row>
    <row r="54" spans="1:5" x14ac:dyDescent="0.2">
      <c r="A54" s="503"/>
      <c r="B54" s="503"/>
      <c r="C54" s="503"/>
      <c r="D54" s="503"/>
      <c r="E54" s="503"/>
    </row>
    <row r="55" spans="1:5" x14ac:dyDescent="0.2">
      <c r="A55" s="503"/>
      <c r="B55" s="503"/>
      <c r="C55" s="503"/>
      <c r="D55" s="503"/>
      <c r="E55" s="503"/>
    </row>
    <row r="56" spans="1:5" x14ac:dyDescent="0.2">
      <c r="A56" s="503"/>
      <c r="B56" s="503"/>
      <c r="C56" s="503"/>
      <c r="D56" s="503"/>
      <c r="E56" s="503"/>
    </row>
    <row r="57" spans="1:5" x14ac:dyDescent="0.2">
      <c r="A57" s="503"/>
      <c r="B57" s="503"/>
      <c r="C57" s="503"/>
      <c r="D57" s="503"/>
      <c r="E57" s="503"/>
    </row>
    <row r="58" spans="1:5" x14ac:dyDescent="0.2">
      <c r="A58" s="503"/>
      <c r="B58" s="503"/>
      <c r="C58" s="503"/>
      <c r="D58" s="503"/>
      <c r="E58" s="503"/>
    </row>
    <row r="59" spans="1:5" x14ac:dyDescent="0.2">
      <c r="A59" s="503"/>
      <c r="B59" s="503"/>
      <c r="C59" s="503"/>
      <c r="D59" s="503"/>
      <c r="E59" s="503"/>
    </row>
    <row r="60" spans="1:5" x14ac:dyDescent="0.2">
      <c r="A60" s="503"/>
      <c r="B60" s="503"/>
      <c r="C60" s="503"/>
      <c r="D60" s="503"/>
      <c r="E60" s="503"/>
    </row>
    <row r="61" spans="1:5" x14ac:dyDescent="0.2">
      <c r="A61" s="503"/>
      <c r="B61" s="503"/>
      <c r="C61" s="503"/>
      <c r="D61" s="503"/>
      <c r="E61" s="503"/>
    </row>
    <row r="62" spans="1:5" x14ac:dyDescent="0.2">
      <c r="A62" s="503"/>
      <c r="B62" s="503"/>
      <c r="C62" s="503"/>
      <c r="D62" s="503"/>
      <c r="E62" s="503"/>
    </row>
    <row r="63" spans="1:5" x14ac:dyDescent="0.2">
      <c r="A63" s="503"/>
      <c r="B63" s="503"/>
      <c r="C63" s="503"/>
      <c r="D63" s="503"/>
      <c r="E63" s="503"/>
    </row>
    <row r="64" spans="1:5" x14ac:dyDescent="0.2">
      <c r="A64" s="503"/>
      <c r="B64" s="503"/>
      <c r="C64" s="503"/>
      <c r="D64" s="503"/>
      <c r="E64" s="503"/>
    </row>
    <row r="65" spans="1:5" x14ac:dyDescent="0.2">
      <c r="A65" s="503"/>
      <c r="B65" s="503"/>
      <c r="C65" s="503"/>
      <c r="D65" s="503"/>
      <c r="E65" s="503"/>
    </row>
    <row r="66" spans="1:5" x14ac:dyDescent="0.2">
      <c r="A66" s="503"/>
      <c r="B66" s="503"/>
      <c r="C66" s="503"/>
      <c r="D66" s="503"/>
      <c r="E66" s="503"/>
    </row>
    <row r="67" spans="1:5" x14ac:dyDescent="0.2">
      <c r="A67" s="503"/>
      <c r="B67" s="503"/>
      <c r="C67" s="503"/>
      <c r="D67" s="503"/>
      <c r="E67" s="503"/>
    </row>
    <row r="68" spans="1:5" x14ac:dyDescent="0.2">
      <c r="A68" s="503"/>
      <c r="B68" s="503"/>
      <c r="C68" s="503"/>
      <c r="D68" s="503"/>
      <c r="E68" s="503"/>
    </row>
    <row r="69" spans="1:5" x14ac:dyDescent="0.2">
      <c r="A69" s="503"/>
      <c r="B69" s="503"/>
      <c r="C69" s="503"/>
      <c r="D69" s="503"/>
      <c r="E69" s="503"/>
    </row>
    <row r="70" spans="1:5" x14ac:dyDescent="0.2">
      <c r="A70" s="503"/>
      <c r="B70" s="503"/>
      <c r="C70" s="503"/>
      <c r="D70" s="503"/>
      <c r="E70" s="503"/>
    </row>
    <row r="71" spans="1:5" x14ac:dyDescent="0.2">
      <c r="A71" s="503"/>
      <c r="B71" s="503"/>
      <c r="C71" s="503"/>
      <c r="D71" s="503"/>
      <c r="E71" s="503"/>
    </row>
    <row r="72" spans="1:5" x14ac:dyDescent="0.2">
      <c r="A72" s="503"/>
      <c r="B72" s="503"/>
      <c r="C72" s="503"/>
      <c r="D72" s="503"/>
      <c r="E72" s="503"/>
    </row>
    <row r="73" spans="1:5" x14ac:dyDescent="0.2">
      <c r="A73" s="503"/>
      <c r="B73" s="503"/>
      <c r="C73" s="503"/>
      <c r="D73" s="503"/>
      <c r="E73" s="503"/>
    </row>
    <row r="74" spans="1:5" x14ac:dyDescent="0.2">
      <c r="A74" s="503"/>
      <c r="B74" s="503"/>
      <c r="C74" s="503"/>
      <c r="D74" s="503"/>
      <c r="E74" s="503"/>
    </row>
    <row r="75" spans="1:5" x14ac:dyDescent="0.2">
      <c r="A75" s="503"/>
      <c r="B75" s="503"/>
      <c r="C75" s="503"/>
      <c r="D75" s="503"/>
      <c r="E75" s="503"/>
    </row>
    <row r="76" spans="1:5" x14ac:dyDescent="0.2">
      <c r="A76" s="503"/>
      <c r="B76" s="503"/>
      <c r="C76" s="503"/>
      <c r="D76" s="503"/>
      <c r="E76" s="503"/>
    </row>
    <row r="77" spans="1:5" x14ac:dyDescent="0.2">
      <c r="A77" s="503"/>
      <c r="B77" s="503"/>
      <c r="C77" s="503"/>
      <c r="D77" s="503"/>
      <c r="E77" s="503"/>
    </row>
    <row r="78" spans="1:5" x14ac:dyDescent="0.2">
      <c r="A78" s="503"/>
      <c r="B78" s="503"/>
      <c r="C78" s="503"/>
      <c r="D78" s="503"/>
      <c r="E78" s="503"/>
    </row>
    <row r="79" spans="1:5" x14ac:dyDescent="0.2">
      <c r="A79" s="503"/>
      <c r="B79" s="503"/>
      <c r="C79" s="503"/>
      <c r="D79" s="503"/>
      <c r="E79" s="503"/>
    </row>
    <row r="80" spans="1:5" x14ac:dyDescent="0.2">
      <c r="A80" s="503"/>
      <c r="B80" s="503"/>
      <c r="C80" s="503"/>
      <c r="D80" s="503"/>
      <c r="E80" s="503"/>
    </row>
    <row r="81" spans="1:5" x14ac:dyDescent="0.2">
      <c r="A81" s="503"/>
      <c r="B81" s="503"/>
      <c r="C81" s="503"/>
      <c r="D81" s="503"/>
      <c r="E81" s="503"/>
    </row>
    <row r="82" spans="1:5" x14ac:dyDescent="0.2">
      <c r="A82" s="503"/>
      <c r="B82" s="503"/>
      <c r="C82" s="503"/>
      <c r="D82" s="503"/>
      <c r="E82" s="503"/>
    </row>
    <row r="83" spans="1:5" x14ac:dyDescent="0.2">
      <c r="A83" s="503"/>
      <c r="B83" s="503"/>
      <c r="C83" s="503"/>
      <c r="D83" s="503"/>
      <c r="E83" s="503"/>
    </row>
    <row r="84" spans="1:5" x14ac:dyDescent="0.2">
      <c r="A84" s="503"/>
      <c r="B84" s="503"/>
      <c r="C84" s="503"/>
      <c r="D84" s="503"/>
      <c r="E84" s="503"/>
    </row>
    <row r="85" spans="1:5" x14ac:dyDescent="0.2">
      <c r="A85" s="503"/>
      <c r="B85" s="503"/>
      <c r="C85" s="503"/>
      <c r="D85" s="503"/>
      <c r="E85" s="503"/>
    </row>
    <row r="86" spans="1:5" x14ac:dyDescent="0.2">
      <c r="A86" s="503"/>
      <c r="B86" s="503"/>
      <c r="C86" s="503"/>
      <c r="D86" s="503"/>
      <c r="E86" s="503"/>
    </row>
    <row r="87" spans="1:5" x14ac:dyDescent="0.2">
      <c r="A87" s="503"/>
      <c r="B87" s="503"/>
      <c r="C87" s="503"/>
      <c r="D87" s="503"/>
      <c r="E87" s="503"/>
    </row>
    <row r="88" spans="1:5" x14ac:dyDescent="0.2">
      <c r="A88" s="503"/>
      <c r="B88" s="503"/>
      <c r="C88" s="503"/>
      <c r="D88" s="503"/>
      <c r="E88" s="503"/>
    </row>
    <row r="89" spans="1:5" x14ac:dyDescent="0.2">
      <c r="A89" s="503"/>
      <c r="B89" s="503"/>
      <c r="C89" s="503"/>
      <c r="D89" s="503"/>
      <c r="E89" s="503"/>
    </row>
    <row r="90" spans="1:5" x14ac:dyDescent="0.2">
      <c r="A90" s="503"/>
      <c r="B90" s="503"/>
      <c r="C90" s="503"/>
      <c r="D90" s="503"/>
      <c r="E90" s="503"/>
    </row>
    <row r="91" spans="1:5" x14ac:dyDescent="0.2">
      <c r="A91" s="503"/>
      <c r="B91" s="503"/>
      <c r="C91" s="503"/>
      <c r="D91" s="503"/>
      <c r="E91" s="503"/>
    </row>
    <row r="92" spans="1:5" x14ac:dyDescent="0.2">
      <c r="A92" s="503"/>
      <c r="B92" s="503"/>
      <c r="C92" s="503"/>
      <c r="D92" s="503"/>
      <c r="E92" s="503"/>
    </row>
    <row r="93" spans="1:5" x14ac:dyDescent="0.2">
      <c r="A93" s="503"/>
      <c r="B93" s="503"/>
      <c r="C93" s="503"/>
      <c r="D93" s="503"/>
      <c r="E93" s="503"/>
    </row>
    <row r="94" spans="1:5" x14ac:dyDescent="0.2">
      <c r="A94" s="503"/>
      <c r="B94" s="503"/>
      <c r="C94" s="503"/>
      <c r="D94" s="503"/>
      <c r="E94" s="503"/>
    </row>
    <row r="95" spans="1:5" x14ac:dyDescent="0.2">
      <c r="A95" s="503"/>
      <c r="B95" s="503"/>
      <c r="C95" s="503"/>
      <c r="D95" s="503"/>
      <c r="E95" s="503"/>
    </row>
    <row r="96" spans="1:5" x14ac:dyDescent="0.2">
      <c r="A96" s="503"/>
      <c r="B96" s="503"/>
      <c r="C96" s="503"/>
      <c r="D96" s="503"/>
      <c r="E96" s="503"/>
    </row>
    <row r="97" spans="1:5" x14ac:dyDescent="0.2">
      <c r="A97" s="503"/>
      <c r="B97" s="503"/>
      <c r="C97" s="503"/>
      <c r="D97" s="503"/>
      <c r="E97" s="503"/>
    </row>
    <row r="98" spans="1:5" x14ac:dyDescent="0.2">
      <c r="A98" s="503"/>
      <c r="B98" s="503"/>
      <c r="C98" s="503"/>
      <c r="D98" s="503"/>
      <c r="E98" s="503"/>
    </row>
    <row r="99" spans="1:5" x14ac:dyDescent="0.2">
      <c r="A99" s="503"/>
      <c r="B99" s="503"/>
      <c r="C99" s="503"/>
      <c r="D99" s="503"/>
      <c r="E99" s="503"/>
    </row>
    <row r="100" spans="1:5" x14ac:dyDescent="0.2">
      <c r="A100" s="503"/>
      <c r="B100" s="503"/>
      <c r="C100" s="503"/>
      <c r="D100" s="503"/>
      <c r="E100" s="503"/>
    </row>
    <row r="101" spans="1:5" x14ac:dyDescent="0.2">
      <c r="A101" s="503"/>
      <c r="B101" s="503"/>
      <c r="C101" s="503"/>
      <c r="D101" s="503"/>
      <c r="E101" s="503"/>
    </row>
    <row r="102" spans="1:5" x14ac:dyDescent="0.2">
      <c r="A102" s="503"/>
      <c r="B102" s="503"/>
      <c r="C102" s="503"/>
      <c r="D102" s="503"/>
      <c r="E102" s="503"/>
    </row>
    <row r="103" spans="1:5" x14ac:dyDescent="0.2">
      <c r="A103" s="503"/>
      <c r="B103" s="503"/>
      <c r="C103" s="503"/>
      <c r="D103" s="503"/>
      <c r="E103" s="503"/>
    </row>
    <row r="104" spans="1:5" x14ac:dyDescent="0.2">
      <c r="A104" s="503"/>
      <c r="B104" s="503"/>
      <c r="C104" s="503"/>
      <c r="D104" s="503"/>
      <c r="E104" s="503"/>
    </row>
    <row r="105" spans="1:5" x14ac:dyDescent="0.2">
      <c r="A105" s="503"/>
      <c r="B105" s="503"/>
      <c r="C105" s="503"/>
      <c r="D105" s="503"/>
      <c r="E105" s="503"/>
    </row>
    <row r="106" spans="1:5" x14ac:dyDescent="0.2">
      <c r="A106" s="503"/>
      <c r="B106" s="503"/>
      <c r="C106" s="503"/>
      <c r="D106" s="503"/>
      <c r="E106" s="503"/>
    </row>
    <row r="107" spans="1:5" x14ac:dyDescent="0.2">
      <c r="A107" s="503"/>
      <c r="B107" s="503"/>
      <c r="C107" s="503"/>
      <c r="D107" s="503"/>
      <c r="E107" s="503"/>
    </row>
    <row r="108" spans="1:5" x14ac:dyDescent="0.2">
      <c r="A108" s="503"/>
      <c r="B108" s="503"/>
      <c r="C108" s="503"/>
      <c r="D108" s="503"/>
      <c r="E108" s="503"/>
    </row>
    <row r="109" spans="1:5" x14ac:dyDescent="0.2">
      <c r="A109" s="503"/>
      <c r="B109" s="503"/>
      <c r="C109" s="503"/>
      <c r="D109" s="503"/>
      <c r="E109" s="503"/>
    </row>
    <row r="110" spans="1:5" x14ac:dyDescent="0.2">
      <c r="A110" s="503"/>
      <c r="B110" s="503"/>
      <c r="C110" s="503"/>
      <c r="D110" s="503"/>
      <c r="E110" s="503"/>
    </row>
    <row r="111" spans="1:5" x14ac:dyDescent="0.2">
      <c r="A111" s="503"/>
      <c r="B111" s="503"/>
      <c r="C111" s="503"/>
      <c r="D111" s="503"/>
      <c r="E111" s="503"/>
    </row>
    <row r="112" spans="1:5" x14ac:dyDescent="0.2">
      <c r="A112" s="503"/>
      <c r="B112" s="503"/>
      <c r="C112" s="503"/>
      <c r="D112" s="503"/>
      <c r="E112" s="503"/>
    </row>
    <row r="113" spans="1:5" x14ac:dyDescent="0.2">
      <c r="A113" s="503"/>
      <c r="B113" s="503"/>
      <c r="C113" s="503"/>
      <c r="D113" s="503"/>
      <c r="E113" s="503"/>
    </row>
    <row r="114" spans="1:5" x14ac:dyDescent="0.2">
      <c r="A114" s="503"/>
      <c r="B114" s="503"/>
      <c r="C114" s="503"/>
      <c r="D114" s="503"/>
      <c r="E114" s="503"/>
    </row>
    <row r="115" spans="1:5" x14ac:dyDescent="0.2">
      <c r="A115" s="503"/>
      <c r="B115" s="503"/>
      <c r="C115" s="503"/>
      <c r="D115" s="503"/>
      <c r="E115" s="503"/>
    </row>
    <row r="116" spans="1:5" x14ac:dyDescent="0.2">
      <c r="A116" s="503"/>
      <c r="B116" s="503"/>
      <c r="C116" s="503"/>
      <c r="D116" s="503"/>
      <c r="E116" s="503"/>
    </row>
    <row r="117" spans="1:5" x14ac:dyDescent="0.2">
      <c r="A117" s="503"/>
      <c r="B117" s="503"/>
      <c r="C117" s="503"/>
      <c r="D117" s="503"/>
      <c r="E117" s="503"/>
    </row>
    <row r="118" spans="1:5" x14ac:dyDescent="0.2">
      <c r="A118" s="503"/>
      <c r="B118" s="503"/>
      <c r="C118" s="503"/>
      <c r="D118" s="503"/>
      <c r="E118" s="503"/>
    </row>
    <row r="119" spans="1:5" x14ac:dyDescent="0.2">
      <c r="A119" s="503"/>
      <c r="B119" s="503"/>
      <c r="C119" s="503"/>
      <c r="D119" s="503"/>
      <c r="E119" s="503"/>
    </row>
    <row r="120" spans="1:5" x14ac:dyDescent="0.2">
      <c r="A120" s="503"/>
      <c r="B120" s="503"/>
      <c r="C120" s="503"/>
      <c r="D120" s="503"/>
      <c r="E120" s="503"/>
    </row>
    <row r="121" spans="1:5" x14ac:dyDescent="0.2">
      <c r="A121" s="503"/>
      <c r="B121" s="503"/>
      <c r="C121" s="503"/>
      <c r="D121" s="503"/>
      <c r="E121" s="503"/>
    </row>
    <row r="122" spans="1:5" x14ac:dyDescent="0.2">
      <c r="A122" s="503"/>
      <c r="B122" s="503"/>
      <c r="C122" s="503"/>
      <c r="D122" s="503"/>
      <c r="E122" s="503"/>
    </row>
    <row r="123" spans="1:5" x14ac:dyDescent="0.2">
      <c r="A123" s="503"/>
      <c r="B123" s="503"/>
      <c r="C123" s="503"/>
      <c r="D123" s="503"/>
      <c r="E123" s="503"/>
    </row>
    <row r="124" spans="1:5" x14ac:dyDescent="0.2">
      <c r="A124" s="503"/>
      <c r="B124" s="503"/>
      <c r="C124" s="503"/>
      <c r="D124" s="503"/>
      <c r="E124" s="503"/>
    </row>
    <row r="125" spans="1:5" x14ac:dyDescent="0.2">
      <c r="A125" s="503"/>
      <c r="B125" s="503"/>
      <c r="C125" s="503"/>
      <c r="D125" s="503"/>
      <c r="E125" s="503"/>
    </row>
    <row r="126" spans="1:5" x14ac:dyDescent="0.2">
      <c r="A126" s="503"/>
      <c r="B126" s="503"/>
      <c r="C126" s="503"/>
      <c r="D126" s="503"/>
      <c r="E126" s="503"/>
    </row>
    <row r="127" spans="1:5" x14ac:dyDescent="0.2">
      <c r="A127" s="503"/>
      <c r="B127" s="503"/>
      <c r="C127" s="503"/>
      <c r="D127" s="503"/>
      <c r="E127" s="503"/>
    </row>
    <row r="128" spans="1:5" x14ac:dyDescent="0.2">
      <c r="A128" s="503"/>
      <c r="B128" s="503"/>
      <c r="C128" s="503"/>
      <c r="D128" s="503"/>
      <c r="E128" s="503"/>
    </row>
    <row r="129" spans="1:5" x14ac:dyDescent="0.2">
      <c r="A129" s="503"/>
      <c r="B129" s="503"/>
      <c r="C129" s="503"/>
      <c r="D129" s="503"/>
      <c r="E129" s="503"/>
    </row>
    <row r="130" spans="1:5" x14ac:dyDescent="0.2">
      <c r="A130" s="503"/>
      <c r="B130" s="503"/>
      <c r="C130" s="503"/>
      <c r="D130" s="503"/>
      <c r="E130" s="503"/>
    </row>
    <row r="131" spans="1:5" x14ac:dyDescent="0.2">
      <c r="A131" s="503"/>
      <c r="B131" s="503"/>
      <c r="C131" s="503"/>
      <c r="D131" s="503"/>
      <c r="E131" s="503"/>
    </row>
    <row r="132" spans="1:5" x14ac:dyDescent="0.2">
      <c r="A132" s="503"/>
      <c r="B132" s="503"/>
      <c r="C132" s="503"/>
      <c r="D132" s="503"/>
      <c r="E132" s="503"/>
    </row>
    <row r="133" spans="1:5" x14ac:dyDescent="0.2">
      <c r="A133" s="503"/>
      <c r="B133" s="503"/>
      <c r="C133" s="503"/>
      <c r="D133" s="503"/>
      <c r="E133" s="503"/>
    </row>
    <row r="134" spans="1:5" x14ac:dyDescent="0.2">
      <c r="A134" s="503"/>
      <c r="B134" s="503"/>
      <c r="C134" s="503"/>
      <c r="D134" s="503"/>
      <c r="E134" s="503"/>
    </row>
    <row r="135" spans="1:5" x14ac:dyDescent="0.2">
      <c r="A135" s="503"/>
      <c r="B135" s="503"/>
      <c r="C135" s="503"/>
      <c r="D135" s="503"/>
      <c r="E135" s="503"/>
    </row>
    <row r="136" spans="1:5" x14ac:dyDescent="0.2">
      <c r="A136" s="503"/>
      <c r="B136" s="503"/>
      <c r="C136" s="503"/>
      <c r="D136" s="503"/>
      <c r="E136" s="503"/>
    </row>
    <row r="137" spans="1:5" x14ac:dyDescent="0.2">
      <c r="A137" s="503"/>
      <c r="B137" s="503"/>
      <c r="C137" s="503"/>
      <c r="D137" s="503"/>
      <c r="E137" s="503"/>
    </row>
    <row r="138" spans="1:5" x14ac:dyDescent="0.2">
      <c r="A138" s="503"/>
      <c r="B138" s="503"/>
      <c r="C138" s="503"/>
      <c r="D138" s="503"/>
      <c r="E138" s="503"/>
    </row>
    <row r="139" spans="1:5" x14ac:dyDescent="0.2">
      <c r="A139" s="503"/>
      <c r="B139" s="503"/>
      <c r="C139" s="503"/>
      <c r="D139" s="503"/>
      <c r="E139" s="503"/>
    </row>
    <row r="140" spans="1:5" x14ac:dyDescent="0.2">
      <c r="A140" s="503"/>
      <c r="B140" s="503"/>
      <c r="C140" s="503"/>
      <c r="D140" s="503"/>
      <c r="E140" s="503"/>
    </row>
    <row r="141" spans="1:5" x14ac:dyDescent="0.2">
      <c r="A141" s="503"/>
      <c r="B141" s="503"/>
      <c r="C141" s="503"/>
      <c r="D141" s="503"/>
      <c r="E141" s="503"/>
    </row>
    <row r="142" spans="1:5" x14ac:dyDescent="0.2">
      <c r="A142" s="503"/>
      <c r="B142" s="503"/>
      <c r="C142" s="503"/>
      <c r="D142" s="503"/>
      <c r="E142" s="503"/>
    </row>
    <row r="143" spans="1:5" x14ac:dyDescent="0.2">
      <c r="A143" s="503"/>
      <c r="B143" s="503"/>
      <c r="C143" s="503"/>
      <c r="D143" s="503"/>
      <c r="E143" s="503"/>
    </row>
    <row r="144" spans="1:5" x14ac:dyDescent="0.2">
      <c r="A144" s="503"/>
      <c r="B144" s="503"/>
      <c r="C144" s="503"/>
      <c r="D144" s="503"/>
      <c r="E144" s="503"/>
    </row>
    <row r="145" spans="1:5" x14ac:dyDescent="0.2">
      <c r="A145" s="503"/>
      <c r="B145" s="503"/>
      <c r="C145" s="503"/>
      <c r="D145" s="503"/>
      <c r="E145" s="503"/>
    </row>
    <row r="146" spans="1:5" x14ac:dyDescent="0.2">
      <c r="A146" s="503"/>
      <c r="B146" s="503"/>
      <c r="C146" s="503"/>
      <c r="D146" s="503"/>
      <c r="E146" s="503"/>
    </row>
    <row r="147" spans="1:5" x14ac:dyDescent="0.2">
      <c r="A147" s="503"/>
      <c r="B147" s="503"/>
      <c r="C147" s="503"/>
      <c r="D147" s="503"/>
      <c r="E147" s="503"/>
    </row>
    <row r="148" spans="1:5" x14ac:dyDescent="0.2">
      <c r="A148" s="503"/>
      <c r="B148" s="503"/>
      <c r="C148" s="503"/>
      <c r="D148" s="503"/>
      <c r="E148" s="503"/>
    </row>
    <row r="149" spans="1:5" x14ac:dyDescent="0.2">
      <c r="A149" s="503"/>
      <c r="B149" s="503"/>
      <c r="C149" s="503"/>
      <c r="D149" s="503"/>
      <c r="E149" s="503"/>
    </row>
    <row r="150" spans="1:5" x14ac:dyDescent="0.2">
      <c r="A150" s="503"/>
      <c r="B150" s="503"/>
      <c r="C150" s="503"/>
      <c r="D150" s="503"/>
      <c r="E150" s="503"/>
    </row>
    <row r="151" spans="1:5" x14ac:dyDescent="0.2">
      <c r="A151" s="503"/>
      <c r="B151" s="503"/>
      <c r="C151" s="503"/>
      <c r="D151" s="503"/>
      <c r="E151" s="503"/>
    </row>
    <row r="152" spans="1:5" x14ac:dyDescent="0.2">
      <c r="A152" s="503"/>
      <c r="B152" s="503"/>
      <c r="C152" s="503"/>
      <c r="D152" s="503"/>
      <c r="E152" s="503"/>
    </row>
    <row r="153" spans="1:5" x14ac:dyDescent="0.2">
      <c r="A153" s="503"/>
      <c r="B153" s="503"/>
      <c r="C153" s="503"/>
      <c r="D153" s="503"/>
      <c r="E153" s="503"/>
    </row>
    <row r="154" spans="1:5" x14ac:dyDescent="0.2">
      <c r="A154" s="503"/>
      <c r="B154" s="503"/>
      <c r="C154" s="503"/>
      <c r="D154" s="503"/>
      <c r="E154" s="503"/>
    </row>
    <row r="155" spans="1:5" x14ac:dyDescent="0.2">
      <c r="A155" s="503"/>
      <c r="B155" s="503"/>
      <c r="C155" s="503"/>
      <c r="D155" s="503"/>
      <c r="E155" s="503"/>
    </row>
    <row r="156" spans="1:5" x14ac:dyDescent="0.2">
      <c r="A156" s="503"/>
      <c r="B156" s="503"/>
      <c r="C156" s="503"/>
      <c r="D156" s="503"/>
      <c r="E156" s="503"/>
    </row>
    <row r="157" spans="1:5" x14ac:dyDescent="0.2">
      <c r="A157" s="503"/>
      <c r="B157" s="503"/>
      <c r="C157" s="503"/>
      <c r="D157" s="503"/>
      <c r="E157" s="503"/>
    </row>
    <row r="158" spans="1:5" x14ac:dyDescent="0.2">
      <c r="A158" s="503"/>
      <c r="B158" s="503"/>
      <c r="C158" s="503"/>
      <c r="D158" s="503"/>
      <c r="E158" s="503"/>
    </row>
    <row r="159" spans="1:5" x14ac:dyDescent="0.2">
      <c r="A159" s="503"/>
      <c r="B159" s="503"/>
      <c r="C159" s="503"/>
      <c r="D159" s="503"/>
      <c r="E159" s="503"/>
    </row>
    <row r="160" spans="1:5" x14ac:dyDescent="0.2">
      <c r="A160" s="503"/>
      <c r="B160" s="503"/>
      <c r="C160" s="503"/>
      <c r="D160" s="503"/>
      <c r="E160" s="503"/>
    </row>
    <row r="161" spans="1:5" x14ac:dyDescent="0.2">
      <c r="A161" s="503"/>
      <c r="B161" s="503"/>
      <c r="C161" s="503"/>
      <c r="D161" s="503"/>
      <c r="E161" s="503"/>
    </row>
    <row r="162" spans="1:5" x14ac:dyDescent="0.2">
      <c r="A162" s="503"/>
      <c r="B162" s="503"/>
      <c r="C162" s="503"/>
      <c r="D162" s="503"/>
      <c r="E162" s="503"/>
    </row>
    <row r="163" spans="1:5" x14ac:dyDescent="0.2">
      <c r="A163" s="503"/>
      <c r="B163" s="503"/>
      <c r="C163" s="503"/>
      <c r="D163" s="503"/>
      <c r="E163" s="503"/>
    </row>
    <row r="164" spans="1:5" x14ac:dyDescent="0.2">
      <c r="A164" s="503"/>
      <c r="B164" s="503"/>
      <c r="C164" s="503"/>
      <c r="D164" s="503"/>
      <c r="E164" s="503"/>
    </row>
    <row r="165" spans="1:5" x14ac:dyDescent="0.2">
      <c r="A165" s="503"/>
      <c r="B165" s="503"/>
      <c r="C165" s="503"/>
      <c r="D165" s="503"/>
      <c r="E165" s="503"/>
    </row>
    <row r="166" spans="1:5" x14ac:dyDescent="0.2">
      <c r="A166" s="503"/>
      <c r="B166" s="503"/>
      <c r="C166" s="503"/>
      <c r="D166" s="503"/>
      <c r="E166" s="503"/>
    </row>
    <row r="167" spans="1:5" x14ac:dyDescent="0.2">
      <c r="A167" s="503"/>
      <c r="B167" s="503"/>
      <c r="C167" s="503"/>
      <c r="D167" s="503"/>
      <c r="E167" s="503"/>
    </row>
    <row r="168" spans="1:5" x14ac:dyDescent="0.2">
      <c r="A168" s="503"/>
      <c r="B168" s="503"/>
      <c r="C168" s="503"/>
      <c r="D168" s="503"/>
      <c r="E168" s="503"/>
    </row>
    <row r="169" spans="1:5" x14ac:dyDescent="0.2">
      <c r="A169" s="503"/>
      <c r="B169" s="503"/>
      <c r="C169" s="503"/>
      <c r="D169" s="503"/>
      <c r="E169" s="503"/>
    </row>
    <row r="170" spans="1:5" x14ac:dyDescent="0.2">
      <c r="A170" s="503"/>
      <c r="B170" s="503"/>
      <c r="C170" s="503"/>
      <c r="D170" s="503"/>
      <c r="E170" s="503"/>
    </row>
    <row r="171" spans="1:5" x14ac:dyDescent="0.2">
      <c r="A171" s="503"/>
      <c r="B171" s="503"/>
      <c r="C171" s="503"/>
      <c r="D171" s="503"/>
      <c r="E171" s="503"/>
    </row>
    <row r="172" spans="1:5" x14ac:dyDescent="0.2">
      <c r="A172" s="503"/>
      <c r="B172" s="503"/>
      <c r="C172" s="503"/>
      <c r="D172" s="503"/>
      <c r="E172" s="503"/>
    </row>
    <row r="173" spans="1:5" x14ac:dyDescent="0.2">
      <c r="A173" s="503"/>
      <c r="B173" s="503"/>
      <c r="C173" s="503"/>
      <c r="D173" s="503"/>
      <c r="E173" s="503"/>
    </row>
    <row r="174" spans="1:5" x14ac:dyDescent="0.2">
      <c r="A174" s="503"/>
      <c r="B174" s="503"/>
      <c r="C174" s="503"/>
      <c r="D174" s="503"/>
      <c r="E174" s="503"/>
    </row>
    <row r="175" spans="1:5" x14ac:dyDescent="0.2">
      <c r="A175" s="503"/>
      <c r="B175" s="503"/>
      <c r="C175" s="503"/>
      <c r="D175" s="503"/>
      <c r="E175" s="503"/>
    </row>
    <row r="176" spans="1:5" x14ac:dyDescent="0.2">
      <c r="A176" s="503"/>
      <c r="B176" s="503"/>
      <c r="C176" s="503"/>
      <c r="D176" s="503"/>
      <c r="E176" s="503"/>
    </row>
    <row r="177" spans="1:5" x14ac:dyDescent="0.2">
      <c r="A177" s="503"/>
      <c r="B177" s="503"/>
      <c r="C177" s="503"/>
      <c r="D177" s="503"/>
      <c r="E177" s="503"/>
    </row>
    <row r="178" spans="1:5" x14ac:dyDescent="0.2">
      <c r="A178" s="503"/>
      <c r="B178" s="503"/>
      <c r="C178" s="503"/>
      <c r="D178" s="503"/>
      <c r="E178" s="503"/>
    </row>
    <row r="179" spans="1:5" x14ac:dyDescent="0.2">
      <c r="A179" s="503"/>
      <c r="B179" s="503"/>
      <c r="C179" s="503"/>
      <c r="D179" s="503"/>
      <c r="E179" s="503"/>
    </row>
    <row r="180" spans="1:5" x14ac:dyDescent="0.2">
      <c r="A180" s="503"/>
      <c r="B180" s="503"/>
      <c r="C180" s="503"/>
      <c r="D180" s="503"/>
      <c r="E180" s="503"/>
    </row>
    <row r="181" spans="1:5" x14ac:dyDescent="0.2">
      <c r="A181" s="503"/>
      <c r="B181" s="503"/>
      <c r="C181" s="503"/>
      <c r="D181" s="503"/>
      <c r="E181" s="503"/>
    </row>
    <row r="182" spans="1:5" x14ac:dyDescent="0.2">
      <c r="A182" s="503"/>
      <c r="B182" s="503"/>
      <c r="C182" s="503"/>
      <c r="D182" s="503"/>
      <c r="E182" s="503"/>
    </row>
    <row r="183" spans="1:5" x14ac:dyDescent="0.2">
      <c r="A183" s="503"/>
      <c r="B183" s="503"/>
      <c r="C183" s="503"/>
      <c r="D183" s="503"/>
      <c r="E183" s="503"/>
    </row>
    <row r="184" spans="1:5" x14ac:dyDescent="0.2">
      <c r="A184" s="503"/>
      <c r="B184" s="503"/>
      <c r="C184" s="503"/>
      <c r="D184" s="503"/>
      <c r="E184" s="503"/>
    </row>
    <row r="185" spans="1:5" x14ac:dyDescent="0.2">
      <c r="A185" s="503"/>
      <c r="B185" s="503"/>
      <c r="C185" s="503"/>
      <c r="D185" s="503"/>
      <c r="E185" s="503"/>
    </row>
    <row r="186" spans="1:5" x14ac:dyDescent="0.2">
      <c r="A186" s="503"/>
      <c r="B186" s="503"/>
      <c r="C186" s="503"/>
      <c r="D186" s="503"/>
      <c r="E186" s="503"/>
    </row>
    <row r="187" spans="1:5" x14ac:dyDescent="0.2">
      <c r="A187" s="503"/>
      <c r="B187" s="503"/>
      <c r="C187" s="503"/>
      <c r="D187" s="503"/>
      <c r="E187" s="503"/>
    </row>
    <row r="188" spans="1:5" x14ac:dyDescent="0.2">
      <c r="A188" s="503"/>
      <c r="B188" s="503"/>
      <c r="C188" s="503"/>
      <c r="D188" s="503"/>
      <c r="E188" s="503"/>
    </row>
    <row r="189" spans="1:5" x14ac:dyDescent="0.2">
      <c r="A189" s="503"/>
      <c r="B189" s="503"/>
      <c r="C189" s="503"/>
      <c r="D189" s="503"/>
      <c r="E189" s="503"/>
    </row>
    <row r="190" spans="1:5" x14ac:dyDescent="0.2">
      <c r="A190" s="503"/>
      <c r="B190" s="503"/>
      <c r="C190" s="503"/>
      <c r="D190" s="503"/>
      <c r="E190" s="503"/>
    </row>
    <row r="191" spans="1:5" x14ac:dyDescent="0.2">
      <c r="A191" s="503"/>
      <c r="B191" s="503"/>
      <c r="C191" s="503"/>
      <c r="D191" s="503"/>
      <c r="E191" s="503"/>
    </row>
    <row r="192" spans="1:5" x14ac:dyDescent="0.2">
      <c r="A192" s="503"/>
      <c r="B192" s="503"/>
      <c r="C192" s="503"/>
      <c r="D192" s="503"/>
      <c r="E192" s="503"/>
    </row>
    <row r="193" spans="1:5" x14ac:dyDescent="0.2">
      <c r="A193" s="503"/>
      <c r="B193" s="503"/>
      <c r="C193" s="503"/>
      <c r="D193" s="503"/>
      <c r="E193" s="503"/>
    </row>
    <row r="194" spans="1:5" x14ac:dyDescent="0.2">
      <c r="A194" s="503"/>
      <c r="B194" s="503"/>
      <c r="C194" s="503"/>
      <c r="D194" s="503"/>
      <c r="E194" s="503"/>
    </row>
    <row r="195" spans="1:5" x14ac:dyDescent="0.2">
      <c r="A195" s="503"/>
      <c r="B195" s="503"/>
      <c r="C195" s="503"/>
      <c r="D195" s="503"/>
      <c r="E195" s="503"/>
    </row>
    <row r="196" spans="1:5" x14ac:dyDescent="0.2">
      <c r="A196" s="503"/>
      <c r="B196" s="503"/>
      <c r="C196" s="503"/>
      <c r="D196" s="503"/>
      <c r="E196" s="503"/>
    </row>
    <row r="197" spans="1:5" x14ac:dyDescent="0.2">
      <c r="A197" s="503"/>
      <c r="B197" s="503"/>
      <c r="C197" s="503"/>
      <c r="D197" s="503"/>
      <c r="E197" s="503"/>
    </row>
    <row r="198" spans="1:5" x14ac:dyDescent="0.2">
      <c r="A198" s="503"/>
      <c r="B198" s="503"/>
      <c r="C198" s="503"/>
      <c r="D198" s="503"/>
      <c r="E198" s="503"/>
    </row>
    <row r="199" spans="1:5" x14ac:dyDescent="0.2">
      <c r="A199" s="503"/>
      <c r="B199" s="503"/>
      <c r="C199" s="503"/>
      <c r="D199" s="503"/>
      <c r="E199" s="503"/>
    </row>
    <row r="200" spans="1:5" x14ac:dyDescent="0.2">
      <c r="A200" s="503"/>
      <c r="B200" s="503"/>
      <c r="C200" s="503"/>
      <c r="D200" s="503"/>
      <c r="E200" s="503"/>
    </row>
    <row r="201" spans="1:5" x14ac:dyDescent="0.2">
      <c r="A201" s="503"/>
      <c r="B201" s="503"/>
      <c r="C201" s="503"/>
      <c r="D201" s="503"/>
      <c r="E201" s="503"/>
    </row>
    <row r="202" spans="1:5" x14ac:dyDescent="0.2">
      <c r="A202" s="503"/>
      <c r="B202" s="503"/>
      <c r="C202" s="503"/>
      <c r="D202" s="503"/>
      <c r="E202" s="503"/>
    </row>
    <row r="203" spans="1:5" x14ac:dyDescent="0.2">
      <c r="A203" s="503"/>
      <c r="B203" s="503"/>
      <c r="C203" s="503"/>
      <c r="D203" s="503"/>
      <c r="E203" s="503"/>
    </row>
    <row r="204" spans="1:5" x14ac:dyDescent="0.2">
      <c r="A204" s="503"/>
      <c r="B204" s="503"/>
      <c r="C204" s="503"/>
      <c r="D204" s="503"/>
      <c r="E204" s="503"/>
    </row>
    <row r="205" spans="1:5" x14ac:dyDescent="0.2">
      <c r="A205" s="503"/>
      <c r="B205" s="503"/>
      <c r="C205" s="503"/>
      <c r="D205" s="503"/>
      <c r="E205" s="503"/>
    </row>
    <row r="206" spans="1:5" x14ac:dyDescent="0.2">
      <c r="A206" s="503"/>
      <c r="B206" s="503"/>
      <c r="C206" s="503"/>
      <c r="D206" s="503"/>
      <c r="E206" s="503"/>
    </row>
    <row r="207" spans="1:5" x14ac:dyDescent="0.2">
      <c r="A207" s="503"/>
      <c r="B207" s="503"/>
      <c r="C207" s="503"/>
      <c r="D207" s="503"/>
      <c r="E207" s="503"/>
    </row>
    <row r="208" spans="1:5" x14ac:dyDescent="0.2">
      <c r="A208" s="503"/>
      <c r="B208" s="503"/>
      <c r="C208" s="503"/>
      <c r="D208" s="503"/>
      <c r="E208" s="503"/>
    </row>
    <row r="209" spans="1:5" x14ac:dyDescent="0.2">
      <c r="A209" s="503"/>
      <c r="B209" s="503"/>
      <c r="C209" s="503"/>
      <c r="D209" s="503"/>
      <c r="E209" s="503"/>
    </row>
    <row r="210" spans="1:5" x14ac:dyDescent="0.2">
      <c r="A210" s="503"/>
      <c r="B210" s="503"/>
      <c r="C210" s="503"/>
      <c r="D210" s="503"/>
      <c r="E210" s="503"/>
    </row>
    <row r="211" spans="1:5" x14ac:dyDescent="0.2">
      <c r="A211" s="503"/>
      <c r="B211" s="503"/>
      <c r="C211" s="503"/>
      <c r="D211" s="503"/>
      <c r="E211" s="503"/>
    </row>
    <row r="212" spans="1:5" x14ac:dyDescent="0.2">
      <c r="A212" s="503"/>
      <c r="B212" s="503"/>
      <c r="C212" s="503"/>
      <c r="D212" s="503"/>
      <c r="E212" s="503"/>
    </row>
    <row r="213" spans="1:5" x14ac:dyDescent="0.2">
      <c r="A213" s="503"/>
      <c r="B213" s="503"/>
      <c r="C213" s="503"/>
      <c r="D213" s="503"/>
      <c r="E213" s="503"/>
    </row>
    <row r="214" spans="1:5" x14ac:dyDescent="0.2">
      <c r="A214" s="503"/>
      <c r="B214" s="503"/>
      <c r="C214" s="503"/>
      <c r="D214" s="503"/>
      <c r="E214" s="503"/>
    </row>
    <row r="215" spans="1:5" x14ac:dyDescent="0.2">
      <c r="A215" s="503"/>
      <c r="B215" s="503"/>
      <c r="C215" s="503"/>
      <c r="D215" s="503"/>
      <c r="E215" s="503"/>
    </row>
    <row r="216" spans="1:5" x14ac:dyDescent="0.2">
      <c r="A216" s="503"/>
      <c r="B216" s="503"/>
      <c r="C216" s="503"/>
      <c r="D216" s="503"/>
      <c r="E216" s="503"/>
    </row>
    <row r="217" spans="1:5" x14ac:dyDescent="0.2">
      <c r="A217" s="503"/>
      <c r="B217" s="503"/>
      <c r="C217" s="503"/>
      <c r="D217" s="503"/>
      <c r="E217" s="503"/>
    </row>
    <row r="218" spans="1:5" x14ac:dyDescent="0.2">
      <c r="A218" s="503"/>
      <c r="B218" s="503"/>
      <c r="C218" s="503"/>
      <c r="D218" s="503"/>
      <c r="E218" s="503"/>
    </row>
    <row r="219" spans="1:5" x14ac:dyDescent="0.2">
      <c r="A219" s="503"/>
      <c r="B219" s="503"/>
      <c r="C219" s="503"/>
      <c r="D219" s="503"/>
      <c r="E219" s="503"/>
    </row>
    <row r="220" spans="1:5" x14ac:dyDescent="0.2">
      <c r="A220" s="503"/>
      <c r="B220" s="503"/>
      <c r="C220" s="503"/>
      <c r="D220" s="503"/>
      <c r="E220" s="503"/>
    </row>
    <row r="221" spans="1:5" x14ac:dyDescent="0.2">
      <c r="A221" s="503"/>
      <c r="B221" s="503"/>
      <c r="C221" s="503"/>
      <c r="D221" s="503"/>
      <c r="E221" s="503"/>
    </row>
    <row r="222" spans="1:5" x14ac:dyDescent="0.2">
      <c r="A222" s="503"/>
      <c r="B222" s="503"/>
      <c r="C222" s="503"/>
      <c r="D222" s="503"/>
      <c r="E222" s="503"/>
    </row>
    <row r="223" spans="1:5" x14ac:dyDescent="0.2">
      <c r="A223" s="503"/>
      <c r="B223" s="503"/>
      <c r="C223" s="503"/>
      <c r="D223" s="503"/>
      <c r="E223" s="503"/>
    </row>
    <row r="224" spans="1:5" x14ac:dyDescent="0.2">
      <c r="A224" s="503"/>
      <c r="B224" s="503"/>
      <c r="C224" s="503"/>
      <c r="D224" s="503"/>
      <c r="E224" s="503"/>
    </row>
    <row r="225" spans="1:5" x14ac:dyDescent="0.2">
      <c r="A225" s="503"/>
      <c r="B225" s="503"/>
      <c r="C225" s="503"/>
      <c r="D225" s="503"/>
      <c r="E225" s="503"/>
    </row>
    <row r="226" spans="1:5" x14ac:dyDescent="0.2">
      <c r="A226" s="503"/>
      <c r="B226" s="503"/>
      <c r="C226" s="503"/>
      <c r="D226" s="503"/>
      <c r="E226" s="503"/>
    </row>
    <row r="227" spans="1:5" x14ac:dyDescent="0.2">
      <c r="A227" s="503"/>
      <c r="B227" s="503"/>
      <c r="C227" s="503"/>
      <c r="D227" s="503"/>
      <c r="E227" s="503"/>
    </row>
    <row r="228" spans="1:5" x14ac:dyDescent="0.2">
      <c r="A228" s="503"/>
      <c r="B228" s="503"/>
      <c r="C228" s="503"/>
      <c r="D228" s="503"/>
      <c r="E228" s="503"/>
    </row>
    <row r="229" spans="1:5" x14ac:dyDescent="0.2">
      <c r="A229" s="503"/>
      <c r="B229" s="503"/>
      <c r="C229" s="503"/>
      <c r="D229" s="503"/>
      <c r="E229" s="503"/>
    </row>
    <row r="230" spans="1:5" x14ac:dyDescent="0.2">
      <c r="A230" s="503"/>
      <c r="B230" s="503"/>
      <c r="C230" s="503"/>
      <c r="D230" s="503"/>
      <c r="E230" s="503"/>
    </row>
    <row r="231" spans="1:5" x14ac:dyDescent="0.2">
      <c r="A231" s="503"/>
      <c r="B231" s="503"/>
      <c r="C231" s="503"/>
      <c r="D231" s="503"/>
      <c r="E231" s="503"/>
    </row>
    <row r="232" spans="1:5" x14ac:dyDescent="0.2">
      <c r="A232" s="503"/>
      <c r="B232" s="503"/>
      <c r="C232" s="503"/>
      <c r="D232" s="503"/>
      <c r="E232" s="503"/>
    </row>
    <row r="233" spans="1:5" x14ac:dyDescent="0.2">
      <c r="A233" s="503"/>
      <c r="B233" s="503"/>
      <c r="C233" s="503"/>
      <c r="D233" s="503"/>
      <c r="E233" s="503"/>
    </row>
    <row r="234" spans="1:5" x14ac:dyDescent="0.2">
      <c r="A234" s="503"/>
      <c r="B234" s="503"/>
      <c r="C234" s="503"/>
      <c r="D234" s="503"/>
      <c r="E234" s="503"/>
    </row>
    <row r="235" spans="1:5" x14ac:dyDescent="0.2">
      <c r="A235" s="503"/>
      <c r="B235" s="503"/>
      <c r="C235" s="503"/>
      <c r="D235" s="503"/>
      <c r="E235" s="503"/>
    </row>
    <row r="236" spans="1:5" x14ac:dyDescent="0.2">
      <c r="A236" s="503"/>
      <c r="B236" s="503"/>
      <c r="C236" s="503"/>
      <c r="D236" s="503"/>
      <c r="E236" s="503"/>
    </row>
    <row r="237" spans="1:5" x14ac:dyDescent="0.2">
      <c r="A237" s="503"/>
      <c r="B237" s="503"/>
      <c r="C237" s="503"/>
      <c r="D237" s="503"/>
      <c r="E237" s="503"/>
    </row>
    <row r="238" spans="1:5" x14ac:dyDescent="0.2">
      <c r="A238" s="503"/>
      <c r="B238" s="503"/>
      <c r="C238" s="503"/>
      <c r="D238" s="503"/>
      <c r="E238" s="503"/>
    </row>
    <row r="239" spans="1:5" x14ac:dyDescent="0.2">
      <c r="A239" s="503"/>
      <c r="B239" s="503"/>
      <c r="C239" s="503"/>
      <c r="D239" s="503"/>
      <c r="E239" s="503"/>
    </row>
    <row r="240" spans="1:5" x14ac:dyDescent="0.2">
      <c r="A240" s="503"/>
      <c r="B240" s="503"/>
      <c r="C240" s="503"/>
      <c r="D240" s="503"/>
      <c r="E240" s="503"/>
    </row>
    <row r="241" spans="1:5" x14ac:dyDescent="0.2">
      <c r="A241" s="503"/>
      <c r="B241" s="503"/>
      <c r="C241" s="503"/>
      <c r="D241" s="503"/>
      <c r="E241" s="503"/>
    </row>
    <row r="242" spans="1:5" x14ac:dyDescent="0.2">
      <c r="A242" s="503"/>
      <c r="B242" s="503"/>
      <c r="C242" s="503"/>
      <c r="D242" s="503"/>
      <c r="E242" s="503"/>
    </row>
    <row r="243" spans="1:5" x14ac:dyDescent="0.2">
      <c r="A243" s="503"/>
      <c r="B243" s="503"/>
      <c r="C243" s="503"/>
      <c r="D243" s="503"/>
      <c r="E243" s="503"/>
    </row>
    <row r="244" spans="1:5" x14ac:dyDescent="0.2">
      <c r="A244" s="503"/>
      <c r="B244" s="503"/>
      <c r="C244" s="503"/>
      <c r="D244" s="503"/>
      <c r="E244" s="503"/>
    </row>
    <row r="245" spans="1:5" x14ac:dyDescent="0.2">
      <c r="A245" s="503"/>
      <c r="B245" s="503"/>
      <c r="C245" s="503"/>
      <c r="D245" s="503"/>
      <c r="E245" s="503"/>
    </row>
    <row r="246" spans="1:5" x14ac:dyDescent="0.2">
      <c r="A246" s="503"/>
      <c r="B246" s="503"/>
      <c r="C246" s="503"/>
      <c r="D246" s="503"/>
      <c r="E246" s="503"/>
    </row>
    <row r="247" spans="1:5" x14ac:dyDescent="0.2">
      <c r="A247" s="503"/>
      <c r="B247" s="503"/>
      <c r="C247" s="503"/>
      <c r="D247" s="503"/>
      <c r="E247" s="503"/>
    </row>
    <row r="248" spans="1:5" x14ac:dyDescent="0.2">
      <c r="A248" s="503"/>
      <c r="B248" s="503"/>
      <c r="C248" s="503"/>
      <c r="D248" s="503"/>
      <c r="E248" s="503"/>
    </row>
    <row r="249" spans="1:5" x14ac:dyDescent="0.2">
      <c r="A249" s="503"/>
      <c r="B249" s="503"/>
      <c r="C249" s="503"/>
      <c r="D249" s="503"/>
      <c r="E249" s="503"/>
    </row>
    <row r="250" spans="1:5" x14ac:dyDescent="0.2">
      <c r="A250" s="503"/>
      <c r="B250" s="503"/>
      <c r="C250" s="503"/>
      <c r="D250" s="503"/>
      <c r="E250" s="503"/>
    </row>
    <row r="251" spans="1:5" x14ac:dyDescent="0.2">
      <c r="A251" s="503"/>
      <c r="B251" s="503"/>
      <c r="C251" s="503"/>
      <c r="D251" s="503"/>
      <c r="E251" s="503"/>
    </row>
    <row r="252" spans="1:5" x14ac:dyDescent="0.2">
      <c r="A252" s="503"/>
      <c r="B252" s="503"/>
      <c r="C252" s="503"/>
      <c r="D252" s="503"/>
      <c r="E252" s="503"/>
    </row>
    <row r="253" spans="1:5" x14ac:dyDescent="0.2">
      <c r="A253" s="503"/>
      <c r="B253" s="503"/>
      <c r="C253" s="503"/>
      <c r="D253" s="503"/>
      <c r="E253" s="503"/>
    </row>
    <row r="254" spans="1:5" x14ac:dyDescent="0.2">
      <c r="A254" s="503"/>
      <c r="B254" s="503"/>
      <c r="C254" s="503"/>
      <c r="D254" s="503"/>
      <c r="E254" s="503"/>
    </row>
    <row r="255" spans="1:5" x14ac:dyDescent="0.2">
      <c r="A255" s="503"/>
      <c r="B255" s="503"/>
      <c r="C255" s="503"/>
      <c r="D255" s="503"/>
      <c r="E255" s="503"/>
    </row>
    <row r="256" spans="1:5" x14ac:dyDescent="0.2">
      <c r="A256" s="503"/>
      <c r="B256" s="503"/>
      <c r="C256" s="503"/>
      <c r="D256" s="503"/>
      <c r="E256" s="503"/>
    </row>
    <row r="257" spans="1:5" x14ac:dyDescent="0.2">
      <c r="A257" s="503"/>
      <c r="B257" s="503"/>
      <c r="C257" s="503"/>
      <c r="D257" s="503"/>
      <c r="E257" s="503"/>
    </row>
    <row r="258" spans="1:5" x14ac:dyDescent="0.2">
      <c r="A258" s="503"/>
      <c r="B258" s="503"/>
      <c r="C258" s="503"/>
      <c r="D258" s="503"/>
      <c r="E258" s="503"/>
    </row>
    <row r="259" spans="1:5" x14ac:dyDescent="0.2">
      <c r="A259" s="503"/>
      <c r="B259" s="503"/>
      <c r="C259" s="503"/>
      <c r="D259" s="503"/>
      <c r="E259" s="503"/>
    </row>
    <row r="260" spans="1:5" x14ac:dyDescent="0.2">
      <c r="A260" s="503"/>
      <c r="B260" s="503"/>
      <c r="C260" s="503"/>
      <c r="D260" s="503"/>
      <c r="E260" s="503"/>
    </row>
    <row r="261" spans="1:5" x14ac:dyDescent="0.2">
      <c r="A261" s="503"/>
      <c r="B261" s="503"/>
      <c r="C261" s="503"/>
      <c r="D261" s="503"/>
      <c r="E261" s="503"/>
    </row>
    <row r="262" spans="1:5" x14ac:dyDescent="0.2">
      <c r="A262" s="503"/>
      <c r="B262" s="503"/>
      <c r="C262" s="503"/>
      <c r="D262" s="503"/>
      <c r="E262" s="503"/>
    </row>
    <row r="263" spans="1:5" x14ac:dyDescent="0.2">
      <c r="A263" s="503"/>
      <c r="B263" s="503"/>
      <c r="C263" s="503"/>
      <c r="D263" s="503"/>
      <c r="E263" s="503"/>
    </row>
    <row r="264" spans="1:5" x14ac:dyDescent="0.2">
      <c r="A264" s="503"/>
      <c r="B264" s="503"/>
      <c r="C264" s="503"/>
      <c r="D264" s="503"/>
      <c r="E264" s="503"/>
    </row>
    <row r="265" spans="1:5" x14ac:dyDescent="0.2">
      <c r="A265" s="503"/>
      <c r="B265" s="503"/>
      <c r="C265" s="503"/>
      <c r="D265" s="503"/>
      <c r="E265" s="503"/>
    </row>
    <row r="266" spans="1:5" x14ac:dyDescent="0.2">
      <c r="A266" s="503"/>
      <c r="B266" s="503"/>
      <c r="C266" s="503"/>
      <c r="D266" s="503"/>
      <c r="E266" s="503"/>
    </row>
    <row r="267" spans="1:5" x14ac:dyDescent="0.2">
      <c r="A267" s="503"/>
      <c r="B267" s="503"/>
      <c r="C267" s="503"/>
      <c r="D267" s="503"/>
      <c r="E267" s="503"/>
    </row>
    <row r="268" spans="1:5" x14ac:dyDescent="0.2">
      <c r="A268" s="503"/>
      <c r="B268" s="503"/>
      <c r="C268" s="503"/>
      <c r="D268" s="503"/>
      <c r="E268" s="503"/>
    </row>
    <row r="269" spans="1:5" x14ac:dyDescent="0.2">
      <c r="A269" s="503"/>
      <c r="B269" s="503"/>
      <c r="C269" s="503"/>
      <c r="D269" s="503"/>
      <c r="E269" s="503"/>
    </row>
    <row r="270" spans="1:5" x14ac:dyDescent="0.2">
      <c r="A270" s="503"/>
      <c r="B270" s="503"/>
      <c r="C270" s="503"/>
      <c r="D270" s="503"/>
      <c r="E270" s="503"/>
    </row>
    <row r="271" spans="1:5" x14ac:dyDescent="0.2">
      <c r="A271" s="503"/>
      <c r="B271" s="503"/>
      <c r="C271" s="503"/>
      <c r="D271" s="503"/>
      <c r="E271" s="503"/>
    </row>
    <row r="272" spans="1:5" x14ac:dyDescent="0.2">
      <c r="A272" s="503"/>
      <c r="B272" s="503"/>
      <c r="C272" s="503"/>
      <c r="D272" s="503"/>
      <c r="E272" s="503"/>
    </row>
    <row r="273" spans="1:5" x14ac:dyDescent="0.2">
      <c r="A273" s="503"/>
      <c r="B273" s="503"/>
      <c r="C273" s="503"/>
      <c r="D273" s="503"/>
      <c r="E273" s="503"/>
    </row>
    <row r="274" spans="1:5" x14ac:dyDescent="0.2">
      <c r="A274" s="503"/>
      <c r="B274" s="503"/>
      <c r="C274" s="503"/>
      <c r="D274" s="503"/>
      <c r="E274" s="503"/>
    </row>
    <row r="275" spans="1:5" x14ac:dyDescent="0.2">
      <c r="A275" s="503"/>
      <c r="B275" s="503"/>
      <c r="C275" s="503"/>
      <c r="D275" s="503"/>
      <c r="E275" s="503"/>
    </row>
    <row r="276" spans="1:5" x14ac:dyDescent="0.2">
      <c r="A276" s="503"/>
      <c r="B276" s="503"/>
      <c r="C276" s="503"/>
      <c r="D276" s="503"/>
      <c r="E276" s="503"/>
    </row>
    <row r="277" spans="1:5" x14ac:dyDescent="0.2">
      <c r="A277" s="503"/>
      <c r="B277" s="503"/>
      <c r="C277" s="503"/>
      <c r="D277" s="503"/>
      <c r="E277" s="503"/>
    </row>
    <row r="278" spans="1:5" x14ac:dyDescent="0.2">
      <c r="A278" s="503"/>
      <c r="B278" s="503"/>
      <c r="C278" s="503"/>
      <c r="D278" s="503"/>
      <c r="E278" s="503"/>
    </row>
    <row r="279" spans="1:5" x14ac:dyDescent="0.2">
      <c r="A279" s="503"/>
      <c r="B279" s="503"/>
      <c r="C279" s="503"/>
      <c r="D279" s="503"/>
      <c r="E279" s="503"/>
    </row>
    <row r="280" spans="1:5" x14ac:dyDescent="0.2">
      <c r="A280" s="503"/>
      <c r="B280" s="503"/>
      <c r="C280" s="503"/>
      <c r="D280" s="503"/>
      <c r="E280" s="503"/>
    </row>
    <row r="281" spans="1:5" x14ac:dyDescent="0.2">
      <c r="A281" s="503"/>
      <c r="B281" s="503"/>
      <c r="C281" s="503"/>
      <c r="D281" s="503"/>
      <c r="E281" s="503"/>
    </row>
    <row r="282" spans="1:5" x14ac:dyDescent="0.2">
      <c r="A282" s="503"/>
      <c r="B282" s="503"/>
      <c r="C282" s="503"/>
      <c r="D282" s="503"/>
      <c r="E282" s="503"/>
    </row>
    <row r="283" spans="1:5" x14ac:dyDescent="0.2">
      <c r="A283" s="503"/>
      <c r="B283" s="503"/>
      <c r="C283" s="503"/>
      <c r="D283" s="503"/>
      <c r="E283" s="503"/>
    </row>
    <row r="284" spans="1:5" x14ac:dyDescent="0.2">
      <c r="A284" s="503"/>
      <c r="B284" s="503"/>
      <c r="C284" s="503"/>
      <c r="D284" s="503"/>
      <c r="E284" s="503"/>
    </row>
    <row r="285" spans="1:5" x14ac:dyDescent="0.2">
      <c r="A285" s="503"/>
      <c r="B285" s="503"/>
      <c r="C285" s="503"/>
      <c r="D285" s="503"/>
      <c r="E285" s="503"/>
    </row>
    <row r="286" spans="1:5" x14ac:dyDescent="0.2">
      <c r="A286" s="503"/>
      <c r="B286" s="503"/>
      <c r="C286" s="503"/>
      <c r="D286" s="503"/>
      <c r="E286" s="503"/>
    </row>
    <row r="287" spans="1:5" x14ac:dyDescent="0.2">
      <c r="A287" s="503"/>
      <c r="B287" s="503"/>
      <c r="C287" s="503"/>
      <c r="D287" s="503"/>
      <c r="E287" s="503"/>
    </row>
    <row r="288" spans="1:5" x14ac:dyDescent="0.2">
      <c r="A288" s="503"/>
      <c r="B288" s="503"/>
      <c r="C288" s="503"/>
      <c r="D288" s="503"/>
      <c r="E288" s="503"/>
    </row>
    <row r="289" spans="1:5" x14ac:dyDescent="0.2">
      <c r="A289" s="503"/>
      <c r="B289" s="503"/>
      <c r="C289" s="503"/>
      <c r="D289" s="503"/>
      <c r="E289" s="503"/>
    </row>
    <row r="290" spans="1:5" x14ac:dyDescent="0.2">
      <c r="A290" s="503"/>
      <c r="B290" s="503"/>
      <c r="C290" s="503"/>
      <c r="D290" s="503"/>
      <c r="E290" s="503"/>
    </row>
    <row r="291" spans="1:5" x14ac:dyDescent="0.2">
      <c r="A291" s="503"/>
      <c r="B291" s="503"/>
      <c r="C291" s="503"/>
      <c r="D291" s="503"/>
      <c r="E291" s="503"/>
    </row>
    <row r="292" spans="1:5" x14ac:dyDescent="0.2">
      <c r="A292" s="503"/>
      <c r="B292" s="503"/>
      <c r="C292" s="503"/>
      <c r="D292" s="503"/>
      <c r="E292" s="503"/>
    </row>
    <row r="293" spans="1:5" x14ac:dyDescent="0.2">
      <c r="A293" s="503"/>
      <c r="B293" s="503"/>
      <c r="C293" s="503"/>
      <c r="D293" s="503"/>
      <c r="E293" s="503"/>
    </row>
    <row r="294" spans="1:5" x14ac:dyDescent="0.2">
      <c r="A294" s="503"/>
      <c r="B294" s="503"/>
      <c r="C294" s="503"/>
      <c r="D294" s="503"/>
      <c r="E294" s="503"/>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653" t="s">
        <v>416</v>
      </c>
      <c r="B1" s="653"/>
      <c r="C1" s="653"/>
    </row>
    <row r="2" spans="1:6" ht="25.5" customHeight="1" x14ac:dyDescent="0.2">
      <c r="C2" s="157" t="s">
        <v>408</v>
      </c>
    </row>
    <row r="3" spans="1:6" ht="20.65" customHeight="1" x14ac:dyDescent="0.2">
      <c r="A3" s="503"/>
      <c r="B3" s="661" t="s">
        <v>192</v>
      </c>
      <c r="C3" s="661"/>
    </row>
    <row r="4" spans="1:6" ht="33" customHeight="1" x14ac:dyDescent="0.2">
      <c r="A4" s="503"/>
      <c r="B4" s="662" t="s">
        <v>337</v>
      </c>
      <c r="C4" s="662"/>
    </row>
    <row r="5" spans="1:6" ht="16.5" customHeight="1" x14ac:dyDescent="0.2">
      <c r="A5" s="503"/>
      <c r="B5" s="656" t="s">
        <v>338</v>
      </c>
      <c r="C5" s="656"/>
      <c r="D5" s="503"/>
      <c r="E5" s="503"/>
      <c r="F5" s="503"/>
    </row>
    <row r="6" spans="1:6" s="23" customFormat="1" ht="51.95" customHeight="1" x14ac:dyDescent="0.2">
      <c r="A6" s="22"/>
      <c r="B6" s="655" t="s">
        <v>339</v>
      </c>
      <c r="C6" s="655"/>
      <c r="D6" s="22"/>
      <c r="E6" s="22"/>
      <c r="F6" s="22"/>
    </row>
    <row r="7" spans="1:6" x14ac:dyDescent="0.2">
      <c r="A7" s="503"/>
      <c r="B7" s="503"/>
      <c r="C7" s="503"/>
      <c r="D7" s="503"/>
      <c r="E7" s="503"/>
      <c r="F7" s="503"/>
    </row>
    <row r="8" spans="1:6" ht="16.5" customHeight="1" x14ac:dyDescent="0.2">
      <c r="A8" s="503"/>
      <c r="B8" s="656" t="s">
        <v>3</v>
      </c>
      <c r="C8" s="656"/>
      <c r="D8" s="503"/>
      <c r="E8" s="503"/>
      <c r="F8" s="503"/>
    </row>
    <row r="9" spans="1:6" ht="183.75" customHeight="1" x14ac:dyDescent="0.2">
      <c r="A9" s="503"/>
      <c r="B9" s="655" t="s">
        <v>340</v>
      </c>
      <c r="C9" s="655"/>
      <c r="D9" s="503"/>
      <c r="E9" s="503"/>
      <c r="F9" s="503"/>
    </row>
    <row r="10" spans="1:6" ht="54.75" customHeight="1" x14ac:dyDescent="0.2">
      <c r="A10" s="503"/>
      <c r="B10" s="503"/>
      <c r="C10" s="501" t="s">
        <v>341</v>
      </c>
      <c r="D10" s="503"/>
      <c r="E10" s="503"/>
      <c r="F10" s="503"/>
    </row>
    <row r="11" spans="1:6" ht="18.2" customHeight="1" x14ac:dyDescent="0.2">
      <c r="A11" s="503"/>
      <c r="B11" s="658" t="s">
        <v>227</v>
      </c>
      <c r="C11" s="658"/>
      <c r="D11" s="503"/>
      <c r="E11" s="503"/>
      <c r="F11" s="503"/>
    </row>
    <row r="12" spans="1:6" ht="29.1" customHeight="1" x14ac:dyDescent="0.2">
      <c r="A12" s="503"/>
      <c r="B12" s="655" t="s">
        <v>342</v>
      </c>
      <c r="C12" s="655"/>
      <c r="D12" s="503"/>
      <c r="E12" s="503"/>
      <c r="F12" s="503"/>
    </row>
    <row r="13" spans="1:6" ht="184.5" customHeight="1" x14ac:dyDescent="0.2">
      <c r="A13" s="503"/>
      <c r="B13" s="503"/>
      <c r="C13" s="501" t="s">
        <v>343</v>
      </c>
      <c r="D13" s="503"/>
      <c r="E13" s="503"/>
      <c r="F13" s="503"/>
    </row>
    <row r="14" spans="1:6" ht="16.5" customHeight="1" x14ac:dyDescent="0.2">
      <c r="A14" s="503"/>
      <c r="B14" s="656" t="s">
        <v>344</v>
      </c>
      <c r="C14" s="656"/>
      <c r="D14" s="503"/>
      <c r="E14" s="503"/>
      <c r="F14" s="503"/>
    </row>
    <row r="15" spans="1:6" ht="36.75" customHeight="1" x14ac:dyDescent="0.2">
      <c r="A15" s="503"/>
      <c r="B15" s="655" t="s">
        <v>345</v>
      </c>
      <c r="C15" s="655"/>
      <c r="D15" s="503"/>
      <c r="E15" s="503"/>
      <c r="F15" s="503"/>
    </row>
    <row r="16" spans="1:6" ht="16.5" customHeight="1" x14ac:dyDescent="0.2">
      <c r="A16" s="503"/>
      <c r="B16" s="656" t="s">
        <v>346</v>
      </c>
      <c r="C16" s="660"/>
      <c r="D16" s="503"/>
      <c r="E16" s="503"/>
      <c r="F16" s="503"/>
    </row>
    <row r="17" spans="1:10" ht="72" customHeight="1" x14ac:dyDescent="0.2">
      <c r="A17" s="503"/>
      <c r="B17" s="655" t="s">
        <v>347</v>
      </c>
      <c r="C17" s="657"/>
      <c r="D17" s="503"/>
      <c r="E17" s="503"/>
      <c r="F17" s="503"/>
    </row>
    <row r="18" spans="1:10" s="161" customFormat="1" ht="16.5" customHeight="1" x14ac:dyDescent="0.2">
      <c r="A18" s="499"/>
      <c r="B18" s="658" t="s">
        <v>254</v>
      </c>
      <c r="C18" s="658"/>
      <c r="D18" s="499"/>
      <c r="E18" s="499"/>
      <c r="F18" s="499"/>
    </row>
    <row r="19" spans="1:10" ht="18.75" customHeight="1" x14ac:dyDescent="0.2">
      <c r="A19" s="503"/>
      <c r="B19" s="659" t="s">
        <v>348</v>
      </c>
      <c r="C19" s="659"/>
      <c r="D19" s="503"/>
      <c r="E19" s="503"/>
      <c r="F19" s="503"/>
    </row>
    <row r="20" spans="1:10" ht="129" customHeight="1" x14ac:dyDescent="0.2">
      <c r="A20" s="503"/>
      <c r="B20" s="317" t="s">
        <v>349</v>
      </c>
      <c r="C20" s="286" t="s">
        <v>252</v>
      </c>
      <c r="D20" s="503"/>
      <c r="E20" s="503"/>
      <c r="F20" s="503"/>
    </row>
    <row r="21" spans="1:10" ht="18.75" customHeight="1" x14ac:dyDescent="0.2">
      <c r="A21" s="503"/>
      <c r="B21" s="659" t="s">
        <v>239</v>
      </c>
      <c r="C21" s="659"/>
      <c r="D21" s="503"/>
      <c r="E21" s="503"/>
      <c r="F21" s="503"/>
    </row>
    <row r="22" spans="1:10" ht="62.65" customHeight="1" x14ac:dyDescent="0.2">
      <c r="A22" s="503"/>
      <c r="B22" s="317" t="s">
        <v>253</v>
      </c>
      <c r="C22" s="286" t="s">
        <v>411</v>
      </c>
      <c r="D22" s="503"/>
      <c r="E22" s="503"/>
      <c r="F22" s="503"/>
    </row>
    <row r="23" spans="1:10" x14ac:dyDescent="0.2">
      <c r="A23" s="503"/>
      <c r="B23" s="503"/>
      <c r="C23" s="501"/>
      <c r="D23" s="503"/>
      <c r="E23" s="503"/>
      <c r="F23" s="503"/>
    </row>
    <row r="24" spans="1:10" ht="16.5" customHeight="1" x14ac:dyDescent="0.2">
      <c r="A24" s="503"/>
      <c r="B24" s="658" t="s">
        <v>221</v>
      </c>
      <c r="C24" s="658"/>
      <c r="D24" s="503"/>
      <c r="E24" s="503"/>
      <c r="F24" s="503"/>
    </row>
    <row r="25" spans="1:10" ht="52.5" customHeight="1" x14ac:dyDescent="0.2">
      <c r="A25" s="503"/>
      <c r="B25" s="655" t="s">
        <v>350</v>
      </c>
      <c r="C25" s="655"/>
      <c r="D25" s="503"/>
      <c r="E25" s="503"/>
      <c r="F25" s="503"/>
    </row>
    <row r="26" spans="1:10" ht="81.2" customHeight="1" x14ac:dyDescent="0.2">
      <c r="B26" s="317" t="s">
        <v>399</v>
      </c>
      <c r="C26" s="510" t="s">
        <v>360</v>
      </c>
      <c r="D26" s="510"/>
      <c r="E26" s="510"/>
      <c r="F26" s="510"/>
      <c r="G26" s="510"/>
      <c r="H26" s="510"/>
      <c r="I26" s="510"/>
      <c r="J26" s="510"/>
    </row>
    <row r="27" spans="1:10" ht="83.25" customHeight="1" x14ac:dyDescent="0.2">
      <c r="B27" s="655" t="s">
        <v>412</v>
      </c>
      <c r="C27" s="655"/>
      <c r="D27" s="501"/>
      <c r="E27" s="510"/>
      <c r="F27" s="510"/>
      <c r="G27" s="510"/>
      <c r="H27" s="510"/>
      <c r="I27" s="510"/>
      <c r="J27" s="510"/>
    </row>
    <row r="28" spans="1:10" ht="12.75" customHeight="1" x14ac:dyDescent="0.2">
      <c r="B28" s="501"/>
      <c r="C28" s="501"/>
      <c r="D28" s="510"/>
      <c r="E28" s="510"/>
      <c r="F28" s="510"/>
      <c r="G28" s="510"/>
      <c r="H28" s="510"/>
      <c r="I28" s="510"/>
      <c r="J28" s="510"/>
    </row>
    <row r="29" spans="1:10" ht="12.75" customHeight="1" x14ac:dyDescent="0.2">
      <c r="B29" s="656" t="s">
        <v>351</v>
      </c>
      <c r="C29" s="656"/>
      <c r="D29" s="510"/>
      <c r="E29" s="510"/>
      <c r="F29" s="510"/>
      <c r="G29" s="510"/>
      <c r="H29" s="510"/>
      <c r="I29" s="510"/>
      <c r="J29" s="510"/>
    </row>
    <row r="30" spans="1:10" ht="44.25" customHeight="1" x14ac:dyDescent="0.2">
      <c r="B30" s="655" t="s">
        <v>361</v>
      </c>
      <c r="C30" s="655"/>
      <c r="D30" s="510"/>
      <c r="E30" s="510"/>
      <c r="F30" s="510"/>
      <c r="G30" s="510"/>
      <c r="H30" s="510"/>
      <c r="I30" s="510"/>
      <c r="J30" s="510"/>
    </row>
    <row r="31" spans="1:10" ht="48.95" customHeight="1" x14ac:dyDescent="0.2">
      <c r="B31" s="500"/>
      <c r="C31" s="500"/>
      <c r="D31" s="510"/>
      <c r="E31" s="510"/>
      <c r="F31" s="510"/>
      <c r="G31" s="510"/>
      <c r="H31" s="510"/>
      <c r="I31" s="510"/>
      <c r="J31" s="510"/>
    </row>
    <row r="32" spans="1:10" ht="12.75" customHeight="1" x14ac:dyDescent="0.2">
      <c r="B32" s="501"/>
      <c r="C32" s="501"/>
      <c r="D32" s="510"/>
      <c r="E32" s="510"/>
      <c r="F32" s="510"/>
      <c r="G32" s="510"/>
      <c r="H32" s="510"/>
      <c r="I32" s="510"/>
      <c r="J32" s="510"/>
    </row>
    <row r="33" spans="1:6" x14ac:dyDescent="0.2">
      <c r="A33" s="529"/>
      <c r="B33" s="529"/>
      <c r="C33" s="503"/>
      <c r="D33" s="503"/>
      <c r="E33" s="503"/>
      <c r="F33" s="503"/>
    </row>
    <row r="34" spans="1:6" ht="16.5" customHeight="1" x14ac:dyDescent="0.2">
      <c r="A34" s="503"/>
      <c r="B34" s="656" t="s">
        <v>256</v>
      </c>
      <c r="C34" s="656"/>
      <c r="D34" s="503"/>
      <c r="E34" s="503"/>
      <c r="F34" s="503"/>
    </row>
    <row r="35" spans="1:6" ht="121.5" customHeight="1" x14ac:dyDescent="0.2">
      <c r="A35" s="158"/>
      <c r="B35" s="655" t="s">
        <v>409</v>
      </c>
      <c r="C35" s="655"/>
      <c r="D35" s="158"/>
      <c r="E35" s="158"/>
      <c r="F35" s="158"/>
    </row>
    <row r="36" spans="1:6" ht="38.85" customHeight="1" x14ac:dyDescent="0.2">
      <c r="A36" s="503"/>
      <c r="B36" s="655" t="s">
        <v>410</v>
      </c>
      <c r="C36" s="655"/>
      <c r="D36" s="503"/>
      <c r="E36" s="503"/>
      <c r="F36" s="503"/>
    </row>
    <row r="37" spans="1:6" ht="9.4" customHeight="1" x14ac:dyDescent="0.2">
      <c r="A37" s="529"/>
      <c r="B37" s="529"/>
      <c r="C37" s="503"/>
      <c r="D37" s="503"/>
      <c r="E37" s="503"/>
      <c r="F37" s="503"/>
    </row>
    <row r="38" spans="1:6" ht="15.6" customHeight="1" x14ac:dyDescent="0.2">
      <c r="B38" s="654" t="s">
        <v>352</v>
      </c>
      <c r="C38" s="654"/>
    </row>
    <row r="40" spans="1:6" x14ac:dyDescent="0.2">
      <c r="B40" s="459" t="s">
        <v>353</v>
      </c>
      <c r="C40" s="459"/>
    </row>
    <row r="41" spans="1:6" ht="24" x14ac:dyDescent="0.2">
      <c r="B41" s="459"/>
      <c r="C41" s="460" t="s">
        <v>354</v>
      </c>
    </row>
    <row r="42" spans="1:6" ht="36" x14ac:dyDescent="0.2">
      <c r="B42" s="459"/>
      <c r="C42" s="460" t="s">
        <v>413</v>
      </c>
    </row>
    <row r="43" spans="1:6" ht="20.25" customHeight="1" x14ac:dyDescent="0.2">
      <c r="B43" s="459" t="s">
        <v>355</v>
      </c>
      <c r="C43" s="459"/>
    </row>
    <row r="44" spans="1:6" ht="49.5" customHeight="1" x14ac:dyDescent="0.2">
      <c r="B44" s="459"/>
      <c r="C44" s="460" t="s">
        <v>356</v>
      </c>
    </row>
    <row r="45" spans="1:6" ht="20.25" customHeight="1" x14ac:dyDescent="0.2">
      <c r="B45" s="459" t="s">
        <v>357</v>
      </c>
      <c r="C45" s="459"/>
    </row>
    <row r="46" spans="1:6" ht="24" x14ac:dyDescent="0.2">
      <c r="B46" s="459"/>
      <c r="C46" s="460" t="s">
        <v>358</v>
      </c>
    </row>
    <row r="47" spans="1:6" ht="20.25" customHeight="1" x14ac:dyDescent="0.2">
      <c r="B47" s="459" t="s">
        <v>359</v>
      </c>
      <c r="C47" s="459"/>
    </row>
    <row r="48" spans="1:6" ht="101.25" customHeight="1" x14ac:dyDescent="0.2">
      <c r="B48" s="459"/>
      <c r="C48" s="460" t="s">
        <v>400</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527" customWidth="1"/>
    <col min="2" max="2" width="15.125" style="527" customWidth="1"/>
    <col min="3" max="3" width="20.375" style="527" customWidth="1"/>
    <col min="4" max="5" width="10" style="527" customWidth="1"/>
    <col min="6" max="8" width="11" style="527"/>
    <col min="9" max="9" width="13.75" style="527" customWidth="1"/>
    <col min="10" max="256" width="11" style="527"/>
    <col min="257" max="257" width="2.375" style="527" customWidth="1"/>
    <col min="258" max="258" width="15.125" style="527" customWidth="1"/>
    <col min="259" max="259" width="20.375" style="527" customWidth="1"/>
    <col min="260" max="261" width="10" style="527" customWidth="1"/>
    <col min="262" max="264" width="11" style="527"/>
    <col min="265" max="265" width="13.75" style="527" customWidth="1"/>
    <col min="266" max="512" width="11" style="527"/>
    <col min="513" max="513" width="2.375" style="527" customWidth="1"/>
    <col min="514" max="514" width="15.125" style="527" customWidth="1"/>
    <col min="515" max="515" width="20.375" style="527" customWidth="1"/>
    <col min="516" max="517" width="10" style="527" customWidth="1"/>
    <col min="518" max="520" width="11" style="527"/>
    <col min="521" max="521" width="13.75" style="527" customWidth="1"/>
    <col min="522" max="768" width="11" style="527"/>
    <col min="769" max="769" width="2.375" style="527" customWidth="1"/>
    <col min="770" max="770" width="15.125" style="527" customWidth="1"/>
    <col min="771" max="771" width="20.375" style="527" customWidth="1"/>
    <col min="772" max="773" width="10" style="527" customWidth="1"/>
    <col min="774" max="776" width="11" style="527"/>
    <col min="777" max="777" width="13.75" style="527" customWidth="1"/>
    <col min="778" max="1024" width="11" style="527"/>
    <col min="1025" max="1025" width="2.375" style="527" customWidth="1"/>
    <col min="1026" max="1026" width="15.125" style="527" customWidth="1"/>
    <col min="1027" max="1027" width="20.375" style="527" customWidth="1"/>
    <col min="1028" max="1029" width="10" style="527" customWidth="1"/>
    <col min="1030" max="1032" width="11" style="527"/>
    <col min="1033" max="1033" width="13.75" style="527" customWidth="1"/>
    <col min="1034" max="1280" width="11" style="527"/>
    <col min="1281" max="1281" width="2.375" style="527" customWidth="1"/>
    <col min="1282" max="1282" width="15.125" style="527" customWidth="1"/>
    <col min="1283" max="1283" width="20.375" style="527" customWidth="1"/>
    <col min="1284" max="1285" width="10" style="527" customWidth="1"/>
    <col min="1286" max="1288" width="11" style="527"/>
    <col min="1289" max="1289" width="13.75" style="527" customWidth="1"/>
    <col min="1290" max="1536" width="11" style="527"/>
    <col min="1537" max="1537" width="2.375" style="527" customWidth="1"/>
    <col min="1538" max="1538" width="15.125" style="527" customWidth="1"/>
    <col min="1539" max="1539" width="20.375" style="527" customWidth="1"/>
    <col min="1540" max="1541" width="10" style="527" customWidth="1"/>
    <col min="1542" max="1544" width="11" style="527"/>
    <col min="1545" max="1545" width="13.75" style="527" customWidth="1"/>
    <col min="1546" max="1792" width="11" style="527"/>
    <col min="1793" max="1793" width="2.375" style="527" customWidth="1"/>
    <col min="1794" max="1794" width="15.125" style="527" customWidth="1"/>
    <col min="1795" max="1795" width="20.375" style="527" customWidth="1"/>
    <col min="1796" max="1797" width="10" style="527" customWidth="1"/>
    <col min="1798" max="1800" width="11" style="527"/>
    <col min="1801" max="1801" width="13.75" style="527" customWidth="1"/>
    <col min="1802" max="2048" width="11" style="527"/>
    <col min="2049" max="2049" width="2.375" style="527" customWidth="1"/>
    <col min="2050" max="2050" width="15.125" style="527" customWidth="1"/>
    <col min="2051" max="2051" width="20.375" style="527" customWidth="1"/>
    <col min="2052" max="2053" width="10" style="527" customWidth="1"/>
    <col min="2054" max="2056" width="11" style="527"/>
    <col min="2057" max="2057" width="13.75" style="527" customWidth="1"/>
    <col min="2058" max="2304" width="11" style="527"/>
    <col min="2305" max="2305" width="2.375" style="527" customWidth="1"/>
    <col min="2306" max="2306" width="15.125" style="527" customWidth="1"/>
    <col min="2307" max="2307" width="20.375" style="527" customWidth="1"/>
    <col min="2308" max="2309" width="10" style="527" customWidth="1"/>
    <col min="2310" max="2312" width="11" style="527"/>
    <col min="2313" max="2313" width="13.75" style="527" customWidth="1"/>
    <col min="2314" max="2560" width="11" style="527"/>
    <col min="2561" max="2561" width="2.375" style="527" customWidth="1"/>
    <col min="2562" max="2562" width="15.125" style="527" customWidth="1"/>
    <col min="2563" max="2563" width="20.375" style="527" customWidth="1"/>
    <col min="2564" max="2565" width="10" style="527" customWidth="1"/>
    <col min="2566" max="2568" width="11" style="527"/>
    <col min="2569" max="2569" width="13.75" style="527" customWidth="1"/>
    <col min="2570" max="2816" width="11" style="527"/>
    <col min="2817" max="2817" width="2.375" style="527" customWidth="1"/>
    <col min="2818" max="2818" width="15.125" style="527" customWidth="1"/>
    <col min="2819" max="2819" width="20.375" style="527" customWidth="1"/>
    <col min="2820" max="2821" width="10" style="527" customWidth="1"/>
    <col min="2822" max="2824" width="11" style="527"/>
    <col min="2825" max="2825" width="13.75" style="527" customWidth="1"/>
    <col min="2826" max="3072" width="11" style="527"/>
    <col min="3073" max="3073" width="2.375" style="527" customWidth="1"/>
    <col min="3074" max="3074" width="15.125" style="527" customWidth="1"/>
    <col min="3075" max="3075" width="20.375" style="527" customWidth="1"/>
    <col min="3076" max="3077" width="10" style="527" customWidth="1"/>
    <col min="3078" max="3080" width="11" style="527"/>
    <col min="3081" max="3081" width="13.75" style="527" customWidth="1"/>
    <col min="3082" max="3328" width="11" style="527"/>
    <col min="3329" max="3329" width="2.375" style="527" customWidth="1"/>
    <col min="3330" max="3330" width="15.125" style="527" customWidth="1"/>
    <col min="3331" max="3331" width="20.375" style="527" customWidth="1"/>
    <col min="3332" max="3333" width="10" style="527" customWidth="1"/>
    <col min="3334" max="3336" width="11" style="527"/>
    <col min="3337" max="3337" width="13.75" style="527" customWidth="1"/>
    <col min="3338" max="3584" width="11" style="527"/>
    <col min="3585" max="3585" width="2.375" style="527" customWidth="1"/>
    <col min="3586" max="3586" width="15.125" style="527" customWidth="1"/>
    <col min="3587" max="3587" width="20.375" style="527" customWidth="1"/>
    <col min="3588" max="3589" width="10" style="527" customWidth="1"/>
    <col min="3590" max="3592" width="11" style="527"/>
    <col min="3593" max="3593" width="13.75" style="527" customWidth="1"/>
    <col min="3594" max="3840" width="11" style="527"/>
    <col min="3841" max="3841" width="2.375" style="527" customWidth="1"/>
    <col min="3842" max="3842" width="15.125" style="527" customWidth="1"/>
    <col min="3843" max="3843" width="20.375" style="527" customWidth="1"/>
    <col min="3844" max="3845" width="10" style="527" customWidth="1"/>
    <col min="3846" max="3848" width="11" style="527"/>
    <col min="3849" max="3849" width="13.75" style="527" customWidth="1"/>
    <col min="3850" max="4096" width="11" style="527"/>
    <col min="4097" max="4097" width="2.375" style="527" customWidth="1"/>
    <col min="4098" max="4098" width="15.125" style="527" customWidth="1"/>
    <col min="4099" max="4099" width="20.375" style="527" customWidth="1"/>
    <col min="4100" max="4101" width="10" style="527" customWidth="1"/>
    <col min="4102" max="4104" width="11" style="527"/>
    <col min="4105" max="4105" width="13.75" style="527" customWidth="1"/>
    <col min="4106" max="4352" width="11" style="527"/>
    <col min="4353" max="4353" width="2.375" style="527" customWidth="1"/>
    <col min="4354" max="4354" width="15.125" style="527" customWidth="1"/>
    <col min="4355" max="4355" width="20.375" style="527" customWidth="1"/>
    <col min="4356" max="4357" width="10" style="527" customWidth="1"/>
    <col min="4358" max="4360" width="11" style="527"/>
    <col min="4361" max="4361" width="13.75" style="527" customWidth="1"/>
    <col min="4362" max="4608" width="11" style="527"/>
    <col min="4609" max="4609" width="2.375" style="527" customWidth="1"/>
    <col min="4610" max="4610" width="15.125" style="527" customWidth="1"/>
    <col min="4611" max="4611" width="20.375" style="527" customWidth="1"/>
    <col min="4612" max="4613" width="10" style="527" customWidth="1"/>
    <col min="4614" max="4616" width="11" style="527"/>
    <col min="4617" max="4617" width="13.75" style="527" customWidth="1"/>
    <col min="4618" max="4864" width="11" style="527"/>
    <col min="4865" max="4865" width="2.375" style="527" customWidth="1"/>
    <col min="4866" max="4866" width="15.125" style="527" customWidth="1"/>
    <col min="4867" max="4867" width="20.375" style="527" customWidth="1"/>
    <col min="4868" max="4869" width="10" style="527" customWidth="1"/>
    <col min="4870" max="4872" width="11" style="527"/>
    <col min="4873" max="4873" width="13.75" style="527" customWidth="1"/>
    <col min="4874" max="5120" width="11" style="527"/>
    <col min="5121" max="5121" width="2.375" style="527" customWidth="1"/>
    <col min="5122" max="5122" width="15.125" style="527" customWidth="1"/>
    <col min="5123" max="5123" width="20.375" style="527" customWidth="1"/>
    <col min="5124" max="5125" width="10" style="527" customWidth="1"/>
    <col min="5126" max="5128" width="11" style="527"/>
    <col min="5129" max="5129" width="13.75" style="527" customWidth="1"/>
    <col min="5130" max="5376" width="11" style="527"/>
    <col min="5377" max="5377" width="2.375" style="527" customWidth="1"/>
    <col min="5378" max="5378" width="15.125" style="527" customWidth="1"/>
    <col min="5379" max="5379" width="20.375" style="527" customWidth="1"/>
    <col min="5380" max="5381" width="10" style="527" customWidth="1"/>
    <col min="5382" max="5384" width="11" style="527"/>
    <col min="5385" max="5385" width="13.75" style="527" customWidth="1"/>
    <col min="5386" max="5632" width="11" style="527"/>
    <col min="5633" max="5633" width="2.375" style="527" customWidth="1"/>
    <col min="5634" max="5634" width="15.125" style="527" customWidth="1"/>
    <col min="5635" max="5635" width="20.375" style="527" customWidth="1"/>
    <col min="5636" max="5637" width="10" style="527" customWidth="1"/>
    <col min="5638" max="5640" width="11" style="527"/>
    <col min="5641" max="5641" width="13.75" style="527" customWidth="1"/>
    <col min="5642" max="5888" width="11" style="527"/>
    <col min="5889" max="5889" width="2.375" style="527" customWidth="1"/>
    <col min="5890" max="5890" width="15.125" style="527" customWidth="1"/>
    <col min="5891" max="5891" width="20.375" style="527" customWidth="1"/>
    <col min="5892" max="5893" width="10" style="527" customWidth="1"/>
    <col min="5894" max="5896" width="11" style="527"/>
    <col min="5897" max="5897" width="13.75" style="527" customWidth="1"/>
    <col min="5898" max="6144" width="11" style="527"/>
    <col min="6145" max="6145" width="2.375" style="527" customWidth="1"/>
    <col min="6146" max="6146" width="15.125" style="527" customWidth="1"/>
    <col min="6147" max="6147" width="20.375" style="527" customWidth="1"/>
    <col min="6148" max="6149" width="10" style="527" customWidth="1"/>
    <col min="6150" max="6152" width="11" style="527"/>
    <col min="6153" max="6153" width="13.75" style="527" customWidth="1"/>
    <col min="6154" max="6400" width="11" style="527"/>
    <col min="6401" max="6401" width="2.375" style="527" customWidth="1"/>
    <col min="6402" max="6402" width="15.125" style="527" customWidth="1"/>
    <col min="6403" max="6403" width="20.375" style="527" customWidth="1"/>
    <col min="6404" max="6405" width="10" style="527" customWidth="1"/>
    <col min="6406" max="6408" width="11" style="527"/>
    <col min="6409" max="6409" width="13.75" style="527" customWidth="1"/>
    <col min="6410" max="6656" width="11" style="527"/>
    <col min="6657" max="6657" width="2.375" style="527" customWidth="1"/>
    <col min="6658" max="6658" width="15.125" style="527" customWidth="1"/>
    <col min="6659" max="6659" width="20.375" style="527" customWidth="1"/>
    <col min="6660" max="6661" width="10" style="527" customWidth="1"/>
    <col min="6662" max="6664" width="11" style="527"/>
    <col min="6665" max="6665" width="13.75" style="527" customWidth="1"/>
    <col min="6666" max="6912" width="11" style="527"/>
    <col min="6913" max="6913" width="2.375" style="527" customWidth="1"/>
    <col min="6914" max="6914" width="15.125" style="527" customWidth="1"/>
    <col min="6915" max="6915" width="20.375" style="527" customWidth="1"/>
    <col min="6916" max="6917" width="10" style="527" customWidth="1"/>
    <col min="6918" max="6920" width="11" style="527"/>
    <col min="6921" max="6921" width="13.75" style="527" customWidth="1"/>
    <col min="6922" max="7168" width="11" style="527"/>
    <col min="7169" max="7169" width="2.375" style="527" customWidth="1"/>
    <col min="7170" max="7170" width="15.125" style="527" customWidth="1"/>
    <col min="7171" max="7171" width="20.375" style="527" customWidth="1"/>
    <col min="7172" max="7173" width="10" style="527" customWidth="1"/>
    <col min="7174" max="7176" width="11" style="527"/>
    <col min="7177" max="7177" width="13.75" style="527" customWidth="1"/>
    <col min="7178" max="7424" width="11" style="527"/>
    <col min="7425" max="7425" width="2.375" style="527" customWidth="1"/>
    <col min="7426" max="7426" width="15.125" style="527" customWidth="1"/>
    <col min="7427" max="7427" width="20.375" style="527" customWidth="1"/>
    <col min="7428" max="7429" width="10" style="527" customWidth="1"/>
    <col min="7430" max="7432" width="11" style="527"/>
    <col min="7433" max="7433" width="13.75" style="527" customWidth="1"/>
    <col min="7434" max="7680" width="11" style="527"/>
    <col min="7681" max="7681" width="2.375" style="527" customWidth="1"/>
    <col min="7682" max="7682" width="15.125" style="527" customWidth="1"/>
    <col min="7683" max="7683" width="20.375" style="527" customWidth="1"/>
    <col min="7684" max="7685" width="10" style="527" customWidth="1"/>
    <col min="7686" max="7688" width="11" style="527"/>
    <col min="7689" max="7689" width="13.75" style="527" customWidth="1"/>
    <col min="7690" max="7936" width="11" style="527"/>
    <col min="7937" max="7937" width="2.375" style="527" customWidth="1"/>
    <col min="7938" max="7938" width="15.125" style="527" customWidth="1"/>
    <col min="7939" max="7939" width="20.375" style="527" customWidth="1"/>
    <col min="7940" max="7941" width="10" style="527" customWidth="1"/>
    <col min="7942" max="7944" width="11" style="527"/>
    <col min="7945" max="7945" width="13.75" style="527" customWidth="1"/>
    <col min="7946" max="8192" width="11" style="527"/>
    <col min="8193" max="8193" width="2.375" style="527" customWidth="1"/>
    <col min="8194" max="8194" width="15.125" style="527" customWidth="1"/>
    <col min="8195" max="8195" width="20.375" style="527" customWidth="1"/>
    <col min="8196" max="8197" width="10" style="527" customWidth="1"/>
    <col min="8198" max="8200" width="11" style="527"/>
    <col min="8201" max="8201" width="13.75" style="527" customWidth="1"/>
    <col min="8202" max="8448" width="11" style="527"/>
    <col min="8449" max="8449" width="2.375" style="527" customWidth="1"/>
    <col min="8450" max="8450" width="15.125" style="527" customWidth="1"/>
    <col min="8451" max="8451" width="20.375" style="527" customWidth="1"/>
    <col min="8452" max="8453" width="10" style="527" customWidth="1"/>
    <col min="8454" max="8456" width="11" style="527"/>
    <col min="8457" max="8457" width="13.75" style="527" customWidth="1"/>
    <col min="8458" max="8704" width="11" style="527"/>
    <col min="8705" max="8705" width="2.375" style="527" customWidth="1"/>
    <col min="8706" max="8706" width="15.125" style="527" customWidth="1"/>
    <col min="8707" max="8707" width="20.375" style="527" customWidth="1"/>
    <col min="8708" max="8709" width="10" style="527" customWidth="1"/>
    <col min="8710" max="8712" width="11" style="527"/>
    <col min="8713" max="8713" width="13.75" style="527" customWidth="1"/>
    <col min="8714" max="8960" width="11" style="527"/>
    <col min="8961" max="8961" width="2.375" style="527" customWidth="1"/>
    <col min="8962" max="8962" width="15.125" style="527" customWidth="1"/>
    <col min="8963" max="8963" width="20.375" style="527" customWidth="1"/>
    <col min="8964" max="8965" width="10" style="527" customWidth="1"/>
    <col min="8966" max="8968" width="11" style="527"/>
    <col min="8969" max="8969" width="13.75" style="527" customWidth="1"/>
    <col min="8970" max="9216" width="11" style="527"/>
    <col min="9217" max="9217" width="2.375" style="527" customWidth="1"/>
    <col min="9218" max="9218" width="15.125" style="527" customWidth="1"/>
    <col min="9219" max="9219" width="20.375" style="527" customWidth="1"/>
    <col min="9220" max="9221" width="10" style="527" customWidth="1"/>
    <col min="9222" max="9224" width="11" style="527"/>
    <col min="9225" max="9225" width="13.75" style="527" customWidth="1"/>
    <col min="9226" max="9472" width="11" style="527"/>
    <col min="9473" max="9473" width="2.375" style="527" customWidth="1"/>
    <col min="9474" max="9474" width="15.125" style="527" customWidth="1"/>
    <col min="9475" max="9475" width="20.375" style="527" customWidth="1"/>
    <col min="9476" max="9477" width="10" style="527" customWidth="1"/>
    <col min="9478" max="9480" width="11" style="527"/>
    <col min="9481" max="9481" width="13.75" style="527" customWidth="1"/>
    <col min="9482" max="9728" width="11" style="527"/>
    <col min="9729" max="9729" width="2.375" style="527" customWidth="1"/>
    <col min="9730" max="9730" width="15.125" style="527" customWidth="1"/>
    <col min="9731" max="9731" width="20.375" style="527" customWidth="1"/>
    <col min="9732" max="9733" width="10" style="527" customWidth="1"/>
    <col min="9734" max="9736" width="11" style="527"/>
    <col min="9737" max="9737" width="13.75" style="527" customWidth="1"/>
    <col min="9738" max="9984" width="11" style="527"/>
    <col min="9985" max="9985" width="2.375" style="527" customWidth="1"/>
    <col min="9986" max="9986" width="15.125" style="527" customWidth="1"/>
    <col min="9987" max="9987" width="20.375" style="527" customWidth="1"/>
    <col min="9988" max="9989" width="10" style="527" customWidth="1"/>
    <col min="9990" max="9992" width="11" style="527"/>
    <col min="9993" max="9993" width="13.75" style="527" customWidth="1"/>
    <col min="9994" max="10240" width="11" style="527"/>
    <col min="10241" max="10241" width="2.375" style="527" customWidth="1"/>
    <col min="10242" max="10242" width="15.125" style="527" customWidth="1"/>
    <col min="10243" max="10243" width="20.375" style="527" customWidth="1"/>
    <col min="10244" max="10245" width="10" style="527" customWidth="1"/>
    <col min="10246" max="10248" width="11" style="527"/>
    <col min="10249" max="10249" width="13.75" style="527" customWidth="1"/>
    <col min="10250" max="10496" width="11" style="527"/>
    <col min="10497" max="10497" width="2.375" style="527" customWidth="1"/>
    <col min="10498" max="10498" width="15.125" style="527" customWidth="1"/>
    <col min="10499" max="10499" width="20.375" style="527" customWidth="1"/>
    <col min="10500" max="10501" width="10" style="527" customWidth="1"/>
    <col min="10502" max="10504" width="11" style="527"/>
    <col min="10505" max="10505" width="13.75" style="527" customWidth="1"/>
    <col min="10506" max="10752" width="11" style="527"/>
    <col min="10753" max="10753" width="2.375" style="527" customWidth="1"/>
    <col min="10754" max="10754" width="15.125" style="527" customWidth="1"/>
    <col min="10755" max="10755" width="20.375" style="527" customWidth="1"/>
    <col min="10756" max="10757" width="10" style="527" customWidth="1"/>
    <col min="10758" max="10760" width="11" style="527"/>
    <col min="10761" max="10761" width="13.75" style="527" customWidth="1"/>
    <col min="10762" max="11008" width="11" style="527"/>
    <col min="11009" max="11009" width="2.375" style="527" customWidth="1"/>
    <col min="11010" max="11010" width="15.125" style="527" customWidth="1"/>
    <col min="11011" max="11011" width="20.375" style="527" customWidth="1"/>
    <col min="11012" max="11013" width="10" style="527" customWidth="1"/>
    <col min="11014" max="11016" width="11" style="527"/>
    <col min="11017" max="11017" width="13.75" style="527" customWidth="1"/>
    <col min="11018" max="11264" width="11" style="527"/>
    <col min="11265" max="11265" width="2.375" style="527" customWidth="1"/>
    <col min="11266" max="11266" width="15.125" style="527" customWidth="1"/>
    <col min="11267" max="11267" width="20.375" style="527" customWidth="1"/>
    <col min="11268" max="11269" width="10" style="527" customWidth="1"/>
    <col min="11270" max="11272" width="11" style="527"/>
    <col min="11273" max="11273" width="13.75" style="527" customWidth="1"/>
    <col min="11274" max="11520" width="11" style="527"/>
    <col min="11521" max="11521" width="2.375" style="527" customWidth="1"/>
    <col min="11522" max="11522" width="15.125" style="527" customWidth="1"/>
    <col min="11523" max="11523" width="20.375" style="527" customWidth="1"/>
    <col min="11524" max="11525" width="10" style="527" customWidth="1"/>
    <col min="11526" max="11528" width="11" style="527"/>
    <col min="11529" max="11529" width="13.75" style="527" customWidth="1"/>
    <col min="11530" max="11776" width="11" style="527"/>
    <col min="11777" max="11777" width="2.375" style="527" customWidth="1"/>
    <col min="11778" max="11778" width="15.125" style="527" customWidth="1"/>
    <col min="11779" max="11779" width="20.375" style="527" customWidth="1"/>
    <col min="11780" max="11781" width="10" style="527" customWidth="1"/>
    <col min="11782" max="11784" width="11" style="527"/>
    <col min="11785" max="11785" width="13.75" style="527" customWidth="1"/>
    <col min="11786" max="12032" width="11" style="527"/>
    <col min="12033" max="12033" width="2.375" style="527" customWidth="1"/>
    <col min="12034" max="12034" width="15.125" style="527" customWidth="1"/>
    <col min="12035" max="12035" width="20.375" style="527" customWidth="1"/>
    <col min="12036" max="12037" width="10" style="527" customWidth="1"/>
    <col min="12038" max="12040" width="11" style="527"/>
    <col min="12041" max="12041" width="13.75" style="527" customWidth="1"/>
    <col min="12042" max="12288" width="11" style="527"/>
    <col min="12289" max="12289" width="2.375" style="527" customWidth="1"/>
    <col min="12290" max="12290" width="15.125" style="527" customWidth="1"/>
    <col min="12291" max="12291" width="20.375" style="527" customWidth="1"/>
    <col min="12292" max="12293" width="10" style="527" customWidth="1"/>
    <col min="12294" max="12296" width="11" style="527"/>
    <col min="12297" max="12297" width="13.75" style="527" customWidth="1"/>
    <col min="12298" max="12544" width="11" style="527"/>
    <col min="12545" max="12545" width="2.375" style="527" customWidth="1"/>
    <col min="12546" max="12546" width="15.125" style="527" customWidth="1"/>
    <col min="12547" max="12547" width="20.375" style="527" customWidth="1"/>
    <col min="12548" max="12549" width="10" style="527" customWidth="1"/>
    <col min="12550" max="12552" width="11" style="527"/>
    <col min="12553" max="12553" width="13.75" style="527" customWidth="1"/>
    <col min="12554" max="12800" width="11" style="527"/>
    <col min="12801" max="12801" width="2.375" style="527" customWidth="1"/>
    <col min="12802" max="12802" width="15.125" style="527" customWidth="1"/>
    <col min="12803" max="12803" width="20.375" style="527" customWidth="1"/>
    <col min="12804" max="12805" width="10" style="527" customWidth="1"/>
    <col min="12806" max="12808" width="11" style="527"/>
    <col min="12809" max="12809" width="13.75" style="527" customWidth="1"/>
    <col min="12810" max="13056" width="11" style="527"/>
    <col min="13057" max="13057" width="2.375" style="527" customWidth="1"/>
    <col min="13058" max="13058" width="15.125" style="527" customWidth="1"/>
    <col min="13059" max="13059" width="20.375" style="527" customWidth="1"/>
    <col min="13060" max="13061" width="10" style="527" customWidth="1"/>
    <col min="13062" max="13064" width="11" style="527"/>
    <col min="13065" max="13065" width="13.75" style="527" customWidth="1"/>
    <col min="13066" max="13312" width="11" style="527"/>
    <col min="13313" max="13313" width="2.375" style="527" customWidth="1"/>
    <col min="13314" max="13314" width="15.125" style="527" customWidth="1"/>
    <col min="13315" max="13315" width="20.375" style="527" customWidth="1"/>
    <col min="13316" max="13317" width="10" style="527" customWidth="1"/>
    <col min="13318" max="13320" width="11" style="527"/>
    <col min="13321" max="13321" width="13.75" style="527" customWidth="1"/>
    <col min="13322" max="13568" width="11" style="527"/>
    <col min="13569" max="13569" width="2.375" style="527" customWidth="1"/>
    <col min="13570" max="13570" width="15.125" style="527" customWidth="1"/>
    <col min="13571" max="13571" width="20.375" style="527" customWidth="1"/>
    <col min="13572" max="13573" width="10" style="527" customWidth="1"/>
    <col min="13574" max="13576" width="11" style="527"/>
    <col min="13577" max="13577" width="13.75" style="527" customWidth="1"/>
    <col min="13578" max="13824" width="11" style="527"/>
    <col min="13825" max="13825" width="2.375" style="527" customWidth="1"/>
    <col min="13826" max="13826" width="15.125" style="527" customWidth="1"/>
    <col min="13827" max="13827" width="20.375" style="527" customWidth="1"/>
    <col min="13828" max="13829" width="10" style="527" customWidth="1"/>
    <col min="13830" max="13832" width="11" style="527"/>
    <col min="13833" max="13833" width="13.75" style="527" customWidth="1"/>
    <col min="13834" max="14080" width="11" style="527"/>
    <col min="14081" max="14081" width="2.375" style="527" customWidth="1"/>
    <col min="14082" max="14082" width="15.125" style="527" customWidth="1"/>
    <col min="14083" max="14083" width="20.375" style="527" customWidth="1"/>
    <col min="14084" max="14085" width="10" style="527" customWidth="1"/>
    <col min="14086" max="14088" width="11" style="527"/>
    <col min="14089" max="14089" width="13.75" style="527" customWidth="1"/>
    <col min="14090" max="14336" width="11" style="527"/>
    <col min="14337" max="14337" width="2.375" style="527" customWidth="1"/>
    <col min="14338" max="14338" width="15.125" style="527" customWidth="1"/>
    <col min="14339" max="14339" width="20.375" style="527" customWidth="1"/>
    <col min="14340" max="14341" width="10" style="527" customWidth="1"/>
    <col min="14342" max="14344" width="11" style="527"/>
    <col min="14345" max="14345" width="13.75" style="527" customWidth="1"/>
    <col min="14346" max="14592" width="11" style="527"/>
    <col min="14593" max="14593" width="2.375" style="527" customWidth="1"/>
    <col min="14594" max="14594" width="15.125" style="527" customWidth="1"/>
    <col min="14595" max="14595" width="20.375" style="527" customWidth="1"/>
    <col min="14596" max="14597" width="10" style="527" customWidth="1"/>
    <col min="14598" max="14600" width="11" style="527"/>
    <col min="14601" max="14601" width="13.75" style="527" customWidth="1"/>
    <col min="14602" max="14848" width="11" style="527"/>
    <col min="14849" max="14849" width="2.375" style="527" customWidth="1"/>
    <col min="14850" max="14850" width="15.125" style="527" customWidth="1"/>
    <col min="14851" max="14851" width="20.375" style="527" customWidth="1"/>
    <col min="14852" max="14853" width="10" style="527" customWidth="1"/>
    <col min="14854" max="14856" width="11" style="527"/>
    <col min="14857" max="14857" width="13.75" style="527" customWidth="1"/>
    <col min="14858" max="15104" width="11" style="527"/>
    <col min="15105" max="15105" width="2.375" style="527" customWidth="1"/>
    <col min="15106" max="15106" width="15.125" style="527" customWidth="1"/>
    <col min="15107" max="15107" width="20.375" style="527" customWidth="1"/>
    <col min="15108" max="15109" width="10" style="527" customWidth="1"/>
    <col min="15110" max="15112" width="11" style="527"/>
    <col min="15113" max="15113" width="13.75" style="527" customWidth="1"/>
    <col min="15114" max="15360" width="11" style="527"/>
    <col min="15361" max="15361" width="2.375" style="527" customWidth="1"/>
    <col min="15362" max="15362" width="15.125" style="527" customWidth="1"/>
    <col min="15363" max="15363" width="20.375" style="527" customWidth="1"/>
    <col min="15364" max="15365" width="10" style="527" customWidth="1"/>
    <col min="15366" max="15368" width="11" style="527"/>
    <col min="15369" max="15369" width="13.75" style="527" customWidth="1"/>
    <col min="15370" max="15616" width="11" style="527"/>
    <col min="15617" max="15617" width="2.375" style="527" customWidth="1"/>
    <col min="15618" max="15618" width="15.125" style="527" customWidth="1"/>
    <col min="15619" max="15619" width="20.375" style="527" customWidth="1"/>
    <col min="15620" max="15621" width="10" style="527" customWidth="1"/>
    <col min="15622" max="15624" width="11" style="527"/>
    <col min="15625" max="15625" width="13.75" style="527" customWidth="1"/>
    <col min="15626" max="15872" width="11" style="527"/>
    <col min="15873" max="15873" width="2.375" style="527" customWidth="1"/>
    <col min="15874" max="15874" width="15.125" style="527" customWidth="1"/>
    <col min="15875" max="15875" width="20.375" style="527" customWidth="1"/>
    <col min="15876" max="15877" width="10" style="527" customWidth="1"/>
    <col min="15878" max="15880" width="11" style="527"/>
    <col min="15881" max="15881" width="13.75" style="527" customWidth="1"/>
    <col min="15882" max="16128" width="11" style="527"/>
    <col min="16129" max="16129" width="2.375" style="527" customWidth="1"/>
    <col min="16130" max="16130" width="15.125" style="527" customWidth="1"/>
    <col min="16131" max="16131" width="20.375" style="527" customWidth="1"/>
    <col min="16132" max="16133" width="10" style="527" customWidth="1"/>
    <col min="16134" max="16136" width="11" style="527"/>
    <col min="16137" max="16137" width="13.75" style="527" customWidth="1"/>
    <col min="16138" max="16384" width="11" style="527"/>
  </cols>
  <sheetData>
    <row r="1" spans="1:11" s="459" customFormat="1" ht="32.25" customHeight="1" x14ac:dyDescent="0.2">
      <c r="A1" s="674"/>
      <c r="B1" s="674"/>
      <c r="C1" s="674"/>
      <c r="D1" s="674"/>
      <c r="E1" s="674"/>
      <c r="F1" s="674"/>
      <c r="G1" s="674"/>
      <c r="I1" s="51"/>
    </row>
    <row r="2" spans="1:11" s="512" customFormat="1" ht="13.15" customHeight="1" x14ac:dyDescent="0.2">
      <c r="A2" s="511"/>
      <c r="G2" s="513" t="s">
        <v>414</v>
      </c>
      <c r="H2" s="514"/>
      <c r="I2" s="514"/>
      <c r="K2" s="51"/>
    </row>
    <row r="3" spans="1:11" s="459" customFormat="1" ht="19.5" customHeight="1" x14ac:dyDescent="0.25">
      <c r="A3" s="515" t="s">
        <v>112</v>
      </c>
      <c r="D3" s="516"/>
    </row>
    <row r="4" spans="1:11" s="512" customFormat="1" ht="19.5" customHeight="1" x14ac:dyDescent="0.2">
      <c r="A4" s="511"/>
      <c r="G4" s="517"/>
      <c r="H4" s="514"/>
      <c r="I4" s="514"/>
    </row>
    <row r="5" spans="1:11" s="512" customFormat="1" ht="13.15" customHeight="1" x14ac:dyDescent="0.2">
      <c r="A5" s="511"/>
      <c r="G5" s="517"/>
      <c r="H5" s="514"/>
      <c r="I5" s="514"/>
    </row>
    <row r="6" spans="1:11" s="512" customFormat="1" ht="13.15" customHeight="1" x14ac:dyDescent="0.2">
      <c r="A6" s="675" t="s">
        <v>415</v>
      </c>
      <c r="B6" s="676"/>
      <c r="C6" s="676"/>
      <c r="D6" s="676"/>
      <c r="E6" s="676"/>
      <c r="F6" s="675"/>
      <c r="G6" s="675"/>
      <c r="H6" s="514"/>
      <c r="I6" s="514"/>
    </row>
    <row r="7" spans="1:11" s="512" customFormat="1" ht="13.15" customHeight="1" x14ac:dyDescent="0.2">
      <c r="A7" s="511"/>
      <c r="G7" s="517"/>
      <c r="H7" s="514"/>
      <c r="I7" s="514"/>
    </row>
    <row r="8" spans="1:11" s="517" customFormat="1" ht="13.15" customHeight="1" x14ac:dyDescent="0.2">
      <c r="B8" s="518" t="s">
        <v>113</v>
      </c>
      <c r="C8" s="52"/>
      <c r="D8" s="52"/>
      <c r="E8" s="519"/>
      <c r="F8" s="520"/>
      <c r="G8" s="520"/>
      <c r="H8" s="514"/>
      <c r="I8" s="514"/>
    </row>
    <row r="9" spans="1:11" s="517" customFormat="1" ht="13.15" customHeight="1" x14ac:dyDescent="0.2">
      <c r="A9" s="521"/>
      <c r="B9" s="671" t="s">
        <v>114</v>
      </c>
      <c r="C9" s="671"/>
      <c r="D9" s="677"/>
      <c r="E9" s="4"/>
      <c r="F9" s="4"/>
      <c r="H9" s="514"/>
      <c r="I9" s="514"/>
    </row>
    <row r="10" spans="1:11" s="517" customFormat="1" ht="13.15" customHeight="1" x14ac:dyDescent="0.2">
      <c r="A10" s="521"/>
      <c r="B10" s="678" t="s">
        <v>115</v>
      </c>
      <c r="C10" s="678"/>
      <c r="D10" s="522"/>
      <c r="E10" s="523"/>
      <c r="G10" s="524"/>
      <c r="H10" s="514"/>
      <c r="I10" s="514"/>
    </row>
    <row r="11" spans="1:11" s="517" customFormat="1" ht="13.15" customHeight="1" x14ac:dyDescent="0.2">
      <c r="A11" s="521"/>
      <c r="B11" s="670" t="s">
        <v>116</v>
      </c>
      <c r="C11" s="671"/>
      <c r="D11" s="522"/>
      <c r="E11" s="523"/>
      <c r="G11" s="524"/>
      <c r="H11" s="502"/>
      <c r="I11" s="502"/>
    </row>
    <row r="12" spans="1:11" s="517" customFormat="1" ht="13.15" customHeight="1" x14ac:dyDescent="0.2">
      <c r="A12" s="521"/>
      <c r="B12" s="665" t="s">
        <v>117</v>
      </c>
      <c r="C12" s="665"/>
      <c r="D12" s="522"/>
      <c r="E12" s="523"/>
      <c r="G12" s="524"/>
      <c r="H12" s="502"/>
      <c r="I12" s="502"/>
    </row>
    <row r="13" spans="1:11" s="517" customFormat="1" ht="13.15" customHeight="1" x14ac:dyDescent="0.2">
      <c r="A13" s="521"/>
      <c r="B13" s="665" t="s">
        <v>118</v>
      </c>
      <c r="C13" s="665"/>
      <c r="D13" s="522"/>
      <c r="E13" s="523"/>
      <c r="G13" s="524"/>
    </row>
    <row r="14" spans="1:11" s="517" customFormat="1" ht="13.15" customHeight="1" x14ac:dyDescent="0.2">
      <c r="A14" s="521"/>
      <c r="B14" s="665" t="s">
        <v>119</v>
      </c>
      <c r="C14" s="665"/>
      <c r="D14" s="522"/>
      <c r="E14" s="523"/>
      <c r="G14" s="524"/>
    </row>
    <row r="15" spans="1:11" s="517" customFormat="1" ht="13.15" customHeight="1" x14ac:dyDescent="0.2">
      <c r="A15" s="521"/>
      <c r="B15" s="665" t="s">
        <v>120</v>
      </c>
      <c r="C15" s="665"/>
      <c r="D15" s="522"/>
      <c r="E15" s="523"/>
      <c r="G15" s="524"/>
    </row>
    <row r="16" spans="1:11" s="517" customFormat="1" ht="13.15" customHeight="1" x14ac:dyDescent="0.2">
      <c r="A16" s="521"/>
      <c r="B16" s="673" t="s">
        <v>121</v>
      </c>
      <c r="C16" s="673"/>
      <c r="D16" s="522"/>
      <c r="E16" s="523"/>
      <c r="G16" s="524"/>
    </row>
    <row r="17" spans="1:7" s="517" customFormat="1" ht="13.15" customHeight="1" x14ac:dyDescent="0.2">
      <c r="A17" s="521"/>
      <c r="B17" s="673"/>
      <c r="C17" s="673"/>
      <c r="D17" s="522"/>
      <c r="E17" s="523"/>
      <c r="G17" s="524"/>
    </row>
    <row r="18" spans="1:7" s="517" customFormat="1" ht="13.15" customHeight="1" x14ac:dyDescent="0.2">
      <c r="B18" s="518" t="s">
        <v>122</v>
      </c>
      <c r="C18" s="53"/>
      <c r="D18" s="522"/>
      <c r="E18" s="523"/>
      <c r="G18" s="524"/>
    </row>
    <row r="19" spans="1:7" s="517" customFormat="1" ht="13.15" customHeight="1" x14ac:dyDescent="0.2">
      <c r="A19" s="521"/>
      <c r="B19" s="670" t="s">
        <v>123</v>
      </c>
      <c r="C19" s="671"/>
      <c r="D19" s="522"/>
      <c r="E19" s="523"/>
      <c r="G19" s="524"/>
    </row>
    <row r="20" spans="1:7" s="517" customFormat="1" ht="13.15" customHeight="1" x14ac:dyDescent="0.2">
      <c r="A20" s="521"/>
      <c r="B20" s="673" t="s">
        <v>124</v>
      </c>
      <c r="C20" s="673"/>
      <c r="D20" s="522"/>
      <c r="E20" s="523"/>
      <c r="G20" s="524"/>
    </row>
    <row r="21" spans="1:7" s="517" customFormat="1" ht="13.15" customHeight="1" x14ac:dyDescent="0.2">
      <c r="A21" s="521"/>
      <c r="B21" s="665" t="s">
        <v>125</v>
      </c>
      <c r="C21" s="665"/>
      <c r="D21" s="522"/>
      <c r="E21" s="523"/>
      <c r="G21" s="524"/>
    </row>
    <row r="22" spans="1:7" s="517" customFormat="1" ht="13.15" customHeight="1" x14ac:dyDescent="0.2">
      <c r="A22" s="521"/>
      <c r="B22" s="665" t="s">
        <v>126</v>
      </c>
      <c r="C22" s="665"/>
      <c r="D22" s="522"/>
      <c r="E22" s="523"/>
      <c r="G22" s="524"/>
    </row>
    <row r="23" spans="1:7" s="517" customFormat="1" ht="13.15" customHeight="1" x14ac:dyDescent="0.2">
      <c r="A23" s="521"/>
      <c r="B23" s="665" t="s">
        <v>127</v>
      </c>
      <c r="C23" s="665"/>
      <c r="D23" s="522"/>
      <c r="E23" s="523"/>
      <c r="G23" s="524"/>
    </row>
    <row r="24" spans="1:7" s="517" customFormat="1" ht="13.15" customHeight="1" x14ac:dyDescent="0.2">
      <c r="A24" s="521"/>
      <c r="B24" s="665" t="s">
        <v>128</v>
      </c>
      <c r="C24" s="665"/>
      <c r="D24" s="522"/>
      <c r="E24" s="523"/>
      <c r="G24" s="524"/>
    </row>
    <row r="25" spans="1:7" s="517" customFormat="1" ht="13.15" customHeight="1" x14ac:dyDescent="0.2">
      <c r="A25" s="521"/>
      <c r="B25" s="665" t="s">
        <v>129</v>
      </c>
      <c r="C25" s="665"/>
      <c r="D25" s="522"/>
      <c r="E25" s="523"/>
      <c r="G25" s="512"/>
    </row>
    <row r="26" spans="1:7" s="517" customFormat="1" ht="13.15" customHeight="1" x14ac:dyDescent="0.2">
      <c r="A26" s="521"/>
      <c r="B26" s="670" t="s">
        <v>130</v>
      </c>
      <c r="C26" s="671"/>
      <c r="D26" s="522"/>
      <c r="E26" s="523"/>
      <c r="G26" s="512"/>
    </row>
    <row r="27" spans="1:7" s="512" customFormat="1" ht="13.15" customHeight="1" x14ac:dyDescent="0.2">
      <c r="A27" s="438" t="s">
        <v>317</v>
      </c>
      <c r="B27" s="670" t="s">
        <v>317</v>
      </c>
      <c r="C27" s="671"/>
      <c r="D27" s="522"/>
      <c r="E27" s="523"/>
      <c r="F27" s="517"/>
    </row>
    <row r="28" spans="1:7" s="512" customFormat="1" ht="13.15" customHeight="1" x14ac:dyDescent="0.2">
      <c r="A28" s="521"/>
      <c r="B28" s="670" t="s">
        <v>131</v>
      </c>
      <c r="C28" s="671"/>
      <c r="D28" s="522"/>
      <c r="E28" s="523"/>
      <c r="F28" s="517"/>
    </row>
    <row r="29" spans="1:7" s="512" customFormat="1" ht="13.15" customHeight="1" x14ac:dyDescent="0.2">
      <c r="A29" s="521"/>
      <c r="B29" s="665" t="s">
        <v>132</v>
      </c>
      <c r="C29" s="672"/>
      <c r="D29" s="522"/>
      <c r="E29" s="523"/>
    </row>
    <row r="30" spans="1:7" s="512" customFormat="1" ht="13.15" customHeight="1" x14ac:dyDescent="0.2">
      <c r="A30" s="521"/>
      <c r="B30" s="665" t="s">
        <v>133</v>
      </c>
      <c r="C30" s="665"/>
      <c r="D30" s="522"/>
      <c r="E30" s="523"/>
    </row>
    <row r="31" spans="1:7" s="512" customFormat="1" ht="13.15" customHeight="1" x14ac:dyDescent="0.2">
      <c r="A31" s="521"/>
      <c r="B31" s="665" t="s">
        <v>134</v>
      </c>
      <c r="C31" s="665"/>
      <c r="D31" s="522"/>
      <c r="E31" s="523"/>
    </row>
    <row r="32" spans="1:7" s="512" customFormat="1" ht="13.15" customHeight="1" x14ac:dyDescent="0.2">
      <c r="A32" s="521"/>
      <c r="B32" s="505" t="s">
        <v>318</v>
      </c>
      <c r="C32" s="505"/>
      <c r="D32" s="522"/>
      <c r="E32" s="523"/>
    </row>
    <row r="33" spans="1:7" s="512" customFormat="1" ht="13.15" customHeight="1" x14ac:dyDescent="0.2">
      <c r="A33" s="521"/>
      <c r="B33" s="665" t="s">
        <v>319</v>
      </c>
      <c r="C33" s="665"/>
      <c r="D33" s="522"/>
      <c r="E33" s="523"/>
    </row>
    <row r="34" spans="1:7" s="512" customFormat="1" ht="13.15" customHeight="1" x14ac:dyDescent="0.2">
      <c r="A34" s="521"/>
      <c r="B34" s="665" t="s">
        <v>135</v>
      </c>
      <c r="C34" s="665"/>
      <c r="D34" s="522"/>
      <c r="E34" s="523"/>
    </row>
    <row r="35" spans="1:7" s="512" customFormat="1" ht="13.15" customHeight="1" x14ac:dyDescent="0.2">
      <c r="A35" s="521"/>
      <c r="B35" s="665" t="s">
        <v>136</v>
      </c>
      <c r="C35" s="665"/>
      <c r="D35" s="522"/>
      <c r="E35" s="523"/>
    </row>
    <row r="36" spans="1:7" s="512" customFormat="1" ht="13.15" customHeight="1" x14ac:dyDescent="0.2">
      <c r="A36" s="521"/>
      <c r="B36" s="505"/>
      <c r="C36" s="507"/>
      <c r="D36" s="522"/>
      <c r="E36" s="523"/>
    </row>
    <row r="37" spans="1:7" s="517" customFormat="1" ht="13.15" customHeight="1" x14ac:dyDescent="0.2">
      <c r="A37" s="666" t="s">
        <v>320</v>
      </c>
      <c r="B37" s="667"/>
      <c r="C37" s="667"/>
      <c r="D37" s="667"/>
      <c r="E37" s="667"/>
      <c r="F37" s="506"/>
      <c r="G37" s="506"/>
    </row>
    <row r="38" spans="1:7" ht="13.15" customHeight="1" x14ac:dyDescent="0.2">
      <c r="A38" s="54"/>
      <c r="B38" s="525"/>
      <c r="C38" s="525"/>
      <c r="D38" s="526"/>
      <c r="E38" s="526"/>
      <c r="F38" s="526"/>
      <c r="G38" s="526"/>
    </row>
    <row r="39" spans="1:7" ht="13.15" customHeight="1" x14ac:dyDescent="0.2">
      <c r="A39" s="664" t="s">
        <v>321</v>
      </c>
      <c r="B39" s="664"/>
      <c r="C39" s="664"/>
      <c r="D39" s="664"/>
      <c r="E39" s="664"/>
      <c r="F39" s="664"/>
      <c r="G39" s="664"/>
    </row>
    <row r="40" spans="1:7" ht="13.15" customHeight="1" x14ac:dyDescent="0.2">
      <c r="A40" s="521"/>
      <c r="B40" s="55"/>
      <c r="C40" s="55"/>
      <c r="D40" s="522"/>
      <c r="E40" s="523"/>
      <c r="F40" s="512"/>
      <c r="G40" s="512"/>
    </row>
    <row r="41" spans="1:7" ht="13.15" customHeight="1" x14ac:dyDescent="0.2">
      <c r="A41" s="668" t="s">
        <v>322</v>
      </c>
      <c r="B41" s="668"/>
      <c r="C41" s="668"/>
      <c r="D41" s="668"/>
      <c r="E41" s="668"/>
      <c r="F41" s="669"/>
      <c r="G41" s="669"/>
    </row>
    <row r="42" spans="1:7" ht="13.15" customHeight="1" x14ac:dyDescent="0.2">
      <c r="A42" s="669"/>
      <c r="B42" s="669"/>
      <c r="C42" s="669"/>
      <c r="D42" s="669"/>
      <c r="E42" s="669"/>
      <c r="F42" s="669"/>
      <c r="G42" s="669"/>
    </row>
    <row r="43" spans="1:7" ht="13.15" customHeight="1" x14ac:dyDescent="0.2">
      <c r="A43" s="528"/>
      <c r="B43" s="528"/>
      <c r="C43" s="528"/>
      <c r="D43" s="528"/>
      <c r="E43" s="528"/>
    </row>
    <row r="44" spans="1:7" ht="13.15" customHeight="1" x14ac:dyDescent="0.2">
      <c r="A44" s="663" t="s">
        <v>137</v>
      </c>
      <c r="B44" s="663"/>
      <c r="C44" s="663"/>
      <c r="D44" s="663"/>
      <c r="E44" s="663"/>
      <c r="F44" s="663"/>
      <c r="G44" s="663"/>
    </row>
    <row r="45" spans="1:7" ht="13.15" customHeight="1" x14ac:dyDescent="0.2">
      <c r="A45" s="664" t="s">
        <v>138</v>
      </c>
      <c r="B45" s="664"/>
      <c r="C45" s="504" t="s">
        <v>323</v>
      </c>
      <c r="D45" s="504"/>
      <c r="E45" s="504"/>
      <c r="F45" s="504"/>
      <c r="G45" s="504"/>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139</v>
      </c>
      <c r="B4" s="67"/>
      <c r="C4" s="68"/>
      <c r="D4" s="67"/>
      <c r="E4" s="67"/>
      <c r="F4" s="67"/>
    </row>
    <row r="5" spans="1:9" ht="12.75" customHeight="1" x14ac:dyDescent="0.2">
      <c r="A5" s="58"/>
      <c r="B5" s="70"/>
      <c r="C5" s="71"/>
      <c r="D5" s="70"/>
      <c r="E5" s="58"/>
      <c r="F5" s="58"/>
    </row>
    <row r="6" spans="1:9" ht="12.75" customHeight="1" x14ac:dyDescent="0.2">
      <c r="A6" s="72" t="s">
        <v>140</v>
      </c>
      <c r="B6" s="73"/>
      <c r="C6" s="532" t="s">
        <v>141</v>
      </c>
      <c r="D6" s="532"/>
      <c r="E6" s="532"/>
      <c r="F6" s="532"/>
      <c r="G6" s="74"/>
    </row>
    <row r="7" spans="1:9" ht="12.75" customHeight="1" x14ac:dyDescent="0.2">
      <c r="A7" s="72"/>
      <c r="B7" s="73"/>
      <c r="C7" s="471"/>
      <c r="D7" s="471"/>
      <c r="E7" s="471"/>
      <c r="F7" s="471"/>
      <c r="G7" s="74"/>
    </row>
    <row r="8" spans="1:9" ht="12.75" customHeight="1" x14ac:dyDescent="0.2">
      <c r="A8" s="72" t="s">
        <v>372</v>
      </c>
      <c r="B8" s="73"/>
      <c r="C8" s="471">
        <v>250</v>
      </c>
      <c r="D8" s="471"/>
      <c r="E8" s="471"/>
      <c r="F8" s="471"/>
      <c r="G8" s="74"/>
    </row>
    <row r="9" spans="1:9" ht="12.75" customHeight="1" x14ac:dyDescent="0.2">
      <c r="A9" s="72"/>
      <c r="B9" s="73"/>
      <c r="C9" s="75"/>
      <c r="D9" s="74"/>
      <c r="E9" s="74"/>
      <c r="F9" s="74"/>
      <c r="G9" s="76"/>
    </row>
    <row r="10" spans="1:9" ht="12.75" customHeight="1" x14ac:dyDescent="0.2">
      <c r="A10" s="72" t="s">
        <v>142</v>
      </c>
      <c r="B10" s="73"/>
      <c r="C10" s="532" t="s">
        <v>143</v>
      </c>
      <c r="D10" s="532"/>
      <c r="E10" s="532"/>
      <c r="F10" s="532"/>
      <c r="G10" s="77"/>
    </row>
    <row r="11" spans="1:9" ht="12.75" customHeight="1" x14ac:dyDescent="0.2">
      <c r="A11" s="72"/>
      <c r="B11" s="73"/>
      <c r="C11" s="75"/>
      <c r="D11" s="74"/>
      <c r="E11" s="74"/>
      <c r="F11" s="74"/>
      <c r="G11" s="74"/>
    </row>
    <row r="12" spans="1:9" ht="12.75" customHeight="1" x14ac:dyDescent="0.2">
      <c r="A12" s="70" t="s">
        <v>144</v>
      </c>
      <c r="C12" s="532" t="s">
        <v>425</v>
      </c>
      <c r="D12" s="532"/>
      <c r="E12" s="532"/>
      <c r="F12" s="532"/>
      <c r="G12" s="78"/>
    </row>
    <row r="13" spans="1:9" ht="12.75" customHeight="1" x14ac:dyDescent="0.2">
      <c r="A13" s="70"/>
      <c r="B13" s="58"/>
      <c r="C13" s="79"/>
      <c r="D13" s="74"/>
      <c r="E13" s="80"/>
      <c r="F13" s="74"/>
      <c r="G13" s="76"/>
    </row>
    <row r="14" spans="1:9" ht="12.75" customHeight="1" x14ac:dyDescent="0.2">
      <c r="A14" s="70" t="s">
        <v>145</v>
      </c>
      <c r="B14" s="58"/>
      <c r="C14" s="532">
        <v>2024</v>
      </c>
      <c r="D14" s="532"/>
      <c r="E14" s="532"/>
      <c r="F14" s="532"/>
      <c r="G14" s="78"/>
    </row>
    <row r="15" spans="1:9" ht="12.75" customHeight="1" x14ac:dyDescent="0.2">
      <c r="A15" s="70"/>
      <c r="B15" s="58"/>
      <c r="C15" s="81"/>
      <c r="D15" s="81"/>
      <c r="E15" s="81"/>
      <c r="F15" s="81"/>
      <c r="G15" s="78"/>
    </row>
    <row r="16" spans="1:9" ht="12.75" customHeight="1" x14ac:dyDescent="0.2">
      <c r="A16" s="70" t="s">
        <v>146</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147</v>
      </c>
      <c r="B18" s="58"/>
      <c r="C18" s="532" t="s">
        <v>148</v>
      </c>
      <c r="D18" s="532"/>
      <c r="E18" s="532"/>
      <c r="F18" s="532"/>
      <c r="G18" s="78"/>
    </row>
    <row r="19" spans="1:7" ht="12.75" customHeight="1" x14ac:dyDescent="0.2"/>
    <row r="20" spans="1:7" ht="12.75" customHeight="1" x14ac:dyDescent="0.2">
      <c r="A20" s="72" t="s">
        <v>149</v>
      </c>
      <c r="B20" s="58"/>
      <c r="C20" s="532"/>
      <c r="D20" s="532"/>
      <c r="E20" s="532"/>
      <c r="F20" s="532"/>
      <c r="G20" s="74"/>
    </row>
    <row r="21" spans="1:7" ht="12.75" customHeight="1" x14ac:dyDescent="0.2">
      <c r="A21" s="70"/>
      <c r="B21" s="58"/>
      <c r="C21" s="84"/>
      <c r="D21" s="74"/>
      <c r="E21" s="74"/>
      <c r="F21" s="74"/>
      <c r="G21" s="74"/>
    </row>
    <row r="22" spans="1:7" ht="29.25" customHeight="1" x14ac:dyDescent="0.2">
      <c r="A22" s="533" t="s">
        <v>150</v>
      </c>
      <c r="B22" s="533"/>
      <c r="C22" s="85">
        <v>46492</v>
      </c>
      <c r="D22" s="86"/>
      <c r="E22" s="86"/>
      <c r="F22" s="86"/>
      <c r="G22" s="86"/>
    </row>
    <row r="23" spans="1:7" ht="12.75" customHeight="1" x14ac:dyDescent="0.2">
      <c r="A23" s="70"/>
      <c r="B23" s="58"/>
      <c r="C23" s="75"/>
      <c r="D23" s="74"/>
      <c r="E23" s="74"/>
      <c r="F23" s="74"/>
      <c r="G23" s="76"/>
    </row>
    <row r="24" spans="1:7" ht="12.75" customHeight="1" x14ac:dyDescent="0.2">
      <c r="A24" s="70" t="s">
        <v>151</v>
      </c>
      <c r="B24" s="58"/>
      <c r="C24" s="75" t="s">
        <v>158</v>
      </c>
      <c r="D24" s="81"/>
      <c r="E24" s="81"/>
      <c r="F24" s="81"/>
      <c r="G24" s="81"/>
    </row>
    <row r="25" spans="1:7" ht="12.75" customHeight="1" x14ac:dyDescent="0.2">
      <c r="A25" s="70" t="s">
        <v>152</v>
      </c>
      <c r="B25" s="58"/>
      <c r="C25" s="75" t="s">
        <v>418</v>
      </c>
      <c r="D25" s="81"/>
      <c r="E25" s="81"/>
      <c r="F25" s="81"/>
      <c r="G25" s="81"/>
    </row>
    <row r="26" spans="1:7" ht="12.75" customHeight="1" x14ac:dyDescent="0.2">
      <c r="A26" s="70"/>
      <c r="B26" s="58"/>
      <c r="C26" s="75" t="s">
        <v>421</v>
      </c>
      <c r="D26" s="81"/>
      <c r="E26" s="81"/>
      <c r="F26" s="81"/>
      <c r="G26" s="81"/>
    </row>
    <row r="27" spans="1:7" ht="12.75" customHeight="1" x14ac:dyDescent="0.2">
      <c r="A27" s="70"/>
      <c r="B27" s="58"/>
      <c r="C27" s="75" t="s">
        <v>420</v>
      </c>
      <c r="D27" s="74"/>
      <c r="E27" s="74"/>
      <c r="F27" s="74"/>
      <c r="G27" s="74"/>
    </row>
    <row r="28" spans="1:7" ht="12.75" customHeight="1" x14ac:dyDescent="0.2">
      <c r="A28" s="58" t="s">
        <v>153</v>
      </c>
      <c r="B28" s="58"/>
      <c r="C28" s="679" t="s">
        <v>419</v>
      </c>
      <c r="D28" s="74"/>
      <c r="E28" s="74"/>
      <c r="F28" s="74"/>
      <c r="G28" s="74"/>
    </row>
    <row r="29" spans="1:7" ht="12.75" customHeight="1" x14ac:dyDescent="0.2">
      <c r="A29" s="58" t="s">
        <v>154</v>
      </c>
      <c r="B29" s="58"/>
      <c r="C29" s="75" t="s">
        <v>422</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155</v>
      </c>
      <c r="B35" s="73"/>
      <c r="C35" s="88" t="s">
        <v>156</v>
      </c>
      <c r="D35" s="81"/>
      <c r="E35" s="81"/>
      <c r="F35" s="81"/>
      <c r="G35" s="81"/>
    </row>
    <row r="36" spans="1:8" s="96" customFormat="1" ht="14.25" x14ac:dyDescent="0.2">
      <c r="A36" s="77"/>
      <c r="B36" s="77"/>
      <c r="C36" s="534"/>
      <c r="D36" s="535"/>
      <c r="E36" s="535"/>
      <c r="F36" s="535"/>
      <c r="G36" s="75"/>
    </row>
    <row r="37" spans="1:8" ht="12.75" x14ac:dyDescent="0.2">
      <c r="A37" s="73"/>
      <c r="B37" s="73"/>
      <c r="C37" s="536"/>
      <c r="D37" s="537"/>
      <c r="E37" s="537"/>
      <c r="F37" s="537"/>
      <c r="G37" s="75"/>
    </row>
    <row r="38" spans="1:8" ht="12.75" customHeight="1" x14ac:dyDescent="0.2">
      <c r="C38" s="538"/>
      <c r="D38" s="538"/>
      <c r="E38" s="538"/>
      <c r="F38" s="538"/>
      <c r="G38" s="96"/>
    </row>
    <row r="39" spans="1:8" ht="12.75" customHeight="1" x14ac:dyDescent="0.2">
      <c r="A39" s="72" t="s">
        <v>157</v>
      </c>
      <c r="C39" s="94" t="s">
        <v>158</v>
      </c>
      <c r="D39" s="95"/>
      <c r="E39" s="95"/>
      <c r="F39" s="95"/>
      <c r="G39" s="96"/>
    </row>
    <row r="40" spans="1:8" ht="13.5" customHeight="1" x14ac:dyDescent="0.2">
      <c r="A40" s="72"/>
      <c r="C40" s="539" t="s">
        <v>255</v>
      </c>
      <c r="D40" s="539"/>
      <c r="E40" s="539"/>
      <c r="F40" s="539"/>
      <c r="G40" s="96"/>
    </row>
    <row r="41" spans="1:8" ht="13.5" customHeight="1" x14ac:dyDescent="0.2">
      <c r="A41" s="72"/>
      <c r="C41" s="319" t="str">
        <f>CONCATENATE("Nürnberg, ",YEAR(C16))</f>
        <v>Nürnberg, 2026</v>
      </c>
      <c r="D41" s="319"/>
      <c r="E41" s="319"/>
      <c r="F41" s="319"/>
      <c r="G41" s="96"/>
    </row>
    <row r="42" spans="1:8" ht="12.75" customHeight="1" x14ac:dyDescent="0.2">
      <c r="C42" s="94"/>
      <c r="D42" s="43"/>
      <c r="E42" s="43"/>
      <c r="F42" s="43"/>
      <c r="G42" s="97"/>
    </row>
    <row r="43" spans="1:8" ht="12.75" customHeight="1" x14ac:dyDescent="0.2">
      <c r="A43" s="530" t="s">
        <v>159</v>
      </c>
      <c r="B43" s="531"/>
      <c r="C43" s="98" t="s">
        <v>160</v>
      </c>
      <c r="D43" s="74"/>
      <c r="E43" s="74"/>
      <c r="F43" s="74"/>
      <c r="G43" s="98"/>
    </row>
    <row r="44" spans="1:8" ht="12.75" customHeight="1" x14ac:dyDescent="0.2">
      <c r="A44" s="99"/>
      <c r="B44" s="99"/>
      <c r="C44" s="100" t="s">
        <v>161</v>
      </c>
      <c r="D44" s="98"/>
      <c r="E44" s="98"/>
      <c r="F44" s="98"/>
      <c r="G44" s="98"/>
    </row>
    <row r="45" spans="1:8" ht="12.75" customHeight="1" x14ac:dyDescent="0.2">
      <c r="A45" s="59"/>
      <c r="B45" s="73"/>
      <c r="C45" s="101" t="s">
        <v>162</v>
      </c>
      <c r="D45" s="99"/>
      <c r="E45" s="99"/>
      <c r="F45" s="99"/>
      <c r="G45" s="99"/>
      <c r="H45" s="102"/>
    </row>
    <row r="46" spans="1:8" ht="12.75" customHeight="1" x14ac:dyDescent="0.2">
      <c r="A46" s="59"/>
      <c r="B46" s="58"/>
      <c r="C46" s="103" t="s">
        <v>163</v>
      </c>
      <c r="D46" s="77"/>
      <c r="E46" s="77"/>
      <c r="F46" s="77"/>
      <c r="G46" s="99"/>
      <c r="H46" s="102"/>
    </row>
    <row r="47" spans="1:8" ht="12.75" customHeight="1" x14ac:dyDescent="0.2">
      <c r="A47" s="59"/>
      <c r="B47" s="58"/>
      <c r="C47" s="104" t="s">
        <v>164</v>
      </c>
      <c r="D47" s="95"/>
      <c r="E47" s="95"/>
      <c r="F47" s="95"/>
      <c r="G47" s="96"/>
    </row>
    <row r="48" spans="1:8" ht="12.75" customHeight="1" x14ac:dyDescent="0.2">
      <c r="A48" s="59"/>
      <c r="B48" s="58"/>
      <c r="C48" s="104" t="s">
        <v>165</v>
      </c>
      <c r="D48" s="95"/>
      <c r="E48" s="95"/>
      <c r="F48" s="95"/>
      <c r="G48" s="96"/>
    </row>
    <row r="49" spans="1:6" ht="12.75" customHeight="1" x14ac:dyDescent="0.2">
      <c r="A49" s="105"/>
      <c r="B49" s="105"/>
      <c r="C49" s="104" t="s">
        <v>166</v>
      </c>
      <c r="D49" s="58"/>
      <c r="E49" s="58"/>
      <c r="F49" s="58"/>
    </row>
    <row r="50" spans="1:6" ht="12.75" customHeight="1" x14ac:dyDescent="0.2">
      <c r="A50" s="105"/>
      <c r="B50" s="105"/>
      <c r="C50" s="106" t="s">
        <v>167</v>
      </c>
      <c r="D50" s="105"/>
      <c r="E50" s="105"/>
      <c r="F50" s="105"/>
    </row>
    <row r="51" spans="1:6" ht="12.75" customHeight="1" x14ac:dyDescent="0.2">
      <c r="A51" s="105"/>
      <c r="B51" s="105"/>
      <c r="C51" s="106" t="s">
        <v>168</v>
      </c>
      <c r="D51" s="105"/>
      <c r="E51" s="105"/>
      <c r="F51" s="105"/>
    </row>
    <row r="52" spans="1:6" ht="12.75" customHeight="1" x14ac:dyDescent="0.2">
      <c r="A52" s="105"/>
      <c r="B52" s="105"/>
      <c r="C52" s="106" t="s">
        <v>169</v>
      </c>
      <c r="D52" s="105"/>
      <c r="E52" s="105"/>
      <c r="F52" s="105"/>
    </row>
    <row r="53" spans="1:6" ht="12.75" customHeight="1" x14ac:dyDescent="0.2">
      <c r="A53" s="105"/>
      <c r="B53" s="105"/>
      <c r="C53" s="106" t="s">
        <v>170</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5A7BF67E-CE20-4CA6-86D6-24C4E8FF8626}"/>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9"/>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171</v>
      </c>
      <c r="C4" s="113"/>
      <c r="D4" s="113"/>
      <c r="E4" s="113"/>
      <c r="F4" s="113"/>
    </row>
    <row r="5" spans="1:6" ht="12" x14ac:dyDescent="0.2"/>
    <row r="6" spans="1:6" ht="12" x14ac:dyDescent="0.2"/>
    <row r="7" spans="1:6" ht="29.25" customHeight="1" x14ac:dyDescent="0.2">
      <c r="A7" s="540" t="s">
        <v>251</v>
      </c>
      <c r="B7" s="540"/>
      <c r="C7" s="540"/>
      <c r="D7" s="540"/>
      <c r="E7" s="540"/>
      <c r="F7" s="540"/>
    </row>
    <row r="8" spans="1:6" ht="15" customHeight="1" x14ac:dyDescent="0.2">
      <c r="A8" s="114" t="s">
        <v>374</v>
      </c>
      <c r="C8" s="114"/>
      <c r="D8" s="114"/>
      <c r="E8" s="114"/>
      <c r="F8" s="114"/>
    </row>
    <row r="9" spans="1:6" ht="15" customHeight="1" x14ac:dyDescent="0.2">
      <c r="A9" s="162">
        <v>2024</v>
      </c>
      <c r="C9" s="114"/>
      <c r="D9" s="114"/>
      <c r="E9" s="114"/>
      <c r="F9" s="114"/>
    </row>
    <row r="10" spans="1:6" ht="12" x14ac:dyDescent="0.2"/>
    <row r="11" spans="1:6" ht="12.75" x14ac:dyDescent="0.2">
      <c r="A11" s="115" t="s">
        <v>172</v>
      </c>
      <c r="F11" s="116"/>
    </row>
    <row r="12" spans="1:6" s="117" customFormat="1" ht="18" customHeight="1" x14ac:dyDescent="0.2">
      <c r="B12" s="118"/>
      <c r="C12" s="118"/>
      <c r="D12" s="118"/>
      <c r="E12" s="118"/>
    </row>
    <row r="13" spans="1:6" s="117" customFormat="1" ht="18" customHeight="1" x14ac:dyDescent="0.2">
      <c r="A13" s="454" t="s">
        <v>187</v>
      </c>
      <c r="F13" s="119"/>
    </row>
    <row r="14" spans="1:6" s="117" customFormat="1" ht="18" customHeight="1" x14ac:dyDescent="0.2">
      <c r="A14" s="454"/>
      <c r="F14" s="119"/>
    </row>
    <row r="15" spans="1:6" s="117" customFormat="1" ht="18" customHeight="1" x14ac:dyDescent="0.2">
      <c r="A15" s="454"/>
      <c r="B15" s="120" t="s">
        <v>196</v>
      </c>
      <c r="F15" s="119"/>
    </row>
    <row r="16" spans="1:6" s="117" customFormat="1" ht="18" customHeight="1" x14ac:dyDescent="0.2">
      <c r="A16" s="454" t="s">
        <v>179</v>
      </c>
      <c r="B16" s="117" t="s">
        <v>282</v>
      </c>
      <c r="F16" s="119"/>
    </row>
    <row r="17" spans="1:6" s="117" customFormat="1" ht="18" customHeight="1" x14ac:dyDescent="0.2">
      <c r="A17" s="454" t="s">
        <v>180</v>
      </c>
      <c r="B17" s="117" t="s">
        <v>232</v>
      </c>
      <c r="F17" s="119"/>
    </row>
    <row r="18" spans="1:6" s="117" customFormat="1" ht="18" customHeight="1" x14ac:dyDescent="0.2">
      <c r="A18" s="454" t="s">
        <v>181</v>
      </c>
      <c r="B18" s="117" t="s">
        <v>283</v>
      </c>
      <c r="F18" s="119"/>
    </row>
    <row r="19" spans="1:6" s="117" customFormat="1" ht="18" customHeight="1" x14ac:dyDescent="0.2">
      <c r="A19" s="454" t="s">
        <v>182</v>
      </c>
      <c r="B19" s="117" t="s">
        <v>233</v>
      </c>
      <c r="F19" s="119"/>
    </row>
    <row r="20" spans="1:6" s="117" customFormat="1" ht="18" customHeight="1" x14ac:dyDescent="0.2">
      <c r="A20" s="454" t="s">
        <v>284</v>
      </c>
      <c r="B20" s="117" t="s">
        <v>285</v>
      </c>
      <c r="F20" s="119"/>
    </row>
    <row r="21" spans="1:6" s="117" customFormat="1" ht="18" customHeight="1" x14ac:dyDescent="0.2">
      <c r="A21" s="454" t="s">
        <v>392</v>
      </c>
      <c r="B21" s="117" t="s">
        <v>391</v>
      </c>
      <c r="F21" s="119"/>
    </row>
    <row r="22" spans="1:6" s="117" customFormat="1" ht="18" customHeight="1" x14ac:dyDescent="0.2">
      <c r="A22" s="454"/>
      <c r="F22" s="119"/>
    </row>
    <row r="23" spans="1:6" s="117" customFormat="1" ht="17.649999999999999" customHeight="1" x14ac:dyDescent="0.2">
      <c r="A23" s="454"/>
      <c r="B23" s="533" t="s">
        <v>326</v>
      </c>
      <c r="C23" s="533"/>
      <c r="D23" s="533"/>
      <c r="E23" s="533"/>
      <c r="F23" s="533"/>
    </row>
    <row r="24" spans="1:6" s="117" customFormat="1" ht="18" customHeight="1" x14ac:dyDescent="0.2">
      <c r="A24" s="454" t="s">
        <v>183</v>
      </c>
      <c r="B24" s="117" t="s">
        <v>188</v>
      </c>
      <c r="F24" s="119"/>
    </row>
    <row r="25" spans="1:6" s="117" customFormat="1" ht="18" customHeight="1" x14ac:dyDescent="0.2">
      <c r="A25" s="454" t="s">
        <v>184</v>
      </c>
      <c r="B25" s="117" t="s">
        <v>286</v>
      </c>
      <c r="F25" s="119"/>
    </row>
    <row r="26" spans="1:6" s="117" customFormat="1" ht="18" customHeight="1" x14ac:dyDescent="0.2">
      <c r="A26" s="454" t="s">
        <v>185</v>
      </c>
      <c r="B26" s="117" t="s">
        <v>177</v>
      </c>
      <c r="F26" s="119"/>
    </row>
    <row r="27" spans="1:6" s="117" customFormat="1" ht="18" customHeight="1" x14ac:dyDescent="0.2">
      <c r="A27" s="454" t="s">
        <v>186</v>
      </c>
      <c r="B27" s="117" t="s">
        <v>287</v>
      </c>
      <c r="F27" s="119"/>
    </row>
    <row r="28" spans="1:6" s="117" customFormat="1" ht="18" customHeight="1" x14ac:dyDescent="0.2">
      <c r="A28" s="454" t="s">
        <v>324</v>
      </c>
      <c r="B28" s="117" t="s">
        <v>325</v>
      </c>
      <c r="F28" s="119"/>
    </row>
    <row r="29" spans="1:6" s="117" customFormat="1" ht="18" customHeight="1" x14ac:dyDescent="0.2">
      <c r="A29" s="142"/>
      <c r="F29" s="119"/>
    </row>
    <row r="30" spans="1:6" s="143" customFormat="1" ht="20.100000000000001" customHeight="1" x14ac:dyDescent="0.2">
      <c r="A30" s="455" t="s">
        <v>193</v>
      </c>
      <c r="B30" s="102"/>
      <c r="C30" s="102"/>
      <c r="D30" s="102"/>
      <c r="E30" s="102"/>
      <c r="F30" s="102"/>
    </row>
    <row r="31" spans="1:6" s="143" customFormat="1" ht="20.100000000000001" customHeight="1" x14ac:dyDescent="0.2">
      <c r="A31" s="455" t="s">
        <v>173</v>
      </c>
      <c r="B31" s="102"/>
      <c r="C31" s="102"/>
      <c r="D31" s="102"/>
      <c r="E31" s="102"/>
      <c r="F31" s="102"/>
    </row>
    <row r="32" spans="1:6" s="143" customFormat="1" ht="20.100000000000001" customHeight="1" x14ac:dyDescent="0.2">
      <c r="A32" s="456" t="s">
        <v>112</v>
      </c>
      <c r="B32" s="102"/>
      <c r="C32" s="102"/>
      <c r="D32" s="102"/>
      <c r="E32" s="102"/>
      <c r="F32" s="102"/>
    </row>
    <row r="33" spans="1:6" s="143" customFormat="1" ht="12.75" x14ac:dyDescent="0.2">
      <c r="A33" s="145"/>
      <c r="B33" s="36"/>
      <c r="D33" s="144"/>
      <c r="E33" s="144"/>
      <c r="F33" s="144"/>
    </row>
    <row r="34" spans="1:6" s="143" customFormat="1" ht="12.75" x14ac:dyDescent="0.2">
      <c r="A34" s="145"/>
      <c r="B34" s="36"/>
      <c r="C34" s="146"/>
      <c r="D34" s="146"/>
      <c r="E34" s="146"/>
      <c r="F34" s="146"/>
    </row>
    <row r="35" spans="1:6" s="143" customFormat="1" ht="12.75" x14ac:dyDescent="0.2">
      <c r="A35" s="145"/>
      <c r="B35" s="36"/>
      <c r="C35" s="36"/>
      <c r="D35" s="36"/>
      <c r="E35" s="36"/>
      <c r="F35" s="36"/>
    </row>
    <row r="36" spans="1:6" s="143" customFormat="1" ht="12.75" x14ac:dyDescent="0.2">
      <c r="A36" s="145"/>
      <c r="B36" s="102"/>
      <c r="C36" s="102"/>
      <c r="D36" s="102"/>
      <c r="E36" s="102"/>
      <c r="F36" s="102"/>
    </row>
    <row r="37" spans="1:6" s="143" customFormat="1" ht="12.75" x14ac:dyDescent="0.2">
      <c r="A37" s="145"/>
      <c r="B37" s="36"/>
      <c r="D37" s="144"/>
      <c r="E37" s="144"/>
      <c r="F37" s="144"/>
    </row>
    <row r="38" spans="1:6" s="143" customFormat="1" ht="12.75" x14ac:dyDescent="0.2">
      <c r="A38" s="145"/>
      <c r="B38" s="36"/>
      <c r="C38" s="146"/>
      <c r="D38" s="146"/>
      <c r="E38" s="146"/>
      <c r="F38" s="146"/>
    </row>
    <row r="39" spans="1:6" s="143" customFormat="1" ht="12.75" x14ac:dyDescent="0.2">
      <c r="A39" s="145"/>
      <c r="B39" s="36"/>
      <c r="C39" s="36"/>
      <c r="D39" s="36"/>
      <c r="E39" s="36"/>
      <c r="F39" s="36"/>
    </row>
    <row r="40" spans="1:6" s="143" customFormat="1" ht="12.75" x14ac:dyDescent="0.2">
      <c r="A40" s="147"/>
      <c r="B40" s="102"/>
      <c r="C40" s="102"/>
      <c r="D40" s="102"/>
      <c r="E40" s="102"/>
      <c r="F40" s="102"/>
    </row>
    <row r="41" spans="1:6" s="143" customFormat="1" ht="12.75" x14ac:dyDescent="0.2">
      <c r="A41" s="147"/>
      <c r="B41" s="148"/>
      <c r="D41" s="149"/>
      <c r="E41" s="149"/>
      <c r="F41" s="149"/>
    </row>
    <row r="42" spans="1:6" ht="12" x14ac:dyDescent="0.2">
      <c r="A42" s="150"/>
      <c r="B42" s="151"/>
      <c r="C42" s="152"/>
      <c r="D42" s="152"/>
      <c r="E42" s="152"/>
      <c r="F42" s="152"/>
    </row>
    <row r="43" spans="1:6" ht="12" x14ac:dyDescent="0.2">
      <c r="B43" s="153"/>
    </row>
    <row r="44" spans="1:6" ht="12" x14ac:dyDescent="0.2"/>
    <row r="45" spans="1:6" ht="12" x14ac:dyDescent="0.2">
      <c r="C45" s="112"/>
      <c r="D45" s="112"/>
    </row>
    <row r="46" spans="1:6" ht="12" x14ac:dyDescent="0.2">
      <c r="E46" s="154"/>
    </row>
    <row r="47" spans="1:6" ht="12" x14ac:dyDescent="0.2">
      <c r="B47" s="155"/>
      <c r="C47" s="112"/>
      <c r="D47" s="112"/>
    </row>
    <row r="48" spans="1:6" ht="12" x14ac:dyDescent="0.2">
      <c r="B48" s="156"/>
    </row>
    <row r="49" ht="12" x14ac:dyDescent="0.2"/>
  </sheetData>
  <mergeCells count="2">
    <mergeCell ref="A7:F7"/>
    <mergeCell ref="B23:F23"/>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4" location="'2.1'!A1" display="'2.1'!A1" xr:uid="{E33B9C72-DCC0-41E8-A6FF-81F9309D8CFE}"/>
    <hyperlink ref="A25" location="'2.2'!A1" display="'2.2'!A1" xr:uid="{467296E3-2FF2-4DFE-8B27-F7DA3AA5910E}"/>
    <hyperlink ref="A27" location="'2.3'!A1" display="'2.3'!A1" xr:uid="{5AA4F23A-5A93-466A-BC3A-C80302659D8A}"/>
    <hyperlink ref="A26" location="'2.2'!A1" display="'2.2'!A1" xr:uid="{9B64DEF5-9A65-4263-B4E4-8EEE72728CAC}"/>
    <hyperlink ref="A32" location="'Statistik-Infoseite'!A1" display="Statistik-Infoseite" xr:uid="{3CF79749-61B2-4390-81D2-4FCA0CD5B6B2}"/>
    <hyperlink ref="A30" location="Hinweis_BsbM!A1" display="Hinweis_BsbM" xr:uid="{2E7F6693-B400-4F46-873B-842B661E76DE}"/>
    <hyperlink ref="A31" location="BsbM_Glossar!A1" display="Glossar" xr:uid="{9CAE5311-47F7-41FF-BB1E-29C32C47F2BC}"/>
    <hyperlink ref="A20" location="'1.5'!A1" display="1.5" xr:uid="{38C3061C-53FF-4041-AC69-632C8BD0F8BF}"/>
    <hyperlink ref="A28" location="Anhang!A1" display="2.5" xr:uid="{E532CC9C-63D0-4EEC-A225-ED94FDA2B5F2}"/>
    <hyperlink ref="A21" location="'1.6'!A1" display="1.6" xr:uid="{CA5965EE-D99C-44AD-9278-FE4F557CC086}"/>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545" t="str">
        <f ca="1">HYPERLINK(CELL("adresse",Inhaltsverzeichnis!A1),"zurück zum Inhalt")</f>
        <v>zurück zum Inhalt</v>
      </c>
      <c r="J2" s="546"/>
      <c r="K2" s="341"/>
    </row>
    <row r="3" spans="1:17" s="5" customFormat="1" x14ac:dyDescent="0.2">
      <c r="D3" s="6"/>
    </row>
    <row r="4" spans="1:17" customFormat="1" ht="12.75" customHeight="1" x14ac:dyDescent="0.2">
      <c r="A4" s="7" t="s">
        <v>229</v>
      </c>
      <c r="B4" s="8"/>
      <c r="C4" s="8"/>
      <c r="D4" s="8"/>
      <c r="E4" s="8"/>
      <c r="F4" s="8"/>
      <c r="G4" s="8"/>
      <c r="H4" s="8"/>
      <c r="I4" s="8"/>
      <c r="J4" s="8"/>
      <c r="K4" s="8"/>
      <c r="L4" s="9"/>
    </row>
    <row r="5" spans="1:17" customFormat="1" ht="12.75" customHeight="1" x14ac:dyDescent="0.2">
      <c r="A5" s="548" t="s">
        <v>241</v>
      </c>
      <c r="B5" s="548"/>
      <c r="C5" s="548"/>
      <c r="D5" s="548"/>
      <c r="E5" s="548"/>
      <c r="F5" s="548"/>
      <c r="G5" s="548"/>
      <c r="H5" s="548"/>
      <c r="I5" s="548"/>
      <c r="J5" s="548"/>
      <c r="K5" s="548"/>
      <c r="L5" s="126"/>
      <c r="M5" s="126"/>
      <c r="N5" s="126"/>
      <c r="O5" s="126"/>
      <c r="P5" s="126"/>
      <c r="Q5" s="126"/>
    </row>
    <row r="6" spans="1:17" customFormat="1" ht="12.75" customHeight="1" x14ac:dyDescent="0.2">
      <c r="A6" s="276" t="str">
        <f>CONCATENATE(LEFT(Impressum!C12,SEARCH("(",Impressum!C12)-1),"(Hauptsitz des Arbeitgebers",TEXT(0,"#¹⁾"),", Gebietsstand ",TEXT(Impressum!C16,"MMMM")," ",TEXT(Impressum!C16,"JJJJ"),")")</f>
        <v>Deutschland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426</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550" t="s">
        <v>369</v>
      </c>
      <c r="B9" s="551" t="s">
        <v>196</v>
      </c>
      <c r="C9" s="549" t="s">
        <v>5</v>
      </c>
      <c r="D9" s="549"/>
      <c r="E9" s="549"/>
      <c r="F9" s="549"/>
      <c r="G9" s="549"/>
      <c r="H9" s="549"/>
      <c r="I9" s="549"/>
      <c r="J9" s="549"/>
    </row>
    <row r="10" spans="1:17" customFormat="1" ht="12" customHeight="1" x14ac:dyDescent="0.2">
      <c r="A10" s="550"/>
      <c r="B10" s="552"/>
      <c r="C10" s="549" t="s">
        <v>257</v>
      </c>
      <c r="D10" s="549" t="s">
        <v>364</v>
      </c>
      <c r="E10" s="554" t="s">
        <v>4</v>
      </c>
      <c r="F10" s="554"/>
      <c r="G10" s="551" t="s">
        <v>259</v>
      </c>
      <c r="H10" s="551" t="s">
        <v>234</v>
      </c>
      <c r="I10" s="551" t="s">
        <v>231</v>
      </c>
      <c r="J10" s="551" t="s">
        <v>234</v>
      </c>
    </row>
    <row r="11" spans="1:17" customFormat="1" ht="67.5" x14ac:dyDescent="0.2">
      <c r="A11" s="550"/>
      <c r="B11" s="553"/>
      <c r="C11" s="549"/>
      <c r="D11" s="549"/>
      <c r="E11" s="321" t="s">
        <v>258</v>
      </c>
      <c r="F11" s="321" t="s">
        <v>234</v>
      </c>
      <c r="G11" s="553"/>
      <c r="H11" s="553"/>
      <c r="I11" s="553"/>
      <c r="J11" s="553"/>
    </row>
    <row r="12" spans="1:17" customFormat="1" ht="11.25" customHeight="1" x14ac:dyDescent="0.2">
      <c r="A12" s="550"/>
      <c r="B12" s="12">
        <v>1</v>
      </c>
      <c r="C12" s="12">
        <v>2</v>
      </c>
      <c r="D12" s="12">
        <v>3</v>
      </c>
      <c r="E12" s="12">
        <v>4</v>
      </c>
      <c r="F12" s="12">
        <v>5</v>
      </c>
      <c r="G12" s="12">
        <v>6</v>
      </c>
      <c r="H12" s="12">
        <v>7</v>
      </c>
      <c r="I12" s="12">
        <v>8</v>
      </c>
      <c r="J12" s="12">
        <v>9</v>
      </c>
    </row>
    <row r="13" spans="1:17" customFormat="1" ht="20.100000000000001" customHeight="1" x14ac:dyDescent="0.2">
      <c r="A13" s="243" t="s">
        <v>230</v>
      </c>
      <c r="B13" s="235">
        <v>180705</v>
      </c>
      <c r="C13" s="235">
        <v>71238</v>
      </c>
      <c r="D13" s="236">
        <v>39.422262804017599</v>
      </c>
      <c r="E13" s="235">
        <v>44986</v>
      </c>
      <c r="F13" s="236">
        <v>24.894717910406499</v>
      </c>
      <c r="G13" s="235">
        <v>64771</v>
      </c>
      <c r="H13" s="236">
        <v>35.843501840015499</v>
      </c>
      <c r="I13" s="235">
        <v>44696</v>
      </c>
      <c r="J13" s="236">
        <v>24.734235355966899</v>
      </c>
    </row>
    <row r="14" spans="1:17" customFormat="1" ht="15" customHeight="1" x14ac:dyDescent="0.2">
      <c r="A14" s="229" t="s">
        <v>10</v>
      </c>
      <c r="B14" s="13">
        <v>167920</v>
      </c>
      <c r="C14" s="13">
        <v>63809</v>
      </c>
      <c r="D14" s="14">
        <v>37.999642686993802</v>
      </c>
      <c r="E14" s="13">
        <v>38894</v>
      </c>
      <c r="F14" s="14">
        <v>23.162220104811801</v>
      </c>
      <c r="G14" s="13">
        <v>60627</v>
      </c>
      <c r="H14" s="14">
        <v>36.104692710814703</v>
      </c>
      <c r="I14" s="13">
        <v>43484</v>
      </c>
      <c r="J14" s="14">
        <v>25.895664602191498</v>
      </c>
    </row>
    <row r="15" spans="1:17" customFormat="1" ht="15" customHeight="1" x14ac:dyDescent="0.2">
      <c r="A15" s="124" t="s">
        <v>2</v>
      </c>
      <c r="B15" s="15">
        <v>12785</v>
      </c>
      <c r="C15" s="15">
        <v>7429</v>
      </c>
      <c r="D15" s="16">
        <v>58.107156824403603</v>
      </c>
      <c r="E15" s="15">
        <v>6092</v>
      </c>
      <c r="F15" s="16">
        <v>47.649589362534201</v>
      </c>
      <c r="G15" s="13">
        <v>4144</v>
      </c>
      <c r="H15" s="16">
        <v>32.412983965584701</v>
      </c>
      <c r="I15" s="15">
        <v>1212</v>
      </c>
      <c r="J15" s="16">
        <v>9.47985921001173</v>
      </c>
    </row>
    <row r="16" spans="1:17" s="244" customFormat="1" ht="36" customHeight="1" x14ac:dyDescent="0.2">
      <c r="A16" s="463" t="s">
        <v>260</v>
      </c>
      <c r="B16" s="233">
        <v>82561</v>
      </c>
      <c r="C16" s="233">
        <v>40164</v>
      </c>
      <c r="D16" s="234">
        <v>48.647666573805999</v>
      </c>
      <c r="E16" s="233">
        <v>18877</v>
      </c>
      <c r="F16" s="234">
        <v>22.864306391637701</v>
      </c>
      <c r="G16" s="235">
        <v>8045</v>
      </c>
      <c r="H16" s="234">
        <v>9.7443102675597402</v>
      </c>
      <c r="I16" s="233">
        <v>34352</v>
      </c>
      <c r="J16" s="234">
        <v>41.608023158634197</v>
      </c>
    </row>
    <row r="17" spans="1:11" customFormat="1" ht="15" customHeight="1" x14ac:dyDescent="0.2">
      <c r="A17" s="464" t="s">
        <v>10</v>
      </c>
      <c r="B17" s="13">
        <v>78969</v>
      </c>
      <c r="C17" s="13">
        <v>37853</v>
      </c>
      <c r="D17" s="14">
        <v>47.933999417492899</v>
      </c>
      <c r="E17" s="13">
        <v>17560</v>
      </c>
      <c r="F17" s="14">
        <v>22.236573845433</v>
      </c>
      <c r="G17" s="13">
        <v>7734</v>
      </c>
      <c r="H17" s="14">
        <v>9.7937165216730602</v>
      </c>
      <c r="I17" s="13">
        <v>33382</v>
      </c>
      <c r="J17" s="14">
        <v>42.272284060833996</v>
      </c>
    </row>
    <row r="18" spans="1:11" s="17" customFormat="1" ht="15" customHeight="1" x14ac:dyDescent="0.2">
      <c r="A18" s="465" t="s">
        <v>2</v>
      </c>
      <c r="B18" s="15">
        <v>3592</v>
      </c>
      <c r="C18" s="15">
        <v>2311</v>
      </c>
      <c r="D18" s="16">
        <v>64.337416481068999</v>
      </c>
      <c r="E18" s="15">
        <v>1317</v>
      </c>
      <c r="F18" s="16">
        <v>36.664810690423202</v>
      </c>
      <c r="G18" s="13">
        <v>311</v>
      </c>
      <c r="H18" s="16">
        <v>8.6581291759465504</v>
      </c>
      <c r="I18" s="15">
        <v>970</v>
      </c>
      <c r="J18" s="16">
        <v>27.004454342984399</v>
      </c>
    </row>
    <row r="19" spans="1:11" s="244" customFormat="1" ht="36" customHeight="1" x14ac:dyDescent="0.2">
      <c r="A19" s="463" t="s">
        <v>261</v>
      </c>
      <c r="B19" s="233">
        <v>31418</v>
      </c>
      <c r="C19" s="233">
        <v>12203</v>
      </c>
      <c r="D19" s="234">
        <v>38.840791902730899</v>
      </c>
      <c r="E19" s="233">
        <v>7867</v>
      </c>
      <c r="F19" s="234">
        <v>25.039786109873301</v>
      </c>
      <c r="G19" s="235">
        <v>12359</v>
      </c>
      <c r="H19" s="234">
        <v>39.337322553950003</v>
      </c>
      <c r="I19" s="233">
        <v>6856</v>
      </c>
      <c r="J19" s="234">
        <v>21.821885543319102</v>
      </c>
    </row>
    <row r="20" spans="1:11" s="121" customFormat="1" ht="15" customHeight="1" x14ac:dyDescent="0.2">
      <c r="A20" s="464" t="s">
        <v>10</v>
      </c>
      <c r="B20" s="13">
        <v>29592</v>
      </c>
      <c r="C20" s="13">
        <v>11140</v>
      </c>
      <c r="D20" s="14">
        <v>37.645309543119801</v>
      </c>
      <c r="E20" s="13">
        <v>7063</v>
      </c>
      <c r="F20" s="14">
        <v>23.867937280345998</v>
      </c>
      <c r="G20" s="13">
        <v>11775</v>
      </c>
      <c r="H20" s="14">
        <v>39.791159772911598</v>
      </c>
      <c r="I20" s="13">
        <v>6677</v>
      </c>
      <c r="J20" s="14">
        <v>22.563530683968601</v>
      </c>
    </row>
    <row r="21" spans="1:11" s="17" customFormat="1" ht="15" customHeight="1" x14ac:dyDescent="0.2">
      <c r="A21" s="465" t="s">
        <v>2</v>
      </c>
      <c r="B21" s="122">
        <v>1826</v>
      </c>
      <c r="C21" s="122">
        <v>1063</v>
      </c>
      <c r="D21" s="123">
        <v>58.214676889375703</v>
      </c>
      <c r="E21" s="122">
        <v>804</v>
      </c>
      <c r="F21" s="123">
        <v>44.030668127053701</v>
      </c>
      <c r="G21" s="13">
        <v>584</v>
      </c>
      <c r="H21" s="123">
        <v>31.982475355969299</v>
      </c>
      <c r="I21" s="122">
        <v>179</v>
      </c>
      <c r="J21" s="123">
        <v>9.8028477546549802</v>
      </c>
    </row>
    <row r="22" spans="1:11" s="244" customFormat="1" ht="36" customHeight="1" x14ac:dyDescent="0.2">
      <c r="A22" s="463" t="s">
        <v>262</v>
      </c>
      <c r="B22" s="233">
        <v>66726</v>
      </c>
      <c r="C22" s="233">
        <v>18871</v>
      </c>
      <c r="D22" s="234">
        <v>28.281329616641202</v>
      </c>
      <c r="E22" s="233">
        <v>18242</v>
      </c>
      <c r="F22" s="234">
        <v>27.3386685849594</v>
      </c>
      <c r="G22" s="235">
        <v>44367</v>
      </c>
      <c r="H22" s="234">
        <v>66.491322722776701</v>
      </c>
      <c r="I22" s="233">
        <v>3488</v>
      </c>
      <c r="J22" s="234">
        <v>5.2273476605820797</v>
      </c>
    </row>
    <row r="23" spans="1:11" customFormat="1" ht="15" customHeight="1" x14ac:dyDescent="0.2">
      <c r="A23" s="464" t="s">
        <v>10</v>
      </c>
      <c r="B23" s="13">
        <v>59359</v>
      </c>
      <c r="C23" s="13">
        <v>14816</v>
      </c>
      <c r="D23" s="14">
        <v>24.9599892181472</v>
      </c>
      <c r="E23" s="13">
        <v>14271</v>
      </c>
      <c r="F23" s="14">
        <v>24.041847066156802</v>
      </c>
      <c r="G23" s="13">
        <v>41118</v>
      </c>
      <c r="H23" s="14">
        <v>69.270034872555101</v>
      </c>
      <c r="I23" s="13">
        <v>3425</v>
      </c>
      <c r="J23" s="14">
        <v>5.7699759092976599</v>
      </c>
    </row>
    <row r="24" spans="1:11" customFormat="1" ht="15" customHeight="1" x14ac:dyDescent="0.2">
      <c r="A24" s="465" t="s">
        <v>2</v>
      </c>
      <c r="B24" s="122">
        <v>7367</v>
      </c>
      <c r="C24" s="122">
        <v>4055</v>
      </c>
      <c r="D24" s="123">
        <v>55.042758246233198</v>
      </c>
      <c r="E24" s="122">
        <v>3971</v>
      </c>
      <c r="F24" s="123">
        <v>53.902538346681098</v>
      </c>
      <c r="G24" s="334">
        <v>3249</v>
      </c>
      <c r="H24" s="123">
        <v>44.102076829102799</v>
      </c>
      <c r="I24" s="122">
        <v>63</v>
      </c>
      <c r="J24" s="123">
        <v>0.85516492466404204</v>
      </c>
    </row>
    <row r="25" spans="1:11" x14ac:dyDescent="0.2">
      <c r="A25" s="11"/>
      <c r="B25" s="11"/>
      <c r="C25" s="11"/>
      <c r="D25" s="11"/>
      <c r="E25" s="11"/>
      <c r="F25" s="11"/>
      <c r="G25" s="11"/>
      <c r="H25" s="11"/>
      <c r="I25" s="11"/>
      <c r="J25" s="20" t="s">
        <v>8</v>
      </c>
    </row>
    <row r="26" spans="1:11" ht="11.25" customHeight="1" x14ac:dyDescent="0.2">
      <c r="A26" s="278" t="s">
        <v>362</v>
      </c>
      <c r="B26" s="462"/>
      <c r="C26" s="462"/>
      <c r="D26" s="462"/>
      <c r="E26" s="462"/>
      <c r="F26" s="462"/>
      <c r="G26" s="462"/>
      <c r="H26" s="462"/>
      <c r="I26" s="462"/>
      <c r="J26" s="20"/>
    </row>
    <row r="27" spans="1:11" s="273" customFormat="1" ht="11.25" customHeight="1" x14ac:dyDescent="0.2">
      <c r="A27" s="278" t="s">
        <v>240</v>
      </c>
      <c r="B27" s="278"/>
      <c r="C27" s="278"/>
      <c r="D27" s="278"/>
      <c r="E27" s="278"/>
      <c r="F27" s="278"/>
      <c r="G27" s="278"/>
      <c r="H27" s="278"/>
      <c r="I27" s="287"/>
      <c r="J27" s="320"/>
    </row>
    <row r="28" spans="1:11" x14ac:dyDescent="0.2">
      <c r="A28" s="125" t="s">
        <v>263</v>
      </c>
      <c r="B28" s="11"/>
      <c r="C28" s="11"/>
      <c r="D28" s="11"/>
      <c r="E28" s="11"/>
      <c r="F28" s="11"/>
      <c r="G28" s="11"/>
      <c r="H28" s="11"/>
      <c r="I28" s="11"/>
      <c r="J28" s="11"/>
      <c r="K28" s="11"/>
    </row>
    <row r="29" spans="1:11" ht="74.25" customHeight="1" x14ac:dyDescent="0.2">
      <c r="A29" s="547" t="s">
        <v>264</v>
      </c>
      <c r="B29" s="547"/>
      <c r="C29" s="547"/>
      <c r="D29" s="547"/>
      <c r="E29" s="547"/>
      <c r="F29" s="547"/>
      <c r="G29" s="547"/>
      <c r="H29" s="547"/>
      <c r="I29" s="547"/>
      <c r="J29" s="547"/>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57"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42"/>
      <c r="D1" s="2"/>
      <c r="E1" s="2"/>
      <c r="F1" s="2"/>
      <c r="G1" s="2"/>
      <c r="H1" s="3" t="s">
        <v>0</v>
      </c>
    </row>
    <row r="2" spans="1:10" s="5" customFormat="1" ht="12.75" customHeight="1" x14ac:dyDescent="0.2">
      <c r="A2" s="324"/>
      <c r="B2" s="324"/>
      <c r="C2" s="343"/>
      <c r="D2" s="324"/>
      <c r="E2" s="324"/>
      <c r="F2" s="324"/>
      <c r="G2" s="545" t="str">
        <f ca="1">HYPERLINK(CELL("adresse",Inhaltsverzeichnis!A1),"zurück zum Inhalt")</f>
        <v>zurück zum Inhalt</v>
      </c>
      <c r="H2" s="546"/>
      <c r="I2" s="324"/>
      <c r="J2" s="324"/>
    </row>
    <row r="3" spans="1:10" s="5" customFormat="1" x14ac:dyDescent="0.2">
      <c r="A3" s="324"/>
      <c r="B3" s="324"/>
      <c r="C3" s="344"/>
      <c r="D3" s="345"/>
      <c r="E3" s="324"/>
      <c r="F3" s="324"/>
      <c r="G3" s="324"/>
      <c r="H3" s="324"/>
    </row>
    <row r="4" spans="1:10" s="335" customFormat="1" ht="12.75" customHeight="1" x14ac:dyDescent="0.2">
      <c r="A4" s="70" t="s">
        <v>236</v>
      </c>
      <c r="B4" s="8"/>
      <c r="C4" s="346"/>
      <c r="D4" s="8"/>
      <c r="E4" s="8"/>
      <c r="F4" s="8"/>
      <c r="G4" s="8"/>
      <c r="H4" s="8"/>
    </row>
    <row r="5" spans="1:10" s="335" customFormat="1" ht="12.75" customHeight="1" x14ac:dyDescent="0.2">
      <c r="A5" s="555" t="s">
        <v>241</v>
      </c>
      <c r="B5" s="555"/>
      <c r="C5" s="555"/>
      <c r="D5" s="555"/>
      <c r="E5" s="555"/>
      <c r="F5" s="555"/>
      <c r="G5" s="555"/>
      <c r="H5" s="555"/>
    </row>
    <row r="6" spans="1:10" s="335" customFormat="1" ht="12.75" customHeight="1" x14ac:dyDescent="0.2">
      <c r="A6" s="276" t="str">
        <f>CONCATENATE(LEFT(Impressum!C12,SEARCH("(",Impressum!C12)-1),"(Hauptsitz des Arbeitgebers",TEXT(0,"#¹⁾"),")")</f>
        <v>Deutschland (Hauptsitz des Arbeitgebers¹⁾)</v>
      </c>
      <c r="B6" s="92"/>
      <c r="C6" s="347"/>
      <c r="D6" s="92"/>
      <c r="E6" s="92"/>
      <c r="F6" s="92"/>
      <c r="G6" s="92"/>
      <c r="H6" s="92"/>
    </row>
    <row r="7" spans="1:10" s="335" customFormat="1" ht="12.75" customHeight="1" x14ac:dyDescent="0.2">
      <c r="A7" s="8" t="s">
        <v>426</v>
      </c>
      <c r="B7" s="8"/>
      <c r="C7" s="346"/>
      <c r="D7" s="8"/>
      <c r="E7" s="8"/>
      <c r="F7" s="8"/>
      <c r="G7" s="8"/>
      <c r="H7" s="8"/>
    </row>
    <row r="8" spans="1:10" x14ac:dyDescent="0.2">
      <c r="A8" s="326"/>
      <c r="B8" s="326"/>
      <c r="C8" s="348"/>
      <c r="D8" s="349"/>
      <c r="E8" s="349"/>
      <c r="F8" s="349"/>
      <c r="G8" s="349"/>
      <c r="H8" s="349"/>
    </row>
    <row r="9" spans="1:10" s="335" customFormat="1" ht="15" customHeight="1" x14ac:dyDescent="0.2">
      <c r="A9" s="550" t="s">
        <v>369</v>
      </c>
      <c r="B9" s="551" t="s">
        <v>196</v>
      </c>
      <c r="C9" s="557" t="s">
        <v>3</v>
      </c>
      <c r="D9" s="558"/>
      <c r="E9" s="549" t="s">
        <v>227</v>
      </c>
      <c r="F9" s="549"/>
      <c r="G9" s="549"/>
      <c r="H9" s="551" t="s">
        <v>265</v>
      </c>
    </row>
    <row r="10" spans="1:10" s="335" customFormat="1" ht="48.75" customHeight="1" x14ac:dyDescent="0.2">
      <c r="A10" s="550"/>
      <c r="B10" s="552"/>
      <c r="C10" s="338" t="s">
        <v>1</v>
      </c>
      <c r="D10" s="338" t="s">
        <v>219</v>
      </c>
      <c r="E10" s="338" t="s">
        <v>235</v>
      </c>
      <c r="F10" s="339" t="s">
        <v>6</v>
      </c>
      <c r="G10" s="338" t="s">
        <v>7</v>
      </c>
      <c r="H10" s="552"/>
    </row>
    <row r="11" spans="1:10" s="335" customFormat="1" ht="11.25" customHeight="1" x14ac:dyDescent="0.2">
      <c r="A11" s="556"/>
      <c r="B11" s="184">
        <v>1</v>
      </c>
      <c r="C11" s="185">
        <v>2</v>
      </c>
      <c r="D11" s="185">
        <v>3</v>
      </c>
      <c r="E11" s="185">
        <v>4</v>
      </c>
      <c r="F11" s="185">
        <v>5</v>
      </c>
      <c r="G11" s="185">
        <v>6</v>
      </c>
      <c r="H11" s="185">
        <v>7</v>
      </c>
    </row>
    <row r="12" spans="1:10" s="335" customFormat="1" ht="19.899999999999999" customHeight="1" x14ac:dyDescent="0.2">
      <c r="A12" s="243" t="s">
        <v>230</v>
      </c>
      <c r="B12" s="235">
        <v>180705</v>
      </c>
      <c r="C12" s="350">
        <v>31303677.0592352</v>
      </c>
      <c r="D12" s="350">
        <v>26227754.761507899</v>
      </c>
      <c r="E12" s="351">
        <v>1266596.0644660599</v>
      </c>
      <c r="F12" s="350">
        <v>941779.94278498797</v>
      </c>
      <c r="G12" s="350">
        <v>324816.12168107199</v>
      </c>
      <c r="H12" s="350">
        <v>224564.26262626899</v>
      </c>
      <c r="I12" s="17"/>
    </row>
    <row r="13" spans="1:10" s="335" customFormat="1" ht="15" customHeight="1" x14ac:dyDescent="0.2">
      <c r="A13" s="229" t="s">
        <v>10</v>
      </c>
      <c r="B13" s="13">
        <v>167920</v>
      </c>
      <c r="C13" s="19">
        <v>24305906.2441919</v>
      </c>
      <c r="D13" s="18">
        <v>20303163.9190837</v>
      </c>
      <c r="E13" s="352">
        <v>969081.64361468796</v>
      </c>
      <c r="F13" s="18">
        <v>670767.05230880203</v>
      </c>
      <c r="G13" s="18">
        <v>298314.59130588698</v>
      </c>
      <c r="H13" s="18">
        <v>138892.08358586501</v>
      </c>
      <c r="I13" s="17"/>
    </row>
    <row r="14" spans="1:10" s="335" customFormat="1" ht="15" customHeight="1" x14ac:dyDescent="0.2">
      <c r="A14" s="249" t="s">
        <v>2</v>
      </c>
      <c r="B14" s="122">
        <v>12785</v>
      </c>
      <c r="C14" s="129">
        <v>6997770.8150432901</v>
      </c>
      <c r="D14" s="130">
        <v>5924590.84242424</v>
      </c>
      <c r="E14" s="353">
        <v>297514.420851373</v>
      </c>
      <c r="F14" s="130">
        <v>271012.89047619101</v>
      </c>
      <c r="G14" s="130">
        <v>26501.530375181999</v>
      </c>
      <c r="H14" s="130">
        <v>85672.179040402494</v>
      </c>
      <c r="I14" s="17"/>
    </row>
    <row r="15" spans="1:10" s="244" customFormat="1" ht="36" customHeight="1" x14ac:dyDescent="0.2">
      <c r="A15" s="272" t="s">
        <v>288</v>
      </c>
      <c r="B15" s="247">
        <v>82561</v>
      </c>
      <c r="C15" s="245">
        <v>3107916.3166666599</v>
      </c>
      <c r="D15" s="245">
        <v>2342661.97640693</v>
      </c>
      <c r="E15" s="354">
        <v>82561</v>
      </c>
      <c r="F15" s="245">
        <v>44352.580339109802</v>
      </c>
      <c r="G15" s="245">
        <v>38208.419660890198</v>
      </c>
      <c r="H15" s="245">
        <v>24751.185245311401</v>
      </c>
      <c r="I15" s="17"/>
    </row>
    <row r="16" spans="1:10" s="335" customFormat="1" ht="15" customHeight="1" x14ac:dyDescent="0.2">
      <c r="A16" s="274" t="s">
        <v>10</v>
      </c>
      <c r="B16" s="13">
        <v>78969</v>
      </c>
      <c r="C16" s="18">
        <v>2961481.0268037501</v>
      </c>
      <c r="D16" s="18">
        <v>2238881.5840548398</v>
      </c>
      <c r="E16" s="352">
        <v>78969</v>
      </c>
      <c r="F16" s="18">
        <v>41875.3303391097</v>
      </c>
      <c r="G16" s="18">
        <v>37093.6696608903</v>
      </c>
      <c r="H16" s="18">
        <v>22630.469841270798</v>
      </c>
      <c r="I16" s="17"/>
    </row>
    <row r="17" spans="1:9" s="17" customFormat="1" ht="15" customHeight="1" x14ac:dyDescent="0.2">
      <c r="A17" s="275" t="s">
        <v>2</v>
      </c>
      <c r="B17" s="122">
        <v>3592</v>
      </c>
      <c r="C17" s="130">
        <v>146435.289862915</v>
      </c>
      <c r="D17" s="130">
        <v>103780.392352093</v>
      </c>
      <c r="E17" s="353">
        <v>3592</v>
      </c>
      <c r="F17" s="130">
        <v>2477.2500000001</v>
      </c>
      <c r="G17" s="130">
        <v>1114.7499999999</v>
      </c>
      <c r="H17" s="130">
        <v>2120.7154040405999</v>
      </c>
    </row>
    <row r="18" spans="1:9" s="244" customFormat="1" ht="36" customHeight="1" x14ac:dyDescent="0.2">
      <c r="A18" s="272" t="s">
        <v>289</v>
      </c>
      <c r="B18" s="247">
        <v>31418</v>
      </c>
      <c r="C18" s="245">
        <v>1970112.5700577199</v>
      </c>
      <c r="D18" s="245">
        <v>1538166.69747474</v>
      </c>
      <c r="E18" s="354">
        <v>62836</v>
      </c>
      <c r="F18" s="245">
        <v>37096.550180375998</v>
      </c>
      <c r="G18" s="245">
        <v>25739.449819623998</v>
      </c>
      <c r="H18" s="245">
        <v>13021.8904040413</v>
      </c>
      <c r="I18" s="17"/>
    </row>
    <row r="19" spans="1:9" s="335" customFormat="1" ht="15" customHeight="1" x14ac:dyDescent="0.2">
      <c r="A19" s="274" t="s">
        <v>10</v>
      </c>
      <c r="B19" s="13">
        <v>29592</v>
      </c>
      <c r="C19" s="18">
        <v>1846754.5006132801</v>
      </c>
      <c r="D19" s="18">
        <v>1448029.4724747499</v>
      </c>
      <c r="E19" s="352">
        <v>59184</v>
      </c>
      <c r="F19" s="18">
        <v>34336.800180375998</v>
      </c>
      <c r="G19" s="18">
        <v>24847.199819623998</v>
      </c>
      <c r="H19" s="18">
        <v>11436.807070708201</v>
      </c>
      <c r="I19" s="17"/>
    </row>
    <row r="20" spans="1:9" s="17" customFormat="1" ht="15" customHeight="1" x14ac:dyDescent="0.2">
      <c r="A20" s="275" t="s">
        <v>2</v>
      </c>
      <c r="B20" s="122">
        <v>1826</v>
      </c>
      <c r="C20" s="130">
        <v>123358.069444444</v>
      </c>
      <c r="D20" s="130">
        <v>90137.224999999205</v>
      </c>
      <c r="E20" s="353">
        <v>3652</v>
      </c>
      <c r="F20" s="130">
        <v>2759.75</v>
      </c>
      <c r="G20" s="130">
        <v>892.25</v>
      </c>
      <c r="H20" s="130">
        <v>1585.0833333331</v>
      </c>
    </row>
    <row r="21" spans="1:9" s="246" customFormat="1" ht="36" customHeight="1" x14ac:dyDescent="0.2">
      <c r="A21" s="272" t="s">
        <v>290</v>
      </c>
      <c r="B21" s="247">
        <v>66726</v>
      </c>
      <c r="C21" s="248">
        <v>26225648.172510799</v>
      </c>
      <c r="D21" s="248">
        <v>22346926.087626301</v>
      </c>
      <c r="E21" s="355">
        <v>1121199.0644660599</v>
      </c>
      <c r="F21" s="248">
        <v>860330.81226550299</v>
      </c>
      <c r="G21" s="248">
        <v>260868.252200555</v>
      </c>
      <c r="H21" s="248">
        <v>186791.186976917</v>
      </c>
      <c r="I21" s="17"/>
    </row>
    <row r="22" spans="1:9" s="335" customFormat="1" ht="15" customHeight="1" x14ac:dyDescent="0.2">
      <c r="A22" s="274" t="s">
        <v>10</v>
      </c>
      <c r="B22" s="13">
        <v>59359</v>
      </c>
      <c r="C22" s="18">
        <v>19497670.716774799</v>
      </c>
      <c r="D22" s="18">
        <v>16616252.8625542</v>
      </c>
      <c r="E22" s="352">
        <v>830928.64361469296</v>
      </c>
      <c r="F22" s="18">
        <v>594554.92178931704</v>
      </c>
      <c r="G22" s="18">
        <v>236373.72182537301</v>
      </c>
      <c r="H22" s="18">
        <v>104824.806673887</v>
      </c>
      <c r="I22" s="17"/>
    </row>
    <row r="23" spans="1:9" s="335" customFormat="1" ht="15" customHeight="1" x14ac:dyDescent="0.2">
      <c r="A23" s="275" t="s">
        <v>2</v>
      </c>
      <c r="B23" s="122">
        <v>7367</v>
      </c>
      <c r="C23" s="130">
        <v>6727977.45573592</v>
      </c>
      <c r="D23" s="130">
        <v>5730673.2250721399</v>
      </c>
      <c r="E23" s="353">
        <v>290270.420851373</v>
      </c>
      <c r="F23" s="130">
        <v>265775.89047619101</v>
      </c>
      <c r="G23" s="130">
        <v>24494.530375182101</v>
      </c>
      <c r="H23" s="130">
        <v>81966.380303028694</v>
      </c>
      <c r="I23" s="17"/>
    </row>
    <row r="24" spans="1:9" s="335" customFormat="1" ht="12.75" customHeight="1" x14ac:dyDescent="0.2">
      <c r="A24" s="291"/>
      <c r="B24" s="279"/>
      <c r="C24" s="280"/>
      <c r="D24" s="281"/>
      <c r="E24" s="281"/>
      <c r="F24" s="281"/>
      <c r="G24" s="281"/>
      <c r="H24" s="20" t="s">
        <v>8</v>
      </c>
    </row>
    <row r="25" spans="1:9" s="461" customFormat="1" ht="11.25" customHeight="1" x14ac:dyDescent="0.2">
      <c r="A25" s="291" t="s">
        <v>362</v>
      </c>
      <c r="B25" s="462"/>
      <c r="C25" s="323"/>
      <c r="D25" s="462"/>
      <c r="E25" s="462"/>
      <c r="F25" s="462"/>
    </row>
    <row r="26" spans="1:9" s="335" customFormat="1" ht="11.25" customHeight="1" x14ac:dyDescent="0.2">
      <c r="A26" s="291" t="s">
        <v>240</v>
      </c>
      <c r="B26" s="11"/>
      <c r="C26" s="323"/>
      <c r="D26" s="11"/>
      <c r="E26" s="11"/>
      <c r="F26" s="11"/>
    </row>
    <row r="27" spans="1:9" ht="68.25" customHeight="1" x14ac:dyDescent="0.2">
      <c r="A27" s="547" t="s">
        <v>291</v>
      </c>
      <c r="B27" s="547"/>
      <c r="C27" s="547"/>
      <c r="D27" s="547"/>
      <c r="E27" s="547"/>
      <c r="F27" s="547"/>
      <c r="G27" s="547"/>
      <c r="H27" s="547"/>
      <c r="I27" s="356"/>
    </row>
    <row r="28" spans="1:9" x14ac:dyDescent="0.2">
      <c r="A28" s="11"/>
      <c r="B28" s="11"/>
      <c r="C28" s="323"/>
      <c r="D28" s="11"/>
      <c r="E28" s="11"/>
      <c r="F28" s="11"/>
      <c r="G28" s="11"/>
      <c r="H28" s="11"/>
    </row>
    <row r="29" spans="1:9" x14ac:dyDescent="0.2">
      <c r="A29" s="11"/>
      <c r="B29" s="11"/>
      <c r="C29" s="323"/>
      <c r="D29" s="11"/>
      <c r="E29" s="11"/>
      <c r="F29" s="11"/>
      <c r="G29" s="11"/>
      <c r="H29" s="11"/>
    </row>
    <row r="30" spans="1:9" x14ac:dyDescent="0.2">
      <c r="A30" s="11"/>
      <c r="B30" s="11"/>
      <c r="C30" s="323"/>
      <c r="D30" s="11"/>
      <c r="E30" s="11"/>
      <c r="F30" s="11"/>
      <c r="G30" s="11"/>
      <c r="H30" s="11"/>
    </row>
    <row r="31" spans="1:9" x14ac:dyDescent="0.2">
      <c r="A31" s="11"/>
      <c r="B31" s="11"/>
      <c r="C31" s="323"/>
      <c r="D31" s="11"/>
      <c r="E31" s="11"/>
      <c r="F31" s="11"/>
      <c r="G31" s="11"/>
      <c r="H31" s="11"/>
    </row>
    <row r="32" spans="1:9" x14ac:dyDescent="0.2">
      <c r="A32" s="11"/>
      <c r="B32" s="11"/>
      <c r="C32" s="323"/>
      <c r="D32" s="11"/>
      <c r="E32" s="11"/>
      <c r="F32" s="11"/>
      <c r="G32" s="11"/>
      <c r="H32" s="11"/>
    </row>
    <row r="33" spans="1:8" x14ac:dyDescent="0.2">
      <c r="A33" s="11"/>
      <c r="B33" s="11"/>
      <c r="C33" s="323"/>
      <c r="D33" s="11"/>
      <c r="E33" s="11"/>
      <c r="F33" s="11"/>
      <c r="G33" s="11"/>
      <c r="H33" s="11"/>
    </row>
    <row r="34" spans="1:8" x14ac:dyDescent="0.2">
      <c r="A34" s="11"/>
      <c r="B34" s="11"/>
      <c r="C34" s="323"/>
      <c r="D34" s="11"/>
      <c r="E34" s="11"/>
      <c r="F34" s="11"/>
      <c r="G34" s="11"/>
      <c r="H34" s="11"/>
    </row>
    <row r="35" spans="1:8" x14ac:dyDescent="0.2">
      <c r="A35" s="11"/>
      <c r="B35" s="11"/>
      <c r="C35" s="323"/>
      <c r="D35" s="11"/>
      <c r="E35" s="11"/>
      <c r="F35" s="11"/>
      <c r="G35" s="11"/>
      <c r="H35" s="11"/>
    </row>
    <row r="36" spans="1:8" x14ac:dyDescent="0.2">
      <c r="A36" s="11"/>
      <c r="B36" s="11"/>
      <c r="C36" s="323"/>
      <c r="D36" s="11"/>
      <c r="E36" s="11"/>
      <c r="F36" s="11"/>
      <c r="G36" s="11"/>
      <c r="H36" s="11"/>
    </row>
    <row r="37" spans="1:8" x14ac:dyDescent="0.2">
      <c r="A37" s="11"/>
      <c r="B37" s="11"/>
      <c r="C37" s="323"/>
      <c r="D37" s="11"/>
      <c r="E37" s="11"/>
      <c r="F37" s="11"/>
      <c r="G37" s="11"/>
      <c r="H37" s="11"/>
    </row>
    <row r="38" spans="1:8" x14ac:dyDescent="0.2">
      <c r="A38" s="11"/>
      <c r="B38" s="11"/>
      <c r="C38" s="323"/>
      <c r="D38" s="11"/>
      <c r="E38" s="11"/>
      <c r="F38" s="11"/>
      <c r="G38" s="11"/>
      <c r="H38" s="11"/>
    </row>
    <row r="39" spans="1:8" x14ac:dyDescent="0.2">
      <c r="A39" s="11"/>
      <c r="B39" s="11"/>
      <c r="C39" s="323"/>
      <c r="D39" s="11"/>
      <c r="E39" s="11"/>
      <c r="F39" s="11"/>
      <c r="G39" s="11"/>
      <c r="H39" s="11"/>
    </row>
    <row r="40" spans="1:8" x14ac:dyDescent="0.2">
      <c r="A40" s="11"/>
      <c r="B40" s="11"/>
      <c r="C40" s="323"/>
      <c r="D40" s="11"/>
      <c r="E40" s="11"/>
      <c r="F40" s="11"/>
      <c r="G40" s="11"/>
      <c r="H40" s="11"/>
    </row>
    <row r="41" spans="1:8" x14ac:dyDescent="0.2">
      <c r="A41" s="11"/>
      <c r="B41" s="11"/>
      <c r="C41" s="323"/>
      <c r="D41" s="11"/>
      <c r="E41" s="11"/>
      <c r="F41" s="11"/>
      <c r="G41" s="11"/>
      <c r="H41" s="11"/>
    </row>
    <row r="42" spans="1:8" x14ac:dyDescent="0.2">
      <c r="A42" s="11"/>
      <c r="B42" s="11"/>
      <c r="C42" s="323"/>
      <c r="D42" s="11"/>
      <c r="E42" s="11"/>
      <c r="F42" s="11"/>
      <c r="G42" s="11"/>
      <c r="H42" s="11"/>
    </row>
    <row r="43" spans="1:8" x14ac:dyDescent="0.2">
      <c r="A43" s="11"/>
      <c r="B43" s="11"/>
      <c r="C43" s="323"/>
      <c r="D43" s="11"/>
      <c r="E43" s="11"/>
      <c r="F43" s="11"/>
      <c r="G43" s="11"/>
      <c r="H43" s="11"/>
    </row>
    <row r="44" spans="1:8" x14ac:dyDescent="0.2">
      <c r="A44" s="11"/>
      <c r="B44" s="11"/>
      <c r="C44" s="323"/>
      <c r="D44" s="11"/>
      <c r="E44" s="11"/>
      <c r="F44" s="11"/>
      <c r="G44" s="11"/>
      <c r="H44" s="11"/>
    </row>
    <row r="45" spans="1:8" x14ac:dyDescent="0.2">
      <c r="A45" s="11"/>
      <c r="B45" s="11"/>
      <c r="C45" s="323"/>
      <c r="D45" s="11"/>
      <c r="E45" s="11"/>
      <c r="F45" s="11"/>
      <c r="G45" s="11"/>
      <c r="H45" s="11"/>
    </row>
    <row r="46" spans="1:8" x14ac:dyDescent="0.2">
      <c r="A46" s="11"/>
      <c r="B46" s="11"/>
      <c r="C46" s="323"/>
      <c r="D46" s="11"/>
      <c r="E46" s="11"/>
      <c r="F46" s="11"/>
      <c r="G46" s="11"/>
      <c r="H46" s="11"/>
    </row>
    <row r="47" spans="1:8" x14ac:dyDescent="0.2">
      <c r="A47" s="11"/>
      <c r="B47" s="11"/>
      <c r="C47" s="323"/>
      <c r="D47" s="11"/>
      <c r="E47" s="11"/>
      <c r="F47" s="11"/>
      <c r="G47" s="11"/>
      <c r="H47" s="11"/>
    </row>
    <row r="48" spans="1:8" x14ac:dyDescent="0.2">
      <c r="A48" s="11"/>
      <c r="B48" s="11"/>
      <c r="C48" s="323"/>
      <c r="D48" s="11"/>
      <c r="E48" s="11"/>
      <c r="F48" s="11"/>
      <c r="G48" s="11"/>
      <c r="H48" s="11"/>
    </row>
    <row r="49" spans="1:8" x14ac:dyDescent="0.2">
      <c r="A49" s="11"/>
      <c r="B49" s="11"/>
      <c r="C49" s="323"/>
      <c r="D49" s="11"/>
      <c r="E49" s="11"/>
      <c r="F49" s="11"/>
      <c r="G49" s="11"/>
      <c r="H49" s="11"/>
    </row>
    <row r="50" spans="1:8" x14ac:dyDescent="0.2">
      <c r="A50" s="11"/>
      <c r="B50" s="11"/>
      <c r="C50" s="323"/>
      <c r="D50" s="11"/>
      <c r="E50" s="11"/>
      <c r="F50" s="11"/>
      <c r="G50" s="11"/>
      <c r="H50" s="11"/>
    </row>
    <row r="51" spans="1:8" x14ac:dyDescent="0.2">
      <c r="A51" s="11"/>
      <c r="B51" s="11"/>
      <c r="C51" s="323"/>
      <c r="D51" s="11"/>
      <c r="E51" s="11"/>
      <c r="F51" s="11"/>
      <c r="G51" s="11"/>
      <c r="H51" s="11"/>
    </row>
    <row r="52" spans="1:8" x14ac:dyDescent="0.2">
      <c r="A52" s="11"/>
      <c r="B52" s="11"/>
      <c r="C52" s="323"/>
      <c r="D52" s="11"/>
      <c r="E52" s="11"/>
      <c r="F52" s="11"/>
      <c r="G52" s="11"/>
      <c r="H52" s="11"/>
    </row>
    <row r="53" spans="1:8" x14ac:dyDescent="0.2">
      <c r="A53" s="11"/>
      <c r="B53" s="11"/>
      <c r="C53" s="323"/>
      <c r="D53" s="11"/>
      <c r="E53" s="11"/>
      <c r="F53" s="11"/>
      <c r="G53" s="11"/>
      <c r="H53" s="11"/>
    </row>
    <row r="54" spans="1:8" x14ac:dyDescent="0.2">
      <c r="A54" s="11"/>
      <c r="B54" s="11"/>
      <c r="C54" s="323"/>
      <c r="D54" s="11"/>
      <c r="E54" s="11"/>
      <c r="F54" s="11"/>
      <c r="G54" s="11"/>
      <c r="H54" s="11"/>
    </row>
    <row r="55" spans="1:8" x14ac:dyDescent="0.2">
      <c r="A55" s="11"/>
      <c r="B55" s="11"/>
      <c r="C55" s="323"/>
      <c r="D55" s="11"/>
      <c r="E55" s="11"/>
      <c r="F55" s="11"/>
      <c r="G55" s="11"/>
      <c r="H55" s="11"/>
    </row>
    <row r="56" spans="1:8" x14ac:dyDescent="0.2">
      <c r="A56" s="11"/>
      <c r="B56" s="11"/>
      <c r="C56" s="323"/>
      <c r="D56" s="11"/>
      <c r="E56" s="11"/>
      <c r="F56" s="11"/>
      <c r="G56" s="11"/>
      <c r="H56" s="11"/>
    </row>
    <row r="57" spans="1:8" x14ac:dyDescent="0.2">
      <c r="A57" s="11"/>
      <c r="B57" s="11"/>
      <c r="C57" s="323"/>
      <c r="D57" s="11"/>
      <c r="E57" s="11"/>
      <c r="F57" s="11"/>
      <c r="G57" s="11"/>
      <c r="H57" s="11"/>
    </row>
    <row r="58" spans="1:8" x14ac:dyDescent="0.2">
      <c r="A58" s="11"/>
      <c r="B58" s="11"/>
      <c r="C58" s="323"/>
      <c r="D58" s="11"/>
      <c r="E58" s="11"/>
      <c r="F58" s="11"/>
      <c r="G58" s="11"/>
      <c r="H58" s="11"/>
    </row>
    <row r="59" spans="1:8" x14ac:dyDescent="0.2">
      <c r="A59" s="11"/>
      <c r="B59" s="11"/>
      <c r="C59" s="323"/>
      <c r="D59" s="11"/>
      <c r="E59" s="11"/>
      <c r="F59" s="11"/>
      <c r="G59" s="11"/>
      <c r="H59" s="11"/>
    </row>
    <row r="60" spans="1:8" x14ac:dyDescent="0.2">
      <c r="A60" s="11"/>
      <c r="B60" s="11"/>
      <c r="C60" s="323"/>
      <c r="D60" s="11"/>
      <c r="E60" s="11"/>
      <c r="F60" s="11"/>
      <c r="G60" s="11"/>
      <c r="H60" s="11"/>
    </row>
    <row r="61" spans="1:8" x14ac:dyDescent="0.2">
      <c r="A61" s="11"/>
      <c r="B61" s="11"/>
      <c r="C61" s="323"/>
      <c r="D61" s="11"/>
      <c r="E61" s="11"/>
      <c r="F61" s="11"/>
      <c r="G61" s="11"/>
      <c r="H61" s="11"/>
    </row>
    <row r="62" spans="1:8" x14ac:dyDescent="0.2">
      <c r="A62" s="11"/>
      <c r="B62" s="11"/>
      <c r="C62" s="323"/>
      <c r="D62" s="11"/>
      <c r="E62" s="11"/>
      <c r="F62" s="11"/>
      <c r="G62" s="11"/>
      <c r="H62" s="11"/>
    </row>
    <row r="63" spans="1:8" x14ac:dyDescent="0.2">
      <c r="A63" s="11"/>
      <c r="B63" s="11"/>
      <c r="C63" s="323"/>
      <c r="D63" s="11"/>
      <c r="E63" s="11"/>
      <c r="F63" s="11"/>
      <c r="G63" s="11"/>
      <c r="H63" s="11"/>
    </row>
    <row r="64" spans="1:8" x14ac:dyDescent="0.2">
      <c r="A64" s="11"/>
      <c r="B64" s="11"/>
      <c r="C64" s="323"/>
      <c r="D64" s="11"/>
      <c r="E64" s="11"/>
      <c r="F64" s="11"/>
      <c r="G64" s="11"/>
      <c r="H64" s="11"/>
    </row>
    <row r="65" spans="1:8" x14ac:dyDescent="0.2">
      <c r="A65" s="11"/>
      <c r="B65" s="11"/>
      <c r="C65" s="323"/>
      <c r="D65" s="11"/>
      <c r="E65" s="11"/>
      <c r="F65" s="11"/>
      <c r="G65" s="11"/>
      <c r="H65" s="11"/>
    </row>
    <row r="66" spans="1:8" x14ac:dyDescent="0.2">
      <c r="A66" s="11"/>
      <c r="B66" s="11"/>
      <c r="C66" s="323"/>
      <c r="D66" s="11"/>
      <c r="E66" s="11"/>
      <c r="F66" s="11"/>
      <c r="G66" s="11"/>
      <c r="H66" s="11"/>
    </row>
    <row r="67" spans="1:8" x14ac:dyDescent="0.2">
      <c r="A67" s="11"/>
      <c r="B67" s="11"/>
      <c r="C67" s="323"/>
      <c r="D67" s="11"/>
      <c r="E67" s="11"/>
      <c r="F67" s="11"/>
      <c r="G67" s="11"/>
      <c r="H67" s="11"/>
    </row>
    <row r="68" spans="1:8" x14ac:dyDescent="0.2">
      <c r="A68" s="11"/>
      <c r="B68" s="11"/>
      <c r="C68" s="323"/>
      <c r="D68" s="11"/>
      <c r="E68" s="11"/>
      <c r="F68" s="11"/>
      <c r="G68" s="11"/>
      <c r="H68" s="11"/>
    </row>
    <row r="69" spans="1:8" x14ac:dyDescent="0.2">
      <c r="A69" s="11"/>
      <c r="B69" s="11"/>
      <c r="C69" s="323"/>
      <c r="D69" s="11"/>
      <c r="E69" s="11"/>
      <c r="F69" s="11"/>
      <c r="G69" s="11"/>
      <c r="H69" s="11"/>
    </row>
    <row r="70" spans="1:8" x14ac:dyDescent="0.2">
      <c r="A70" s="11"/>
      <c r="B70" s="11"/>
      <c r="C70" s="323"/>
      <c r="D70" s="11"/>
      <c r="E70" s="11"/>
      <c r="F70" s="11"/>
      <c r="G70" s="11"/>
      <c r="H70" s="11"/>
    </row>
    <row r="71" spans="1:8" x14ac:dyDescent="0.2">
      <c r="A71" s="11"/>
      <c r="B71" s="11"/>
      <c r="C71" s="323"/>
      <c r="D71" s="11"/>
      <c r="E71" s="11"/>
      <c r="F71" s="11"/>
      <c r="G71" s="11"/>
      <c r="H71" s="11"/>
    </row>
    <row r="72" spans="1:8" x14ac:dyDescent="0.2">
      <c r="A72" s="11"/>
      <c r="B72" s="11"/>
      <c r="C72" s="323"/>
      <c r="D72" s="11"/>
      <c r="E72" s="11"/>
      <c r="F72" s="11"/>
      <c r="G72" s="11"/>
      <c r="H72" s="11"/>
    </row>
    <row r="73" spans="1:8" x14ac:dyDescent="0.2">
      <c r="A73" s="11"/>
      <c r="B73" s="11"/>
      <c r="C73" s="323"/>
      <c r="D73" s="11"/>
      <c r="E73" s="11"/>
      <c r="F73" s="11"/>
      <c r="G73" s="11"/>
      <c r="H73" s="11"/>
    </row>
    <row r="74" spans="1:8" x14ac:dyDescent="0.2">
      <c r="A74" s="11"/>
      <c r="B74" s="11"/>
      <c r="C74" s="323"/>
      <c r="D74" s="11"/>
      <c r="E74" s="11"/>
      <c r="F74" s="11"/>
      <c r="G74" s="11"/>
      <c r="H74" s="11"/>
    </row>
    <row r="75" spans="1:8" x14ac:dyDescent="0.2">
      <c r="A75" s="11"/>
      <c r="B75" s="11"/>
      <c r="C75" s="323"/>
      <c r="D75" s="11"/>
      <c r="E75" s="11"/>
      <c r="F75" s="11"/>
      <c r="G75" s="11"/>
      <c r="H75" s="11"/>
    </row>
    <row r="76" spans="1:8" x14ac:dyDescent="0.2">
      <c r="A76" s="11"/>
      <c r="B76" s="11"/>
      <c r="C76" s="323"/>
      <c r="D76" s="11"/>
      <c r="E76" s="11"/>
      <c r="F76" s="11"/>
      <c r="G76" s="11"/>
      <c r="H76" s="11"/>
    </row>
    <row r="77" spans="1:8" x14ac:dyDescent="0.2">
      <c r="A77" s="11"/>
      <c r="B77" s="11"/>
      <c r="C77" s="323"/>
      <c r="D77" s="11"/>
      <c r="E77" s="11"/>
      <c r="F77" s="11"/>
      <c r="G77" s="11"/>
      <c r="H77" s="11"/>
    </row>
    <row r="78" spans="1:8" x14ac:dyDescent="0.2">
      <c r="A78" s="11"/>
      <c r="B78" s="11"/>
      <c r="C78" s="323"/>
      <c r="D78" s="11"/>
      <c r="E78" s="11"/>
      <c r="F78" s="11"/>
      <c r="G78" s="11"/>
      <c r="H78" s="11"/>
    </row>
    <row r="79" spans="1:8" x14ac:dyDescent="0.2">
      <c r="A79" s="11"/>
      <c r="B79" s="11"/>
      <c r="C79" s="323"/>
      <c r="D79" s="11"/>
      <c r="E79" s="11"/>
      <c r="F79" s="11"/>
      <c r="G79" s="11"/>
      <c r="H79" s="11"/>
    </row>
    <row r="80" spans="1:8" x14ac:dyDescent="0.2">
      <c r="A80" s="11"/>
      <c r="B80" s="11"/>
      <c r="C80" s="323"/>
      <c r="D80" s="11"/>
      <c r="E80" s="11"/>
      <c r="F80" s="11"/>
      <c r="G80" s="11"/>
      <c r="H80" s="11"/>
    </row>
    <row r="81" spans="1:8" x14ac:dyDescent="0.2">
      <c r="A81" s="11"/>
      <c r="B81" s="11"/>
      <c r="C81" s="323"/>
      <c r="D81" s="11"/>
      <c r="E81" s="11"/>
      <c r="F81" s="11"/>
      <c r="G81" s="11"/>
      <c r="H81" s="11"/>
    </row>
    <row r="82" spans="1:8" x14ac:dyDescent="0.2">
      <c r="A82" s="11"/>
      <c r="B82" s="11"/>
      <c r="C82" s="323"/>
      <c r="D82" s="11"/>
      <c r="E82" s="11"/>
      <c r="F82" s="11"/>
      <c r="G82" s="11"/>
      <c r="H82" s="11"/>
    </row>
    <row r="83" spans="1:8" x14ac:dyDescent="0.2">
      <c r="A83" s="11"/>
      <c r="B83" s="11"/>
      <c r="C83" s="323"/>
      <c r="D83" s="11"/>
      <c r="E83" s="11"/>
      <c r="F83" s="11"/>
      <c r="G83" s="11"/>
      <c r="H83" s="11"/>
    </row>
    <row r="84" spans="1:8" x14ac:dyDescent="0.2">
      <c r="A84" s="11"/>
      <c r="B84" s="11"/>
      <c r="C84" s="323"/>
      <c r="D84" s="11"/>
      <c r="E84" s="11"/>
      <c r="F84" s="11"/>
      <c r="G84" s="11"/>
      <c r="H84" s="11"/>
    </row>
    <row r="85" spans="1:8" x14ac:dyDescent="0.2">
      <c r="A85" s="11"/>
      <c r="B85" s="11"/>
      <c r="C85" s="323"/>
      <c r="D85" s="11"/>
      <c r="E85" s="11"/>
      <c r="F85" s="11"/>
      <c r="G85" s="11"/>
      <c r="H85" s="11"/>
    </row>
    <row r="86" spans="1:8" x14ac:dyDescent="0.2">
      <c r="A86" s="11"/>
      <c r="B86" s="11"/>
      <c r="C86" s="323"/>
      <c r="D86" s="11"/>
      <c r="E86" s="11"/>
      <c r="F86" s="11"/>
      <c r="G86" s="11"/>
      <c r="H86" s="11"/>
    </row>
    <row r="87" spans="1:8" x14ac:dyDescent="0.2">
      <c r="A87" s="11"/>
      <c r="B87" s="11"/>
      <c r="C87" s="323"/>
      <c r="D87" s="11"/>
      <c r="E87" s="11"/>
      <c r="F87" s="11"/>
      <c r="G87" s="11"/>
      <c r="H87" s="11"/>
    </row>
    <row r="88" spans="1:8" x14ac:dyDescent="0.2">
      <c r="A88" s="11"/>
      <c r="B88" s="11"/>
      <c r="C88" s="323"/>
      <c r="D88" s="11"/>
      <c r="E88" s="11"/>
      <c r="F88" s="11"/>
      <c r="G88" s="11"/>
      <c r="H88" s="11"/>
    </row>
    <row r="89" spans="1:8" x14ac:dyDescent="0.2">
      <c r="A89" s="11"/>
      <c r="B89" s="11"/>
      <c r="C89" s="323"/>
      <c r="D89" s="11"/>
      <c r="E89" s="11"/>
      <c r="F89" s="11"/>
      <c r="G89" s="11"/>
      <c r="H89" s="11"/>
    </row>
    <row r="90" spans="1:8" x14ac:dyDescent="0.2">
      <c r="A90" s="11"/>
      <c r="B90" s="11"/>
      <c r="C90" s="323"/>
      <c r="D90" s="11"/>
      <c r="E90" s="11"/>
      <c r="F90" s="11"/>
      <c r="G90" s="11"/>
      <c r="H90" s="11"/>
    </row>
    <row r="91" spans="1:8" x14ac:dyDescent="0.2">
      <c r="A91" s="11"/>
      <c r="B91" s="11"/>
      <c r="C91" s="323"/>
      <c r="D91" s="11"/>
      <c r="E91" s="11"/>
      <c r="F91" s="11"/>
      <c r="G91" s="11"/>
      <c r="H91" s="11"/>
    </row>
    <row r="92" spans="1:8" x14ac:dyDescent="0.2">
      <c r="A92" s="11"/>
      <c r="B92" s="11"/>
      <c r="C92" s="323"/>
      <c r="D92" s="11"/>
      <c r="E92" s="11"/>
      <c r="F92" s="11"/>
      <c r="G92" s="11"/>
      <c r="H92" s="11"/>
    </row>
    <row r="93" spans="1:8" x14ac:dyDescent="0.2">
      <c r="A93" s="11"/>
      <c r="B93" s="11"/>
      <c r="C93" s="323"/>
      <c r="D93" s="11"/>
      <c r="E93" s="11"/>
      <c r="F93" s="11"/>
      <c r="G93" s="11"/>
      <c r="H93" s="11"/>
    </row>
    <row r="94" spans="1:8" x14ac:dyDescent="0.2">
      <c r="A94" s="11"/>
      <c r="B94" s="11"/>
      <c r="C94" s="323"/>
      <c r="D94" s="11"/>
      <c r="E94" s="11"/>
      <c r="F94" s="11"/>
      <c r="G94" s="11"/>
      <c r="H94" s="11"/>
    </row>
    <row r="95" spans="1:8" x14ac:dyDescent="0.2">
      <c r="A95" s="11"/>
      <c r="B95" s="11"/>
      <c r="C95" s="323"/>
      <c r="D95" s="11"/>
      <c r="E95" s="11"/>
      <c r="F95" s="11"/>
      <c r="G95" s="11"/>
      <c r="H95" s="11"/>
    </row>
    <row r="96" spans="1:8" x14ac:dyDescent="0.2">
      <c r="A96" s="11"/>
      <c r="B96" s="11"/>
      <c r="C96" s="323"/>
      <c r="D96" s="11"/>
      <c r="E96" s="11"/>
      <c r="F96" s="11"/>
      <c r="G96" s="11"/>
      <c r="H96" s="11"/>
    </row>
    <row r="97" spans="1:8" x14ac:dyDescent="0.2">
      <c r="A97" s="11"/>
      <c r="B97" s="11"/>
      <c r="C97" s="323"/>
      <c r="D97" s="11"/>
      <c r="E97" s="11"/>
      <c r="F97" s="11"/>
      <c r="G97" s="11"/>
      <c r="H97" s="11"/>
    </row>
    <row r="98" spans="1:8" x14ac:dyDescent="0.2">
      <c r="A98" s="11"/>
      <c r="B98" s="11"/>
      <c r="C98" s="323"/>
      <c r="D98" s="11"/>
      <c r="E98" s="11"/>
      <c r="F98" s="11"/>
      <c r="G98" s="11"/>
      <c r="H98" s="11"/>
    </row>
    <row r="99" spans="1:8" x14ac:dyDescent="0.2">
      <c r="A99" s="11"/>
      <c r="B99" s="11"/>
      <c r="C99" s="323"/>
      <c r="D99" s="11"/>
      <c r="E99" s="11"/>
      <c r="F99" s="11"/>
      <c r="G99" s="11"/>
      <c r="H99" s="11"/>
    </row>
    <row r="100" spans="1:8" x14ac:dyDescent="0.2">
      <c r="A100" s="11"/>
      <c r="B100" s="11"/>
      <c r="C100" s="323"/>
      <c r="D100" s="11"/>
      <c r="E100" s="11"/>
      <c r="F100" s="11"/>
      <c r="G100" s="11"/>
      <c r="H100" s="11"/>
    </row>
    <row r="101" spans="1:8" x14ac:dyDescent="0.2">
      <c r="A101" s="11"/>
      <c r="B101" s="11"/>
      <c r="C101" s="323"/>
      <c r="D101" s="11"/>
      <c r="E101" s="11"/>
      <c r="F101" s="11"/>
      <c r="G101" s="11"/>
      <c r="H101" s="11"/>
    </row>
    <row r="102" spans="1:8" x14ac:dyDescent="0.2">
      <c r="A102" s="11"/>
      <c r="B102" s="11"/>
      <c r="C102" s="323"/>
      <c r="D102" s="11"/>
      <c r="E102" s="11"/>
      <c r="F102" s="11"/>
      <c r="G102" s="11"/>
      <c r="H102" s="11"/>
    </row>
    <row r="103" spans="1:8" x14ac:dyDescent="0.2">
      <c r="A103" s="11"/>
      <c r="B103" s="11"/>
      <c r="C103" s="323"/>
      <c r="D103" s="11"/>
      <c r="E103" s="11"/>
      <c r="F103" s="11"/>
      <c r="G103" s="11"/>
      <c r="H103" s="11"/>
    </row>
    <row r="104" spans="1:8" x14ac:dyDescent="0.2">
      <c r="A104" s="11"/>
      <c r="B104" s="11"/>
      <c r="C104" s="323"/>
      <c r="D104" s="11"/>
      <c r="E104" s="11"/>
      <c r="F104" s="11"/>
      <c r="G104" s="11"/>
      <c r="H104" s="11"/>
    </row>
    <row r="105" spans="1:8" x14ac:dyDescent="0.2">
      <c r="A105" s="11"/>
      <c r="B105" s="11"/>
      <c r="C105" s="323"/>
      <c r="D105" s="11"/>
      <c r="E105" s="11"/>
      <c r="F105" s="11"/>
      <c r="G105" s="11"/>
      <c r="H105" s="11"/>
    </row>
    <row r="106" spans="1:8" x14ac:dyDescent="0.2">
      <c r="A106" s="11"/>
      <c r="B106" s="11"/>
      <c r="C106" s="323"/>
      <c r="D106" s="11"/>
      <c r="E106" s="11"/>
      <c r="F106" s="11"/>
      <c r="G106" s="11"/>
      <c r="H106" s="11"/>
    </row>
    <row r="107" spans="1:8" x14ac:dyDescent="0.2">
      <c r="A107" s="11"/>
      <c r="B107" s="11"/>
      <c r="C107" s="323"/>
      <c r="D107" s="11"/>
      <c r="E107" s="11"/>
      <c r="F107" s="11"/>
      <c r="G107" s="11"/>
      <c r="H107" s="11"/>
    </row>
    <row r="108" spans="1:8" x14ac:dyDescent="0.2">
      <c r="A108" s="11"/>
      <c r="B108" s="11"/>
      <c r="C108" s="323"/>
      <c r="D108" s="11"/>
      <c r="E108" s="11"/>
      <c r="F108" s="11"/>
      <c r="G108" s="11"/>
      <c r="H108" s="11"/>
    </row>
    <row r="109" spans="1:8" x14ac:dyDescent="0.2">
      <c r="A109" s="11"/>
      <c r="B109" s="11"/>
      <c r="C109" s="323"/>
      <c r="D109" s="11"/>
      <c r="E109" s="11"/>
      <c r="F109" s="11"/>
      <c r="G109" s="11"/>
      <c r="H109" s="11"/>
    </row>
    <row r="110" spans="1:8" x14ac:dyDescent="0.2">
      <c r="A110" s="11"/>
      <c r="B110" s="11"/>
      <c r="C110" s="323"/>
      <c r="D110" s="11"/>
      <c r="E110" s="11"/>
      <c r="F110" s="11"/>
      <c r="G110" s="11"/>
      <c r="H110" s="11"/>
    </row>
    <row r="111" spans="1:8" x14ac:dyDescent="0.2">
      <c r="A111" s="11"/>
      <c r="B111" s="11"/>
      <c r="C111" s="323"/>
      <c r="D111" s="11"/>
      <c r="E111" s="11"/>
      <c r="F111" s="11"/>
      <c r="G111" s="11"/>
      <c r="H111" s="11"/>
    </row>
    <row r="112" spans="1:8" x14ac:dyDescent="0.2">
      <c r="A112" s="11"/>
      <c r="B112" s="11"/>
      <c r="C112" s="323"/>
      <c r="D112" s="11"/>
      <c r="E112" s="11"/>
      <c r="F112" s="11"/>
      <c r="G112" s="11"/>
      <c r="H112" s="11"/>
    </row>
    <row r="113" spans="1:8" x14ac:dyDescent="0.2">
      <c r="A113" s="11"/>
      <c r="B113" s="11"/>
      <c r="C113" s="323"/>
      <c r="D113" s="11"/>
      <c r="E113" s="11"/>
      <c r="F113" s="11"/>
      <c r="G113" s="11"/>
      <c r="H113" s="11"/>
    </row>
    <row r="114" spans="1:8" x14ac:dyDescent="0.2">
      <c r="A114" s="11"/>
      <c r="B114" s="11"/>
      <c r="C114" s="323"/>
      <c r="D114" s="11"/>
      <c r="E114" s="11"/>
      <c r="F114" s="11"/>
      <c r="G114" s="11"/>
      <c r="H114" s="11"/>
    </row>
    <row r="115" spans="1:8" x14ac:dyDescent="0.2">
      <c r="A115" s="11"/>
      <c r="B115" s="11"/>
      <c r="C115" s="323"/>
      <c r="D115" s="11"/>
      <c r="E115" s="11"/>
      <c r="F115" s="11"/>
      <c r="G115" s="11"/>
      <c r="H115" s="11"/>
    </row>
    <row r="116" spans="1:8" x14ac:dyDescent="0.2">
      <c r="A116" s="11"/>
      <c r="B116" s="11"/>
      <c r="C116" s="323"/>
      <c r="D116" s="11"/>
      <c r="E116" s="11"/>
      <c r="F116" s="11"/>
      <c r="G116" s="11"/>
      <c r="H116" s="11"/>
    </row>
    <row r="117" spans="1:8" x14ac:dyDescent="0.2">
      <c r="A117" s="11"/>
      <c r="B117" s="11"/>
      <c r="C117" s="323"/>
      <c r="D117" s="11"/>
      <c r="E117" s="11"/>
      <c r="F117" s="11"/>
      <c r="G117" s="11"/>
      <c r="H117" s="11"/>
    </row>
    <row r="118" spans="1:8" x14ac:dyDescent="0.2">
      <c r="A118" s="11"/>
      <c r="B118" s="11"/>
      <c r="C118" s="323"/>
      <c r="D118" s="11"/>
      <c r="E118" s="11"/>
      <c r="F118" s="11"/>
      <c r="G118" s="11"/>
      <c r="H118" s="11"/>
    </row>
    <row r="119" spans="1:8" x14ac:dyDescent="0.2">
      <c r="A119" s="11"/>
      <c r="B119" s="11"/>
      <c r="C119" s="323"/>
      <c r="D119" s="11"/>
      <c r="E119" s="11"/>
      <c r="F119" s="11"/>
      <c r="G119" s="11"/>
      <c r="H119" s="11"/>
    </row>
    <row r="120" spans="1:8" x14ac:dyDescent="0.2">
      <c r="A120" s="11"/>
      <c r="B120" s="11"/>
      <c r="C120" s="323"/>
      <c r="D120" s="11"/>
      <c r="E120" s="11"/>
      <c r="F120" s="11"/>
      <c r="G120" s="11"/>
      <c r="H120" s="11"/>
    </row>
    <row r="121" spans="1:8" x14ac:dyDescent="0.2">
      <c r="A121" s="11"/>
      <c r="B121" s="11"/>
      <c r="C121" s="323"/>
      <c r="D121" s="11"/>
      <c r="E121" s="11"/>
      <c r="F121" s="11"/>
      <c r="G121" s="11"/>
      <c r="H121" s="11"/>
    </row>
    <row r="122" spans="1:8" x14ac:dyDescent="0.2">
      <c r="A122" s="11"/>
      <c r="B122" s="11"/>
      <c r="C122" s="323"/>
      <c r="D122" s="11"/>
      <c r="E122" s="11"/>
      <c r="F122" s="11"/>
      <c r="G122" s="11"/>
      <c r="H122" s="11"/>
    </row>
    <row r="123" spans="1:8" x14ac:dyDescent="0.2">
      <c r="A123" s="11"/>
      <c r="B123" s="11"/>
      <c r="C123" s="323"/>
      <c r="D123" s="11"/>
      <c r="E123" s="11"/>
      <c r="F123" s="11"/>
      <c r="G123" s="11"/>
      <c r="H123" s="11"/>
    </row>
    <row r="124" spans="1:8" x14ac:dyDescent="0.2">
      <c r="A124" s="11"/>
      <c r="B124" s="11"/>
      <c r="C124" s="323"/>
      <c r="D124" s="11"/>
      <c r="E124" s="11"/>
      <c r="F124" s="11"/>
      <c r="G124" s="11"/>
      <c r="H124" s="11"/>
    </row>
    <row r="125" spans="1:8" x14ac:dyDescent="0.2">
      <c r="A125" s="11"/>
      <c r="B125" s="11"/>
      <c r="C125" s="323"/>
      <c r="D125" s="11"/>
      <c r="E125" s="11"/>
      <c r="F125" s="11"/>
      <c r="G125" s="11"/>
      <c r="H125" s="11"/>
    </row>
    <row r="126" spans="1:8" x14ac:dyDescent="0.2">
      <c r="A126" s="11"/>
      <c r="B126" s="11"/>
      <c r="C126" s="323"/>
      <c r="D126" s="11"/>
      <c r="E126" s="11"/>
      <c r="F126" s="11"/>
      <c r="G126" s="11"/>
      <c r="H126" s="11"/>
    </row>
    <row r="127" spans="1:8" x14ac:dyDescent="0.2">
      <c r="A127" s="11"/>
      <c r="B127" s="11"/>
      <c r="C127" s="323"/>
      <c r="D127" s="11"/>
      <c r="E127" s="11"/>
      <c r="F127" s="11"/>
      <c r="G127" s="11"/>
      <c r="H127" s="11"/>
    </row>
    <row r="128" spans="1:8" x14ac:dyDescent="0.2">
      <c r="A128" s="11"/>
      <c r="B128" s="11"/>
      <c r="C128" s="323"/>
      <c r="D128" s="11"/>
      <c r="E128" s="11"/>
      <c r="F128" s="11"/>
      <c r="G128" s="11"/>
      <c r="H128" s="11"/>
    </row>
    <row r="129" spans="1:8" x14ac:dyDescent="0.2">
      <c r="A129" s="11"/>
      <c r="B129" s="11"/>
      <c r="C129" s="323"/>
      <c r="D129" s="11"/>
      <c r="E129" s="11"/>
      <c r="F129" s="11"/>
      <c r="G129" s="11"/>
      <c r="H129" s="11"/>
    </row>
    <row r="130" spans="1:8" x14ac:dyDescent="0.2">
      <c r="A130" s="11"/>
      <c r="B130" s="11"/>
      <c r="C130" s="323"/>
      <c r="D130" s="11"/>
      <c r="E130" s="11"/>
      <c r="F130" s="11"/>
      <c r="G130" s="11"/>
      <c r="H130" s="11"/>
    </row>
    <row r="131" spans="1:8" x14ac:dyDescent="0.2">
      <c r="A131" s="11"/>
      <c r="B131" s="11"/>
      <c r="C131" s="323"/>
      <c r="D131" s="11"/>
      <c r="E131" s="11"/>
      <c r="F131" s="11"/>
      <c r="G131" s="11"/>
      <c r="H131" s="11"/>
    </row>
    <row r="132" spans="1:8" x14ac:dyDescent="0.2">
      <c r="A132" s="11"/>
      <c r="B132" s="11"/>
      <c r="C132" s="323"/>
      <c r="D132" s="11"/>
      <c r="E132" s="11"/>
      <c r="F132" s="11"/>
      <c r="G132" s="11"/>
      <c r="H132" s="11"/>
    </row>
    <row r="133" spans="1:8" x14ac:dyDescent="0.2">
      <c r="A133" s="11"/>
      <c r="B133" s="11"/>
      <c r="C133" s="323"/>
      <c r="D133" s="11"/>
      <c r="E133" s="11"/>
      <c r="F133" s="11"/>
      <c r="G133" s="11"/>
      <c r="H133" s="11"/>
    </row>
    <row r="134" spans="1:8" x14ac:dyDescent="0.2">
      <c r="A134" s="11"/>
      <c r="B134" s="11"/>
      <c r="C134" s="323"/>
      <c r="D134" s="11"/>
      <c r="E134" s="11"/>
      <c r="F134" s="11"/>
      <c r="G134" s="11"/>
      <c r="H134" s="11"/>
    </row>
    <row r="135" spans="1:8" x14ac:dyDescent="0.2">
      <c r="A135" s="11"/>
      <c r="B135" s="11"/>
      <c r="C135" s="323"/>
      <c r="D135" s="11"/>
      <c r="E135" s="11"/>
      <c r="F135" s="11"/>
      <c r="G135" s="11"/>
      <c r="H135" s="11"/>
    </row>
    <row r="136" spans="1:8" x14ac:dyDescent="0.2">
      <c r="A136" s="11"/>
      <c r="B136" s="11"/>
      <c r="C136" s="323"/>
      <c r="D136" s="11"/>
      <c r="E136" s="11"/>
      <c r="F136" s="11"/>
      <c r="G136" s="11"/>
      <c r="H136" s="11"/>
    </row>
    <row r="137" spans="1:8" x14ac:dyDescent="0.2">
      <c r="A137" s="11"/>
      <c r="B137" s="11"/>
      <c r="C137" s="323"/>
      <c r="D137" s="11"/>
      <c r="E137" s="11"/>
      <c r="F137" s="11"/>
      <c r="G137" s="11"/>
      <c r="H137" s="11"/>
    </row>
    <row r="138" spans="1:8" x14ac:dyDescent="0.2">
      <c r="A138" s="11"/>
      <c r="B138" s="11"/>
      <c r="C138" s="323"/>
      <c r="D138" s="11"/>
      <c r="E138" s="11"/>
      <c r="F138" s="11"/>
      <c r="G138" s="11"/>
      <c r="H138" s="11"/>
    </row>
    <row r="139" spans="1:8" x14ac:dyDescent="0.2">
      <c r="A139" s="11"/>
      <c r="B139" s="11"/>
      <c r="C139" s="323"/>
      <c r="D139" s="11"/>
      <c r="E139" s="11"/>
      <c r="F139" s="11"/>
      <c r="G139" s="11"/>
      <c r="H139" s="11"/>
    </row>
    <row r="140" spans="1:8" x14ac:dyDescent="0.2">
      <c r="A140" s="11"/>
      <c r="B140" s="11"/>
      <c r="C140" s="323"/>
      <c r="D140" s="11"/>
      <c r="E140" s="11"/>
      <c r="F140" s="11"/>
      <c r="G140" s="11"/>
      <c r="H140" s="11"/>
    </row>
    <row r="141" spans="1:8" x14ac:dyDescent="0.2">
      <c r="A141" s="11"/>
      <c r="B141" s="11"/>
      <c r="C141" s="323"/>
      <c r="D141" s="11"/>
      <c r="E141" s="11"/>
      <c r="F141" s="11"/>
      <c r="G141" s="11"/>
      <c r="H141" s="11"/>
    </row>
    <row r="142" spans="1:8" x14ac:dyDescent="0.2">
      <c r="A142" s="11"/>
      <c r="B142" s="11"/>
      <c r="C142" s="323"/>
      <c r="D142" s="11"/>
      <c r="E142" s="11"/>
      <c r="F142" s="11"/>
      <c r="G142" s="11"/>
      <c r="H142" s="11"/>
    </row>
    <row r="143" spans="1:8" x14ac:dyDescent="0.2">
      <c r="A143" s="11"/>
      <c r="B143" s="11"/>
      <c r="C143" s="323"/>
      <c r="D143" s="11"/>
      <c r="E143" s="11"/>
      <c r="F143" s="11"/>
      <c r="G143" s="11"/>
      <c r="H143" s="11"/>
    </row>
    <row r="144" spans="1:8" x14ac:dyDescent="0.2">
      <c r="A144" s="11"/>
      <c r="B144" s="11"/>
      <c r="C144" s="323"/>
      <c r="D144" s="11"/>
      <c r="E144" s="11"/>
      <c r="F144" s="11"/>
      <c r="G144" s="11"/>
      <c r="H144" s="11"/>
    </row>
    <row r="145" spans="1:8" x14ac:dyDescent="0.2">
      <c r="A145" s="11"/>
      <c r="B145" s="11"/>
      <c r="C145" s="323"/>
      <c r="D145" s="11"/>
      <c r="E145" s="11"/>
      <c r="F145" s="11"/>
      <c r="G145" s="11"/>
      <c r="H145" s="11"/>
    </row>
    <row r="146" spans="1:8" x14ac:dyDescent="0.2">
      <c r="A146" s="11"/>
      <c r="B146" s="11"/>
      <c r="C146" s="323"/>
      <c r="D146" s="11"/>
      <c r="E146" s="11"/>
      <c r="F146" s="11"/>
      <c r="G146" s="11"/>
      <c r="H146" s="11"/>
    </row>
    <row r="147" spans="1:8" x14ac:dyDescent="0.2">
      <c r="A147" s="11"/>
      <c r="B147" s="11"/>
      <c r="C147" s="323"/>
      <c r="D147" s="11"/>
      <c r="E147" s="11"/>
      <c r="F147" s="11"/>
      <c r="G147" s="11"/>
      <c r="H147" s="11"/>
    </row>
    <row r="148" spans="1:8" x14ac:dyDescent="0.2">
      <c r="A148" s="11"/>
      <c r="B148" s="11"/>
      <c r="C148" s="323"/>
      <c r="D148" s="11"/>
      <c r="E148" s="11"/>
      <c r="F148" s="11"/>
      <c r="G148" s="11"/>
      <c r="H148" s="11"/>
    </row>
    <row r="149" spans="1:8" x14ac:dyDescent="0.2">
      <c r="A149" s="11"/>
      <c r="B149" s="11"/>
      <c r="C149" s="323"/>
      <c r="D149" s="11"/>
      <c r="E149" s="11"/>
      <c r="F149" s="11"/>
      <c r="G149" s="11"/>
      <c r="H149" s="11"/>
    </row>
    <row r="150" spans="1:8" x14ac:dyDescent="0.2">
      <c r="A150" s="11"/>
      <c r="B150" s="11"/>
      <c r="C150" s="323"/>
      <c r="D150" s="11"/>
      <c r="E150" s="11"/>
      <c r="F150" s="11"/>
      <c r="G150" s="11"/>
      <c r="H150" s="11"/>
    </row>
    <row r="151" spans="1:8" x14ac:dyDescent="0.2">
      <c r="A151" s="11"/>
      <c r="B151" s="11"/>
      <c r="C151" s="323"/>
      <c r="D151" s="11"/>
      <c r="E151" s="11"/>
      <c r="F151" s="11"/>
      <c r="G151" s="11"/>
      <c r="H151" s="11"/>
    </row>
    <row r="152" spans="1:8" x14ac:dyDescent="0.2">
      <c r="A152" s="11"/>
      <c r="B152" s="11"/>
      <c r="C152" s="323"/>
      <c r="D152" s="11"/>
      <c r="E152" s="11"/>
      <c r="F152" s="11"/>
      <c r="G152" s="11"/>
      <c r="H152" s="11"/>
    </row>
    <row r="153" spans="1:8" x14ac:dyDescent="0.2">
      <c r="A153" s="11"/>
      <c r="B153" s="11"/>
      <c r="C153" s="323"/>
      <c r="D153" s="11"/>
      <c r="E153" s="11"/>
      <c r="F153" s="11"/>
      <c r="G153" s="11"/>
      <c r="H153" s="11"/>
    </row>
    <row r="154" spans="1:8" x14ac:dyDescent="0.2">
      <c r="A154" s="11"/>
      <c r="B154" s="11"/>
      <c r="C154" s="323"/>
      <c r="D154" s="11"/>
      <c r="E154" s="11"/>
      <c r="F154" s="11"/>
      <c r="G154" s="11"/>
      <c r="H154" s="11"/>
    </row>
    <row r="155" spans="1:8" x14ac:dyDescent="0.2">
      <c r="A155" s="11"/>
      <c r="B155" s="11"/>
      <c r="C155" s="323"/>
      <c r="D155" s="11"/>
      <c r="E155" s="11"/>
      <c r="F155" s="11"/>
      <c r="G155" s="11"/>
      <c r="H155" s="11"/>
    </row>
    <row r="156" spans="1:8" x14ac:dyDescent="0.2">
      <c r="A156" s="11"/>
      <c r="B156" s="11"/>
      <c r="C156" s="323"/>
      <c r="D156" s="11"/>
      <c r="E156" s="11"/>
      <c r="F156" s="11"/>
      <c r="G156" s="11"/>
      <c r="H156" s="11"/>
    </row>
    <row r="157" spans="1:8" x14ac:dyDescent="0.2">
      <c r="A157" s="11"/>
      <c r="B157" s="11"/>
      <c r="C157" s="323"/>
      <c r="D157" s="11"/>
      <c r="E157" s="11"/>
      <c r="F157" s="11"/>
      <c r="G157" s="11"/>
      <c r="H157" s="11"/>
    </row>
    <row r="158" spans="1:8" x14ac:dyDescent="0.2">
      <c r="A158" s="11"/>
      <c r="B158" s="11"/>
      <c r="C158" s="323"/>
      <c r="D158" s="11"/>
      <c r="E158" s="11"/>
      <c r="F158" s="11"/>
      <c r="G158" s="11"/>
      <c r="H158" s="11"/>
    </row>
    <row r="159" spans="1:8" x14ac:dyDescent="0.2">
      <c r="A159" s="11"/>
      <c r="B159" s="11"/>
      <c r="C159" s="323"/>
      <c r="D159" s="11"/>
      <c r="E159" s="11"/>
      <c r="F159" s="11"/>
      <c r="G159" s="11"/>
      <c r="H159" s="11"/>
    </row>
    <row r="160" spans="1:8" x14ac:dyDescent="0.2">
      <c r="A160" s="11"/>
      <c r="B160" s="11"/>
      <c r="C160" s="323"/>
      <c r="D160" s="11"/>
      <c r="E160" s="11"/>
      <c r="F160" s="11"/>
      <c r="G160" s="11"/>
      <c r="H160" s="11"/>
    </row>
    <row r="161" spans="1:8" x14ac:dyDescent="0.2">
      <c r="A161" s="11"/>
      <c r="B161" s="11"/>
      <c r="C161" s="323"/>
      <c r="D161" s="11"/>
      <c r="E161" s="11"/>
      <c r="F161" s="11"/>
      <c r="G161" s="11"/>
      <c r="H161" s="11"/>
    </row>
    <row r="162" spans="1:8" x14ac:dyDescent="0.2">
      <c r="A162" s="11"/>
      <c r="B162" s="11"/>
      <c r="C162" s="323"/>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335" customWidth="1"/>
    <col min="2" max="2" width="8.125" style="335" customWidth="1"/>
    <col min="3" max="3" width="5.625" style="335" customWidth="1"/>
    <col min="4" max="9" width="8.125" style="335" customWidth="1"/>
    <col min="10" max="10" width="5.25" style="335" bestFit="1" customWidth="1"/>
    <col min="11" max="182" width="9" style="335"/>
    <col min="183" max="183" width="17.625" style="335" customWidth="1"/>
    <col min="184" max="184" width="18.875" style="335" customWidth="1"/>
    <col min="185" max="185" width="9.75" style="335" customWidth="1"/>
    <col min="186" max="186" width="20.125" style="335" customWidth="1"/>
    <col min="187" max="191" width="11.375" style="335" customWidth="1"/>
    <col min="192" max="438" width="9" style="335"/>
    <col min="439" max="439" width="17.625" style="335" customWidth="1"/>
    <col min="440" max="440" width="18.875" style="335" customWidth="1"/>
    <col min="441" max="441" width="9.75" style="335" customWidth="1"/>
    <col min="442" max="442" width="20.125" style="335" customWidth="1"/>
    <col min="443" max="447" width="11.375" style="335" customWidth="1"/>
    <col min="448" max="694" width="9" style="335"/>
    <col min="695" max="695" width="17.625" style="335" customWidth="1"/>
    <col min="696" max="696" width="18.875" style="335" customWidth="1"/>
    <col min="697" max="697" width="9.75" style="335" customWidth="1"/>
    <col min="698" max="698" width="20.125" style="335" customWidth="1"/>
    <col min="699" max="703" width="11.375" style="335" customWidth="1"/>
    <col min="704" max="950" width="9" style="335"/>
    <col min="951" max="951" width="17.625" style="335" customWidth="1"/>
    <col min="952" max="952" width="18.875" style="335" customWidth="1"/>
    <col min="953" max="953" width="9.75" style="335" customWidth="1"/>
    <col min="954" max="954" width="20.125" style="335" customWidth="1"/>
    <col min="955" max="959" width="11.375" style="335" customWidth="1"/>
    <col min="960" max="1206" width="9" style="335"/>
    <col min="1207" max="1207" width="17.625" style="335" customWidth="1"/>
    <col min="1208" max="1208" width="18.875" style="335" customWidth="1"/>
    <col min="1209" max="1209" width="9.75" style="335" customWidth="1"/>
    <col min="1210" max="1210" width="20.125" style="335" customWidth="1"/>
    <col min="1211" max="1215" width="11.375" style="335" customWidth="1"/>
    <col min="1216" max="1462" width="9" style="335"/>
    <col min="1463" max="1463" width="17.625" style="335" customWidth="1"/>
    <col min="1464" max="1464" width="18.875" style="335" customWidth="1"/>
    <col min="1465" max="1465" width="9.75" style="335" customWidth="1"/>
    <col min="1466" max="1466" width="20.125" style="335" customWidth="1"/>
    <col min="1467" max="1471" width="11.375" style="335" customWidth="1"/>
    <col min="1472" max="1718" width="9" style="335"/>
    <col min="1719" max="1719" width="17.625" style="335" customWidth="1"/>
    <col min="1720" max="1720" width="18.875" style="335" customWidth="1"/>
    <col min="1721" max="1721" width="9.75" style="335" customWidth="1"/>
    <col min="1722" max="1722" width="20.125" style="335" customWidth="1"/>
    <col min="1723" max="1727" width="11.375" style="335" customWidth="1"/>
    <col min="1728" max="1974" width="9" style="335"/>
    <col min="1975" max="1975" width="17.625" style="335" customWidth="1"/>
    <col min="1976" max="1976" width="18.875" style="335" customWidth="1"/>
    <col min="1977" max="1977" width="9.75" style="335" customWidth="1"/>
    <col min="1978" max="1978" width="20.125" style="335" customWidth="1"/>
    <col min="1979" max="1983" width="11.375" style="335" customWidth="1"/>
    <col min="1984" max="2230" width="9" style="335"/>
    <col min="2231" max="2231" width="17.625" style="335" customWidth="1"/>
    <col min="2232" max="2232" width="18.875" style="335" customWidth="1"/>
    <col min="2233" max="2233" width="9.75" style="335" customWidth="1"/>
    <col min="2234" max="2234" width="20.125" style="335" customWidth="1"/>
    <col min="2235" max="2239" width="11.375" style="335" customWidth="1"/>
    <col min="2240" max="2486" width="9" style="335"/>
    <col min="2487" max="2487" width="17.625" style="335" customWidth="1"/>
    <col min="2488" max="2488" width="18.875" style="335" customWidth="1"/>
    <col min="2489" max="2489" width="9.75" style="335" customWidth="1"/>
    <col min="2490" max="2490" width="20.125" style="335" customWidth="1"/>
    <col min="2491" max="2495" width="11.375" style="335" customWidth="1"/>
    <col min="2496" max="2742" width="9" style="335"/>
    <col min="2743" max="2743" width="17.625" style="335" customWidth="1"/>
    <col min="2744" max="2744" width="18.875" style="335" customWidth="1"/>
    <col min="2745" max="2745" width="9.75" style="335" customWidth="1"/>
    <col min="2746" max="2746" width="20.125" style="335" customWidth="1"/>
    <col min="2747" max="2751" width="11.375" style="335" customWidth="1"/>
    <col min="2752" max="2998" width="9" style="335"/>
    <col min="2999" max="2999" width="17.625" style="335" customWidth="1"/>
    <col min="3000" max="3000" width="18.875" style="335" customWidth="1"/>
    <col min="3001" max="3001" width="9.75" style="335" customWidth="1"/>
    <col min="3002" max="3002" width="20.125" style="335" customWidth="1"/>
    <col min="3003" max="3007" width="11.375" style="335" customWidth="1"/>
    <col min="3008" max="3254" width="9" style="335"/>
    <col min="3255" max="3255" width="17.625" style="335" customWidth="1"/>
    <col min="3256" max="3256" width="18.875" style="335" customWidth="1"/>
    <col min="3257" max="3257" width="9.75" style="335" customWidth="1"/>
    <col min="3258" max="3258" width="20.125" style="335" customWidth="1"/>
    <col min="3259" max="3263" width="11.375" style="335" customWidth="1"/>
    <col min="3264" max="3510" width="9" style="335"/>
    <col min="3511" max="3511" width="17.625" style="335" customWidth="1"/>
    <col min="3512" max="3512" width="18.875" style="335" customWidth="1"/>
    <col min="3513" max="3513" width="9.75" style="335" customWidth="1"/>
    <col min="3514" max="3514" width="20.125" style="335" customWidth="1"/>
    <col min="3515" max="3519" width="11.375" style="335" customWidth="1"/>
    <col min="3520" max="3766" width="9" style="335"/>
    <col min="3767" max="3767" width="17.625" style="335" customWidth="1"/>
    <col min="3768" max="3768" width="18.875" style="335" customWidth="1"/>
    <col min="3769" max="3769" width="9.75" style="335" customWidth="1"/>
    <col min="3770" max="3770" width="20.125" style="335" customWidth="1"/>
    <col min="3771" max="3775" width="11.375" style="335" customWidth="1"/>
    <col min="3776" max="4022" width="9" style="335"/>
    <col min="4023" max="4023" width="17.625" style="335" customWidth="1"/>
    <col min="4024" max="4024" width="18.875" style="335" customWidth="1"/>
    <col min="4025" max="4025" width="9.75" style="335" customWidth="1"/>
    <col min="4026" max="4026" width="20.125" style="335" customWidth="1"/>
    <col min="4027" max="4031" width="11.375" style="335" customWidth="1"/>
    <col min="4032" max="4278" width="9" style="335"/>
    <col min="4279" max="4279" width="17.625" style="335" customWidth="1"/>
    <col min="4280" max="4280" width="18.875" style="335" customWidth="1"/>
    <col min="4281" max="4281" width="9.75" style="335" customWidth="1"/>
    <col min="4282" max="4282" width="20.125" style="335" customWidth="1"/>
    <col min="4283" max="4287" width="11.375" style="335" customWidth="1"/>
    <col min="4288" max="4534" width="9" style="335"/>
    <col min="4535" max="4535" width="17.625" style="335" customWidth="1"/>
    <col min="4536" max="4536" width="18.875" style="335" customWidth="1"/>
    <col min="4537" max="4537" width="9.75" style="335" customWidth="1"/>
    <col min="4538" max="4538" width="20.125" style="335" customWidth="1"/>
    <col min="4539" max="4543" width="11.375" style="335" customWidth="1"/>
    <col min="4544" max="4790" width="9" style="335"/>
    <col min="4791" max="4791" width="17.625" style="335" customWidth="1"/>
    <col min="4792" max="4792" width="18.875" style="335" customWidth="1"/>
    <col min="4793" max="4793" width="9.75" style="335" customWidth="1"/>
    <col min="4794" max="4794" width="20.125" style="335" customWidth="1"/>
    <col min="4795" max="4799" width="11.375" style="335" customWidth="1"/>
    <col min="4800" max="5046" width="9" style="335"/>
    <col min="5047" max="5047" width="17.625" style="335" customWidth="1"/>
    <col min="5048" max="5048" width="18.875" style="335" customWidth="1"/>
    <col min="5049" max="5049" width="9.75" style="335" customWidth="1"/>
    <col min="5050" max="5050" width="20.125" style="335" customWidth="1"/>
    <col min="5051" max="5055" width="11.375" style="335" customWidth="1"/>
    <col min="5056" max="5302" width="9" style="335"/>
    <col min="5303" max="5303" width="17.625" style="335" customWidth="1"/>
    <col min="5304" max="5304" width="18.875" style="335" customWidth="1"/>
    <col min="5305" max="5305" width="9.75" style="335" customWidth="1"/>
    <col min="5306" max="5306" width="20.125" style="335" customWidth="1"/>
    <col min="5307" max="5311" width="11.375" style="335" customWidth="1"/>
    <col min="5312" max="5558" width="9" style="335"/>
    <col min="5559" max="5559" width="17.625" style="335" customWidth="1"/>
    <col min="5560" max="5560" width="18.875" style="335" customWidth="1"/>
    <col min="5561" max="5561" width="9.75" style="335" customWidth="1"/>
    <col min="5562" max="5562" width="20.125" style="335" customWidth="1"/>
    <col min="5563" max="5567" width="11.375" style="335" customWidth="1"/>
    <col min="5568" max="5814" width="9" style="335"/>
    <col min="5815" max="5815" width="17.625" style="335" customWidth="1"/>
    <col min="5816" max="5816" width="18.875" style="335" customWidth="1"/>
    <col min="5817" max="5817" width="9.75" style="335" customWidth="1"/>
    <col min="5818" max="5818" width="20.125" style="335" customWidth="1"/>
    <col min="5819" max="5823" width="11.375" style="335" customWidth="1"/>
    <col min="5824" max="6070" width="9" style="335"/>
    <col min="6071" max="6071" width="17.625" style="335" customWidth="1"/>
    <col min="6072" max="6072" width="18.875" style="335" customWidth="1"/>
    <col min="6073" max="6073" width="9.75" style="335" customWidth="1"/>
    <col min="6074" max="6074" width="20.125" style="335" customWidth="1"/>
    <col min="6075" max="6079" width="11.375" style="335" customWidth="1"/>
    <col min="6080" max="6326" width="9" style="335"/>
    <col min="6327" max="6327" width="17.625" style="335" customWidth="1"/>
    <col min="6328" max="6328" width="18.875" style="335" customWidth="1"/>
    <col min="6329" max="6329" width="9.75" style="335" customWidth="1"/>
    <col min="6330" max="6330" width="20.125" style="335" customWidth="1"/>
    <col min="6331" max="6335" width="11.375" style="335" customWidth="1"/>
    <col min="6336" max="6582" width="9" style="335"/>
    <col min="6583" max="6583" width="17.625" style="335" customWidth="1"/>
    <col min="6584" max="6584" width="18.875" style="335" customWidth="1"/>
    <col min="6585" max="6585" width="9.75" style="335" customWidth="1"/>
    <col min="6586" max="6586" width="20.125" style="335" customWidth="1"/>
    <col min="6587" max="6591" width="11.375" style="335" customWidth="1"/>
    <col min="6592" max="6838" width="9" style="335"/>
    <col min="6839" max="6839" width="17.625" style="335" customWidth="1"/>
    <col min="6840" max="6840" width="18.875" style="335" customWidth="1"/>
    <col min="6841" max="6841" width="9.75" style="335" customWidth="1"/>
    <col min="6842" max="6842" width="20.125" style="335" customWidth="1"/>
    <col min="6843" max="6847" width="11.375" style="335" customWidth="1"/>
    <col min="6848" max="7094" width="9" style="335"/>
    <col min="7095" max="7095" width="17.625" style="335" customWidth="1"/>
    <col min="7096" max="7096" width="18.875" style="335" customWidth="1"/>
    <col min="7097" max="7097" width="9.75" style="335" customWidth="1"/>
    <col min="7098" max="7098" width="20.125" style="335" customWidth="1"/>
    <col min="7099" max="7103" width="11.375" style="335" customWidth="1"/>
    <col min="7104" max="7350" width="9" style="335"/>
    <col min="7351" max="7351" width="17.625" style="335" customWidth="1"/>
    <col min="7352" max="7352" width="18.875" style="335" customWidth="1"/>
    <col min="7353" max="7353" width="9.75" style="335" customWidth="1"/>
    <col min="7354" max="7354" width="20.125" style="335" customWidth="1"/>
    <col min="7355" max="7359" width="11.375" style="335" customWidth="1"/>
    <col min="7360" max="7606" width="9" style="335"/>
    <col min="7607" max="7607" width="17.625" style="335" customWidth="1"/>
    <col min="7608" max="7608" width="18.875" style="335" customWidth="1"/>
    <col min="7609" max="7609" width="9.75" style="335" customWidth="1"/>
    <col min="7610" max="7610" width="20.125" style="335" customWidth="1"/>
    <col min="7611" max="7615" width="11.375" style="335" customWidth="1"/>
    <col min="7616" max="7862" width="9" style="335"/>
    <col min="7863" max="7863" width="17.625" style="335" customWidth="1"/>
    <col min="7864" max="7864" width="18.875" style="335" customWidth="1"/>
    <col min="7865" max="7865" width="9.75" style="335" customWidth="1"/>
    <col min="7866" max="7866" width="20.125" style="335" customWidth="1"/>
    <col min="7867" max="7871" width="11.375" style="335" customWidth="1"/>
    <col min="7872" max="8118" width="9" style="335"/>
    <col min="8119" max="8119" width="17.625" style="335" customWidth="1"/>
    <col min="8120" max="8120" width="18.875" style="335" customWidth="1"/>
    <col min="8121" max="8121" width="9.75" style="335" customWidth="1"/>
    <col min="8122" max="8122" width="20.125" style="335" customWidth="1"/>
    <col min="8123" max="8127" width="11.375" style="335" customWidth="1"/>
    <col min="8128" max="8374" width="9" style="335"/>
    <col min="8375" max="8375" width="17.625" style="335" customWidth="1"/>
    <col min="8376" max="8376" width="18.875" style="335" customWidth="1"/>
    <col min="8377" max="8377" width="9.75" style="335" customWidth="1"/>
    <col min="8378" max="8378" width="20.125" style="335" customWidth="1"/>
    <col min="8379" max="8383" width="11.375" style="335" customWidth="1"/>
    <col min="8384" max="8630" width="9" style="335"/>
    <col min="8631" max="8631" width="17.625" style="335" customWidth="1"/>
    <col min="8632" max="8632" width="18.875" style="335" customWidth="1"/>
    <col min="8633" max="8633" width="9.75" style="335" customWidth="1"/>
    <col min="8634" max="8634" width="20.125" style="335" customWidth="1"/>
    <col min="8635" max="8639" width="11.375" style="335" customWidth="1"/>
    <col min="8640" max="8886" width="9" style="335"/>
    <col min="8887" max="8887" width="17.625" style="335" customWidth="1"/>
    <col min="8888" max="8888" width="18.875" style="335" customWidth="1"/>
    <col min="8889" max="8889" width="9.75" style="335" customWidth="1"/>
    <col min="8890" max="8890" width="20.125" style="335" customWidth="1"/>
    <col min="8891" max="8895" width="11.375" style="335" customWidth="1"/>
    <col min="8896" max="9142" width="9" style="335"/>
    <col min="9143" max="9143" width="17.625" style="335" customWidth="1"/>
    <col min="9144" max="9144" width="18.875" style="335" customWidth="1"/>
    <col min="9145" max="9145" width="9.75" style="335" customWidth="1"/>
    <col min="9146" max="9146" width="20.125" style="335" customWidth="1"/>
    <col min="9147" max="9151" width="11.375" style="335" customWidth="1"/>
    <col min="9152" max="9398" width="9" style="335"/>
    <col min="9399" max="9399" width="17.625" style="335" customWidth="1"/>
    <col min="9400" max="9400" width="18.875" style="335" customWidth="1"/>
    <col min="9401" max="9401" width="9.75" style="335" customWidth="1"/>
    <col min="9402" max="9402" width="20.125" style="335" customWidth="1"/>
    <col min="9403" max="9407" width="11.375" style="335" customWidth="1"/>
    <col min="9408" max="9654" width="9" style="335"/>
    <col min="9655" max="9655" width="17.625" style="335" customWidth="1"/>
    <col min="9656" max="9656" width="18.875" style="335" customWidth="1"/>
    <col min="9657" max="9657" width="9.75" style="335" customWidth="1"/>
    <col min="9658" max="9658" width="20.125" style="335" customWidth="1"/>
    <col min="9659" max="9663" width="11.375" style="335" customWidth="1"/>
    <col min="9664" max="9910" width="9" style="335"/>
    <col min="9911" max="9911" width="17.625" style="335" customWidth="1"/>
    <col min="9912" max="9912" width="18.875" style="335" customWidth="1"/>
    <col min="9913" max="9913" width="9.75" style="335" customWidth="1"/>
    <col min="9914" max="9914" width="20.125" style="335" customWidth="1"/>
    <col min="9915" max="9919" width="11.375" style="335" customWidth="1"/>
    <col min="9920" max="10166" width="9" style="335"/>
    <col min="10167" max="10167" width="17.625" style="335" customWidth="1"/>
    <col min="10168" max="10168" width="18.875" style="335" customWidth="1"/>
    <col min="10169" max="10169" width="9.75" style="335" customWidth="1"/>
    <col min="10170" max="10170" width="20.125" style="335" customWidth="1"/>
    <col min="10171" max="10175" width="11.375" style="335" customWidth="1"/>
    <col min="10176" max="10422" width="9" style="335"/>
    <col min="10423" max="10423" width="17.625" style="335" customWidth="1"/>
    <col min="10424" max="10424" width="18.875" style="335" customWidth="1"/>
    <col min="10425" max="10425" width="9.75" style="335" customWidth="1"/>
    <col min="10426" max="10426" width="20.125" style="335" customWidth="1"/>
    <col min="10427" max="10431" width="11.375" style="335" customWidth="1"/>
    <col min="10432" max="10678" width="9" style="335"/>
    <col min="10679" max="10679" width="17.625" style="335" customWidth="1"/>
    <col min="10680" max="10680" width="18.875" style="335" customWidth="1"/>
    <col min="10681" max="10681" width="9.75" style="335" customWidth="1"/>
    <col min="10682" max="10682" width="20.125" style="335" customWidth="1"/>
    <col min="10683" max="10687" width="11.375" style="335" customWidth="1"/>
    <col min="10688" max="10934" width="9" style="335"/>
    <col min="10935" max="10935" width="17.625" style="335" customWidth="1"/>
    <col min="10936" max="10936" width="18.875" style="335" customWidth="1"/>
    <col min="10937" max="10937" width="9.75" style="335" customWidth="1"/>
    <col min="10938" max="10938" width="20.125" style="335" customWidth="1"/>
    <col min="10939" max="10943" width="11.375" style="335" customWidth="1"/>
    <col min="10944" max="11190" width="9" style="335"/>
    <col min="11191" max="11191" width="17.625" style="335" customWidth="1"/>
    <col min="11192" max="11192" width="18.875" style="335" customWidth="1"/>
    <col min="11193" max="11193" width="9.75" style="335" customWidth="1"/>
    <col min="11194" max="11194" width="20.125" style="335" customWidth="1"/>
    <col min="11195" max="11199" width="11.375" style="335" customWidth="1"/>
    <col min="11200" max="11446" width="9" style="335"/>
    <col min="11447" max="11447" width="17.625" style="335" customWidth="1"/>
    <col min="11448" max="11448" width="18.875" style="335" customWidth="1"/>
    <col min="11449" max="11449" width="9.75" style="335" customWidth="1"/>
    <col min="11450" max="11450" width="20.125" style="335" customWidth="1"/>
    <col min="11451" max="11455" width="11.375" style="335" customWidth="1"/>
    <col min="11456" max="11702" width="9" style="335"/>
    <col min="11703" max="11703" width="17.625" style="335" customWidth="1"/>
    <col min="11704" max="11704" width="18.875" style="335" customWidth="1"/>
    <col min="11705" max="11705" width="9.75" style="335" customWidth="1"/>
    <col min="11706" max="11706" width="20.125" style="335" customWidth="1"/>
    <col min="11707" max="11711" width="11.375" style="335" customWidth="1"/>
    <col min="11712" max="11958" width="9" style="335"/>
    <col min="11959" max="11959" width="17.625" style="335" customWidth="1"/>
    <col min="11960" max="11960" width="18.875" style="335" customWidth="1"/>
    <col min="11961" max="11961" width="9.75" style="335" customWidth="1"/>
    <col min="11962" max="11962" width="20.125" style="335" customWidth="1"/>
    <col min="11963" max="11967" width="11.375" style="335" customWidth="1"/>
    <col min="11968" max="12214" width="9" style="335"/>
    <col min="12215" max="12215" width="17.625" style="335" customWidth="1"/>
    <col min="12216" max="12216" width="18.875" style="335" customWidth="1"/>
    <col min="12217" max="12217" width="9.75" style="335" customWidth="1"/>
    <col min="12218" max="12218" width="20.125" style="335" customWidth="1"/>
    <col min="12219" max="12223" width="11.375" style="335" customWidth="1"/>
    <col min="12224" max="12470" width="9" style="335"/>
    <col min="12471" max="12471" width="17.625" style="335" customWidth="1"/>
    <col min="12472" max="12472" width="18.875" style="335" customWidth="1"/>
    <col min="12473" max="12473" width="9.75" style="335" customWidth="1"/>
    <col min="12474" max="12474" width="20.125" style="335" customWidth="1"/>
    <col min="12475" max="12479" width="11.375" style="335" customWidth="1"/>
    <col min="12480" max="12726" width="9" style="335"/>
    <col min="12727" max="12727" width="17.625" style="335" customWidth="1"/>
    <col min="12728" max="12728" width="18.875" style="335" customWidth="1"/>
    <col min="12729" max="12729" width="9.75" style="335" customWidth="1"/>
    <col min="12730" max="12730" width="20.125" style="335" customWidth="1"/>
    <col min="12731" max="12735" width="11.375" style="335" customWidth="1"/>
    <col min="12736" max="12982" width="9" style="335"/>
    <col min="12983" max="12983" width="17.625" style="335" customWidth="1"/>
    <col min="12984" max="12984" width="18.875" style="335" customWidth="1"/>
    <col min="12985" max="12985" width="9.75" style="335" customWidth="1"/>
    <col min="12986" max="12986" width="20.125" style="335" customWidth="1"/>
    <col min="12987" max="12991" width="11.375" style="335" customWidth="1"/>
    <col min="12992" max="13238" width="9" style="335"/>
    <col min="13239" max="13239" width="17.625" style="335" customWidth="1"/>
    <col min="13240" max="13240" width="18.875" style="335" customWidth="1"/>
    <col min="13241" max="13241" width="9.75" style="335" customWidth="1"/>
    <col min="13242" max="13242" width="20.125" style="335" customWidth="1"/>
    <col min="13243" max="13247" width="11.375" style="335" customWidth="1"/>
    <col min="13248" max="13494" width="9" style="335"/>
    <col min="13495" max="13495" width="17.625" style="335" customWidth="1"/>
    <col min="13496" max="13496" width="18.875" style="335" customWidth="1"/>
    <col min="13497" max="13497" width="9.75" style="335" customWidth="1"/>
    <col min="13498" max="13498" width="20.125" style="335" customWidth="1"/>
    <col min="13499" max="13503" width="11.375" style="335" customWidth="1"/>
    <col min="13504" max="13750" width="9" style="335"/>
    <col min="13751" max="13751" width="17.625" style="335" customWidth="1"/>
    <col min="13752" max="13752" width="18.875" style="335" customWidth="1"/>
    <col min="13753" max="13753" width="9.75" style="335" customWidth="1"/>
    <col min="13754" max="13754" width="20.125" style="335" customWidth="1"/>
    <col min="13755" max="13759" width="11.375" style="335" customWidth="1"/>
    <col min="13760" max="14006" width="9" style="335"/>
    <col min="14007" max="14007" width="17.625" style="335" customWidth="1"/>
    <col min="14008" max="14008" width="18.875" style="335" customWidth="1"/>
    <col min="14009" max="14009" width="9.75" style="335" customWidth="1"/>
    <col min="14010" max="14010" width="20.125" style="335" customWidth="1"/>
    <col min="14011" max="14015" width="11.375" style="335" customWidth="1"/>
    <col min="14016" max="14262" width="9" style="335"/>
    <col min="14263" max="14263" width="17.625" style="335" customWidth="1"/>
    <col min="14264" max="14264" width="18.875" style="335" customWidth="1"/>
    <col min="14265" max="14265" width="9.75" style="335" customWidth="1"/>
    <col min="14266" max="14266" width="20.125" style="335" customWidth="1"/>
    <col min="14267" max="14271" width="11.375" style="335" customWidth="1"/>
    <col min="14272" max="14518" width="9" style="335"/>
    <col min="14519" max="14519" width="17.625" style="335" customWidth="1"/>
    <col min="14520" max="14520" width="18.875" style="335" customWidth="1"/>
    <col min="14521" max="14521" width="9.75" style="335" customWidth="1"/>
    <col min="14522" max="14522" width="20.125" style="335" customWidth="1"/>
    <col min="14523" max="14527" width="11.375" style="335" customWidth="1"/>
    <col min="14528" max="14774" width="9" style="335"/>
    <col min="14775" max="14775" width="17.625" style="335" customWidth="1"/>
    <col min="14776" max="14776" width="18.875" style="335" customWidth="1"/>
    <col min="14777" max="14777" width="9.75" style="335" customWidth="1"/>
    <col min="14778" max="14778" width="20.125" style="335" customWidth="1"/>
    <col min="14779" max="14783" width="11.375" style="335" customWidth="1"/>
    <col min="14784" max="15030" width="9" style="335"/>
    <col min="15031" max="15031" width="17.625" style="335" customWidth="1"/>
    <col min="15032" max="15032" width="18.875" style="335" customWidth="1"/>
    <col min="15033" max="15033" width="9.75" style="335" customWidth="1"/>
    <col min="15034" max="15034" width="20.125" style="335" customWidth="1"/>
    <col min="15035" max="15039" width="11.375" style="335" customWidth="1"/>
    <col min="15040" max="15286" width="9" style="335"/>
    <col min="15287" max="15287" width="17.625" style="335" customWidth="1"/>
    <col min="15288" max="15288" width="18.875" style="335" customWidth="1"/>
    <col min="15289" max="15289" width="9.75" style="335" customWidth="1"/>
    <col min="15290" max="15290" width="20.125" style="335" customWidth="1"/>
    <col min="15291" max="15295" width="11.375" style="335" customWidth="1"/>
    <col min="15296" max="15542" width="9" style="335"/>
    <col min="15543" max="15543" width="17.625" style="335" customWidth="1"/>
    <col min="15544" max="15544" width="18.875" style="335" customWidth="1"/>
    <col min="15545" max="15545" width="9.75" style="335" customWidth="1"/>
    <col min="15546" max="15546" width="20.125" style="335" customWidth="1"/>
    <col min="15547" max="15551" width="11.375" style="335" customWidth="1"/>
    <col min="15552" max="15798" width="9" style="335"/>
    <col min="15799" max="15799" width="17.625" style="335" customWidth="1"/>
    <col min="15800" max="15800" width="18.875" style="335" customWidth="1"/>
    <col min="15801" max="15801" width="9.75" style="335" customWidth="1"/>
    <col min="15802" max="15802" width="20.125" style="335" customWidth="1"/>
    <col min="15803" max="15807" width="11.375" style="335" customWidth="1"/>
    <col min="15808" max="16054" width="9" style="335"/>
    <col min="16055" max="16055" width="17.625" style="335" customWidth="1"/>
    <col min="16056" max="16056" width="18.875" style="335" customWidth="1"/>
    <col min="16057" max="16057" width="9.75" style="335" customWidth="1"/>
    <col min="16058" max="16058" width="20.125" style="335" customWidth="1"/>
    <col min="16059" max="16063" width="11.375" style="335" customWidth="1"/>
    <col min="16064" max="16384" width="9" style="335"/>
  </cols>
  <sheetData>
    <row r="1" spans="1:17" s="4" customFormat="1" ht="39.75" customHeight="1" x14ac:dyDescent="0.2">
      <c r="A1" s="1"/>
      <c r="B1" s="1"/>
      <c r="C1" s="1"/>
      <c r="D1" s="1"/>
      <c r="E1" s="2"/>
      <c r="F1" s="2"/>
      <c r="G1" s="2"/>
      <c r="H1" s="2"/>
      <c r="I1" s="3"/>
      <c r="J1" s="3" t="s">
        <v>0</v>
      </c>
    </row>
    <row r="2" spans="1:17" s="5" customFormat="1" ht="12.75" customHeight="1" x14ac:dyDescent="0.2">
      <c r="A2" s="324"/>
      <c r="B2" s="324"/>
      <c r="C2" s="324"/>
      <c r="D2" s="324"/>
      <c r="E2" s="325"/>
      <c r="F2" s="324"/>
      <c r="G2" s="324"/>
      <c r="H2" s="324"/>
      <c r="I2" s="545" t="str">
        <f ca="1">HYPERLINK(CELL("adresse",Inhaltsverzeichnis!A1),"zurück zum Inhalt")</f>
        <v>zurück zum Inhalt</v>
      </c>
      <c r="J2" s="546"/>
      <c r="K2" s="324"/>
    </row>
    <row r="3" spans="1:17" s="5" customFormat="1" ht="12.75" x14ac:dyDescent="0.2">
      <c r="A3" s="324"/>
      <c r="B3" s="324"/>
      <c r="C3" s="324"/>
      <c r="D3" s="324"/>
      <c r="E3" s="324"/>
      <c r="F3" s="325"/>
      <c r="G3" s="324"/>
      <c r="H3" s="324"/>
      <c r="I3" s="324"/>
    </row>
    <row r="4" spans="1:17" ht="12.75" customHeight="1" x14ac:dyDescent="0.2">
      <c r="A4" s="70" t="s">
        <v>292</v>
      </c>
      <c r="B4" s="8"/>
      <c r="C4" s="8"/>
      <c r="D4" s="8"/>
      <c r="E4" s="8"/>
      <c r="F4" s="8"/>
      <c r="G4" s="8"/>
      <c r="H4" s="8"/>
      <c r="I4" s="8"/>
    </row>
    <row r="5" spans="1:17" ht="12.75" customHeight="1" x14ac:dyDescent="0.2">
      <c r="A5" s="555" t="s">
        <v>241</v>
      </c>
      <c r="B5" s="555"/>
      <c r="C5" s="555"/>
      <c r="D5" s="555"/>
      <c r="E5" s="555"/>
      <c r="F5" s="555"/>
      <c r="G5" s="555"/>
      <c r="H5" s="555"/>
      <c r="I5" s="555"/>
    </row>
    <row r="6" spans="1:17" ht="12.75" customHeight="1" x14ac:dyDescent="0.2">
      <c r="A6" s="276" t="str">
        <f>CONCATENATE(LEFT(Impressum!C12,SEARCH("(",Impressum!C12)-1),"(Hauptsitz des Arbeitgebers",TEXT(0,"#¹⁾"),", Gebietsstand ",TEXT(Impressum!C16,"MMMM")," ",TEXT(Impressum!C16,"JJJJ"),")")</f>
        <v>Deutschland (Hauptsitz des Arbeitgebers¹⁾, Gebietsstand März 2026)</v>
      </c>
      <c r="B6" s="92"/>
      <c r="C6" s="92"/>
      <c r="D6" s="92"/>
      <c r="E6" s="92"/>
      <c r="F6" s="92"/>
      <c r="G6" s="92"/>
      <c r="H6" s="92"/>
      <c r="I6" s="92"/>
      <c r="J6" s="92"/>
      <c r="K6" s="92"/>
      <c r="L6" s="92"/>
    </row>
    <row r="7" spans="1:17" ht="12.75" customHeight="1" x14ac:dyDescent="0.2">
      <c r="A7" s="8" t="s">
        <v>426</v>
      </c>
      <c r="B7" s="8"/>
      <c r="C7" s="8"/>
      <c r="D7" s="8"/>
      <c r="E7" s="8"/>
      <c r="F7" s="8"/>
      <c r="G7" s="8"/>
      <c r="H7" s="8"/>
      <c r="I7" s="8"/>
    </row>
    <row r="8" spans="1:17" s="4" customFormat="1" ht="12.75" x14ac:dyDescent="0.2">
      <c r="A8" s="326"/>
      <c r="B8" s="327"/>
      <c r="C8" s="327"/>
      <c r="D8" s="327"/>
      <c r="E8" s="328"/>
      <c r="F8" s="329"/>
      <c r="G8" s="329"/>
      <c r="H8" s="329"/>
      <c r="I8" s="329"/>
    </row>
    <row r="9" spans="1:17" ht="14.25" customHeight="1" x14ac:dyDescent="0.2">
      <c r="A9" s="563" t="s">
        <v>369</v>
      </c>
      <c r="B9" s="557" t="s">
        <v>196</v>
      </c>
      <c r="C9" s="558"/>
      <c r="D9" s="557" t="s">
        <v>3</v>
      </c>
      <c r="E9" s="558"/>
      <c r="F9" s="557" t="s">
        <v>227</v>
      </c>
      <c r="G9" s="566"/>
      <c r="H9" s="558"/>
      <c r="I9" s="551" t="s">
        <v>268</v>
      </c>
      <c r="J9" s="551" t="s">
        <v>220</v>
      </c>
      <c r="L9" s="358"/>
      <c r="M9" s="359"/>
      <c r="N9" s="359"/>
      <c r="O9" s="359"/>
      <c r="P9" s="359"/>
      <c r="Q9" s="359"/>
    </row>
    <row r="10" spans="1:17" ht="14.25" customHeight="1" x14ac:dyDescent="0.2">
      <c r="A10" s="564"/>
      <c r="B10" s="549" t="s">
        <v>1</v>
      </c>
      <c r="C10" s="549" t="s">
        <v>266</v>
      </c>
      <c r="D10" s="551" t="s">
        <v>1</v>
      </c>
      <c r="E10" s="551" t="s">
        <v>267</v>
      </c>
      <c r="F10" s="551" t="s">
        <v>235</v>
      </c>
      <c r="G10" s="560" t="s">
        <v>6</v>
      </c>
      <c r="H10" s="551" t="s">
        <v>7</v>
      </c>
      <c r="I10" s="552"/>
      <c r="J10" s="552"/>
    </row>
    <row r="11" spans="1:17" ht="36.75" customHeight="1" x14ac:dyDescent="0.2">
      <c r="A11" s="564"/>
      <c r="B11" s="551"/>
      <c r="C11" s="551"/>
      <c r="D11" s="552"/>
      <c r="E11" s="552"/>
      <c r="F11" s="552"/>
      <c r="G11" s="561"/>
      <c r="H11" s="552"/>
      <c r="I11" s="553"/>
      <c r="J11" s="553"/>
    </row>
    <row r="12" spans="1:17" ht="11.25" customHeight="1" x14ac:dyDescent="0.2">
      <c r="A12" s="565"/>
      <c r="B12" s="184">
        <v>1</v>
      </c>
      <c r="C12" s="185">
        <v>2</v>
      </c>
      <c r="D12" s="185">
        <v>3</v>
      </c>
      <c r="E12" s="185">
        <v>4</v>
      </c>
      <c r="F12" s="185">
        <v>5</v>
      </c>
      <c r="G12" s="185">
        <v>6</v>
      </c>
      <c r="H12" s="185">
        <v>7</v>
      </c>
      <c r="I12" s="186">
        <v>8</v>
      </c>
      <c r="J12" s="12">
        <v>9</v>
      </c>
    </row>
    <row r="13" spans="1:17" ht="14.25" customHeight="1" x14ac:dyDescent="0.2">
      <c r="A13" s="269" t="s">
        <v>269</v>
      </c>
      <c r="B13" s="360">
        <v>66726</v>
      </c>
      <c r="C13" s="271">
        <v>100</v>
      </c>
      <c r="D13" s="436">
        <v>26225648.172510799</v>
      </c>
      <c r="E13" s="436">
        <v>22346926.087626301</v>
      </c>
      <c r="F13" s="436">
        <v>1121199.0644660599</v>
      </c>
      <c r="G13" s="436">
        <v>860330.81226550299</v>
      </c>
      <c r="H13" s="436">
        <v>260868.252200555</v>
      </c>
      <c r="I13" s="443">
        <v>186791.186976917</v>
      </c>
      <c r="J13" s="450">
        <v>4.6888907648690203</v>
      </c>
      <c r="K13" s="17"/>
    </row>
    <row r="14" spans="1:17" ht="14.25" customHeight="1" x14ac:dyDescent="0.2">
      <c r="A14" s="361" t="s">
        <v>277</v>
      </c>
      <c r="B14" s="439">
        <v>18871</v>
      </c>
      <c r="C14" s="442">
        <v>28.281329616641202</v>
      </c>
      <c r="D14" s="451">
        <v>10517244.2472222</v>
      </c>
      <c r="E14" s="451">
        <v>9134493.4716449901</v>
      </c>
      <c r="F14" s="451">
        <v>460482.43023087998</v>
      </c>
      <c r="G14" s="452">
        <v>460482.43023087998</v>
      </c>
      <c r="H14" s="362">
        <v>0</v>
      </c>
      <c r="I14" s="447">
        <v>186791.18697691499</v>
      </c>
      <c r="J14" s="363" t="s">
        <v>423</v>
      </c>
      <c r="K14" s="17"/>
    </row>
    <row r="15" spans="1:17" ht="14.25" customHeight="1" x14ac:dyDescent="0.2">
      <c r="A15" s="331" t="s">
        <v>271</v>
      </c>
      <c r="B15" s="440">
        <v>44367</v>
      </c>
      <c r="C15" s="35">
        <v>66.491322722776701</v>
      </c>
      <c r="D15" s="448">
        <v>15309402.721031699</v>
      </c>
      <c r="E15" s="448">
        <v>12877714.526984099</v>
      </c>
      <c r="F15" s="448">
        <v>643972.08037515904</v>
      </c>
      <c r="G15" s="448">
        <v>399848.38203462702</v>
      </c>
      <c r="H15" s="448">
        <v>244123.69834052699</v>
      </c>
      <c r="I15" s="330">
        <v>0</v>
      </c>
      <c r="J15" s="364" t="s">
        <v>423</v>
      </c>
      <c r="K15" s="17"/>
      <c r="L15" s="365"/>
    </row>
    <row r="16" spans="1:17" ht="14.25" customHeight="1" x14ac:dyDescent="0.2">
      <c r="A16" s="332" t="s">
        <v>272</v>
      </c>
      <c r="B16" s="440">
        <v>4116</v>
      </c>
      <c r="C16" s="35">
        <v>6.16851002607679</v>
      </c>
      <c r="D16" s="448">
        <v>1048924.39307359</v>
      </c>
      <c r="E16" s="448">
        <v>901285.78531745996</v>
      </c>
      <c r="F16" s="448">
        <v>45068.756277054803</v>
      </c>
      <c r="G16" s="448">
        <v>5632.0225468975004</v>
      </c>
      <c r="H16" s="448">
        <v>39436.733730157299</v>
      </c>
      <c r="I16" s="330">
        <v>0</v>
      </c>
      <c r="J16" s="364" t="s">
        <v>423</v>
      </c>
      <c r="K16" s="17"/>
    </row>
    <row r="17" spans="1:12" ht="14.25" customHeight="1" x14ac:dyDescent="0.2">
      <c r="A17" s="332" t="s">
        <v>273</v>
      </c>
      <c r="B17" s="440">
        <v>9494</v>
      </c>
      <c r="C17" s="35">
        <v>14.2283367802656</v>
      </c>
      <c r="D17" s="448">
        <v>2162918.2776695499</v>
      </c>
      <c r="E17" s="448">
        <v>1824098.9443362199</v>
      </c>
      <c r="F17" s="448">
        <v>91220.797258291204</v>
      </c>
      <c r="G17" s="448">
        <v>27645.4288239589</v>
      </c>
      <c r="H17" s="448">
        <v>63575.368434332297</v>
      </c>
      <c r="I17" s="330">
        <v>0</v>
      </c>
      <c r="J17" s="364" t="s">
        <v>423</v>
      </c>
      <c r="K17" s="17"/>
    </row>
    <row r="18" spans="1:12" ht="14.25" customHeight="1" x14ac:dyDescent="0.2">
      <c r="A18" s="332" t="s">
        <v>274</v>
      </c>
      <c r="B18" s="440">
        <v>10491</v>
      </c>
      <c r="C18" s="35">
        <v>15.7225069687978</v>
      </c>
      <c r="D18" s="453">
        <v>3068186.92031025</v>
      </c>
      <c r="E18" s="453">
        <v>2536181.3755772002</v>
      </c>
      <c r="F18" s="453">
        <v>126824.732323227</v>
      </c>
      <c r="G18" s="453">
        <v>64013.064790762903</v>
      </c>
      <c r="H18" s="448">
        <v>62811.667532464402</v>
      </c>
      <c r="I18" s="330">
        <v>0</v>
      </c>
      <c r="J18" s="364" t="s">
        <v>423</v>
      </c>
      <c r="K18" s="17"/>
    </row>
    <row r="19" spans="1:12" ht="14.25" customHeight="1" x14ac:dyDescent="0.2">
      <c r="A19" s="332" t="s">
        <v>275</v>
      </c>
      <c r="B19" s="440">
        <v>11122</v>
      </c>
      <c r="C19" s="35">
        <v>16.6681653328538</v>
      </c>
      <c r="D19" s="448">
        <v>4726797.4837301699</v>
      </c>
      <c r="E19" s="448">
        <v>3994606.1436868599</v>
      </c>
      <c r="F19" s="448">
        <v>199753.30155122199</v>
      </c>
      <c r="G19" s="448">
        <v>140293.221897543</v>
      </c>
      <c r="H19" s="448">
        <v>59460.079653679699</v>
      </c>
      <c r="I19" s="330">
        <v>0</v>
      </c>
      <c r="J19" s="364" t="s">
        <v>423</v>
      </c>
      <c r="K19" s="17"/>
    </row>
    <row r="20" spans="1:12" ht="14.25" customHeight="1" x14ac:dyDescent="0.2">
      <c r="A20" s="332" t="s">
        <v>276</v>
      </c>
      <c r="B20" s="440">
        <v>9144</v>
      </c>
      <c r="C20" s="35">
        <v>13.7038036147828</v>
      </c>
      <c r="D20" s="448">
        <v>4302575.6462482</v>
      </c>
      <c r="E20" s="448">
        <v>3621542.2780663799</v>
      </c>
      <c r="F20" s="448">
        <v>181104.49296535799</v>
      </c>
      <c r="G20" s="448">
        <v>162264.64397546501</v>
      </c>
      <c r="H20" s="448">
        <v>18839.848989893599</v>
      </c>
      <c r="I20" s="330">
        <v>0</v>
      </c>
      <c r="J20" s="364" t="s">
        <v>423</v>
      </c>
      <c r="K20" s="17"/>
    </row>
    <row r="21" spans="1:12" ht="14.25" customHeight="1" x14ac:dyDescent="0.2">
      <c r="A21" s="366" t="s">
        <v>270</v>
      </c>
      <c r="B21" s="441">
        <v>3488</v>
      </c>
      <c r="C21" s="40">
        <v>5.2273476605820797</v>
      </c>
      <c r="D21" s="449">
        <v>399001.20425685501</v>
      </c>
      <c r="E21" s="449">
        <v>334718.08899711398</v>
      </c>
      <c r="F21" s="449">
        <v>16744.553860027201</v>
      </c>
      <c r="G21" s="140">
        <v>0</v>
      </c>
      <c r="H21" s="449">
        <v>16744.553860027201</v>
      </c>
      <c r="I21" s="367">
        <v>0</v>
      </c>
      <c r="J21" s="368" t="s">
        <v>423</v>
      </c>
      <c r="K21" s="17"/>
      <c r="L21" s="365"/>
    </row>
    <row r="22" spans="1:12" ht="14.25" customHeight="1" x14ac:dyDescent="0.2">
      <c r="A22" s="369" t="s">
        <v>10</v>
      </c>
      <c r="B22" s="360">
        <v>59359</v>
      </c>
      <c r="C22" s="271">
        <v>88.959326199682295</v>
      </c>
      <c r="D22" s="436">
        <v>19497670.716774799</v>
      </c>
      <c r="E22" s="436">
        <v>16616252.8625542</v>
      </c>
      <c r="F22" s="436">
        <v>830928.64361469296</v>
      </c>
      <c r="G22" s="436">
        <v>594554.92178931704</v>
      </c>
      <c r="H22" s="436">
        <v>236373.72182537301</v>
      </c>
      <c r="I22" s="443">
        <v>104824.806673887</v>
      </c>
      <c r="J22" s="444">
        <v>4.2097479778790401</v>
      </c>
      <c r="K22" s="17"/>
    </row>
    <row r="23" spans="1:12" ht="14.25" customHeight="1" x14ac:dyDescent="0.2">
      <c r="A23" s="361" t="s">
        <v>277</v>
      </c>
      <c r="B23" s="439">
        <v>14816</v>
      </c>
      <c r="C23" s="442">
        <v>22.2042382279771</v>
      </c>
      <c r="D23" s="445">
        <v>6386271.4856060399</v>
      </c>
      <c r="E23" s="445">
        <v>5534192.4681096403</v>
      </c>
      <c r="F23" s="445">
        <v>276741.08023087803</v>
      </c>
      <c r="G23" s="446">
        <v>276741.08023087803</v>
      </c>
      <c r="H23" s="362">
        <v>0</v>
      </c>
      <c r="I23" s="447">
        <v>104824.806673887</v>
      </c>
      <c r="J23" s="363" t="s">
        <v>423</v>
      </c>
      <c r="K23" s="17"/>
    </row>
    <row r="24" spans="1:12" ht="14.25" customHeight="1" x14ac:dyDescent="0.2">
      <c r="A24" s="331" t="s">
        <v>271</v>
      </c>
      <c r="B24" s="440">
        <v>41118</v>
      </c>
      <c r="C24" s="35">
        <v>61.622156280909998</v>
      </c>
      <c r="D24" s="448">
        <v>12719575.276911899</v>
      </c>
      <c r="E24" s="448">
        <v>10752297.472114</v>
      </c>
      <c r="F24" s="448">
        <v>537691.09285712196</v>
      </c>
      <c r="G24" s="448">
        <v>317813.84155843902</v>
      </c>
      <c r="H24" s="448">
        <v>219877.25129867799</v>
      </c>
      <c r="I24" s="330">
        <v>0</v>
      </c>
      <c r="J24" s="364" t="s">
        <v>423</v>
      </c>
      <c r="K24" s="17"/>
    </row>
    <row r="25" spans="1:12" ht="14.25" customHeight="1" x14ac:dyDescent="0.2">
      <c r="A25" s="332" t="s">
        <v>272</v>
      </c>
      <c r="B25" s="440">
        <v>4028</v>
      </c>
      <c r="C25" s="35">
        <v>6.0366274016125603</v>
      </c>
      <c r="D25" s="448">
        <v>1035336.64307359</v>
      </c>
      <c r="E25" s="448">
        <v>890969.78531746101</v>
      </c>
      <c r="F25" s="448">
        <v>44552.506277054497</v>
      </c>
      <c r="G25" s="448">
        <v>5561.2725468975996</v>
      </c>
      <c r="H25" s="448">
        <v>38991.233730156899</v>
      </c>
      <c r="I25" s="330">
        <v>0</v>
      </c>
      <c r="J25" s="364" t="s">
        <v>423</v>
      </c>
      <c r="K25" s="17"/>
    </row>
    <row r="26" spans="1:12" ht="14.25" customHeight="1" x14ac:dyDescent="0.2">
      <c r="A26" s="332" t="s">
        <v>273</v>
      </c>
      <c r="B26" s="440">
        <v>9130</v>
      </c>
      <c r="C26" s="35">
        <v>13.6828222881635</v>
      </c>
      <c r="D26" s="448">
        <v>2102104.5276695499</v>
      </c>
      <c r="E26" s="448">
        <v>1777358.5276695499</v>
      </c>
      <c r="F26" s="448">
        <v>88883.130591624998</v>
      </c>
      <c r="G26" s="448">
        <v>26920.595490625499</v>
      </c>
      <c r="H26" s="448">
        <v>61962.535100999397</v>
      </c>
      <c r="I26" s="330">
        <v>0</v>
      </c>
      <c r="J26" s="364" t="s">
        <v>423</v>
      </c>
      <c r="K26" s="17"/>
    </row>
    <row r="27" spans="1:12" ht="14.25" customHeight="1" x14ac:dyDescent="0.2">
      <c r="A27" s="332" t="s">
        <v>274</v>
      </c>
      <c r="B27" s="440">
        <v>9860</v>
      </c>
      <c r="C27" s="35">
        <v>14.776848604741801</v>
      </c>
      <c r="D27" s="448">
        <v>2900139.45364358</v>
      </c>
      <c r="E27" s="448">
        <v>2400672.7089105402</v>
      </c>
      <c r="F27" s="448">
        <v>120049.115656561</v>
      </c>
      <c r="G27" s="448">
        <v>60479.981457431102</v>
      </c>
      <c r="H27" s="448">
        <v>59569.134199130298</v>
      </c>
      <c r="I27" s="330">
        <v>0</v>
      </c>
      <c r="J27" s="364" t="s">
        <v>423</v>
      </c>
      <c r="K27" s="17"/>
    </row>
    <row r="28" spans="1:12" ht="14.25" customHeight="1" x14ac:dyDescent="0.2">
      <c r="A28" s="332" t="s">
        <v>275</v>
      </c>
      <c r="B28" s="440">
        <v>10116</v>
      </c>
      <c r="C28" s="35">
        <v>15.1605071486377</v>
      </c>
      <c r="D28" s="448">
        <v>3593009.0908730198</v>
      </c>
      <c r="E28" s="448">
        <v>3043369.3615440102</v>
      </c>
      <c r="F28" s="448">
        <v>152189.21226550901</v>
      </c>
      <c r="G28" s="448">
        <v>106610.68142135401</v>
      </c>
      <c r="H28" s="448">
        <v>45578.530844154397</v>
      </c>
      <c r="I28" s="330">
        <v>0</v>
      </c>
      <c r="J28" s="364" t="s">
        <v>423</v>
      </c>
      <c r="K28" s="17"/>
    </row>
    <row r="29" spans="1:12" ht="14.25" customHeight="1" x14ac:dyDescent="0.2">
      <c r="A29" s="332" t="s">
        <v>276</v>
      </c>
      <c r="B29" s="440">
        <v>7984</v>
      </c>
      <c r="C29" s="35">
        <v>11.9653508377544</v>
      </c>
      <c r="D29" s="448">
        <v>3088985.5616522399</v>
      </c>
      <c r="E29" s="448">
        <v>2639927.08867244</v>
      </c>
      <c r="F29" s="448">
        <v>132017.128066367</v>
      </c>
      <c r="G29" s="448">
        <v>118241.31064213</v>
      </c>
      <c r="H29" s="448">
        <v>13775.817424237501</v>
      </c>
      <c r="I29" s="330">
        <v>0</v>
      </c>
      <c r="J29" s="364" t="s">
        <v>423</v>
      </c>
      <c r="K29" s="17"/>
    </row>
    <row r="30" spans="1:12" ht="14.25" customHeight="1" x14ac:dyDescent="0.2">
      <c r="A30" s="366" t="s">
        <v>270</v>
      </c>
      <c r="B30" s="441">
        <v>3425</v>
      </c>
      <c r="C30" s="40">
        <v>5.1329316907951901</v>
      </c>
      <c r="D30" s="449">
        <v>391823.95425685501</v>
      </c>
      <c r="E30" s="449">
        <v>329762.92233044701</v>
      </c>
      <c r="F30" s="449">
        <v>16496.470526693902</v>
      </c>
      <c r="G30" s="140">
        <v>0</v>
      </c>
      <c r="H30" s="449">
        <v>16496.470526693902</v>
      </c>
      <c r="I30" s="367">
        <v>0</v>
      </c>
      <c r="J30" s="368" t="s">
        <v>423</v>
      </c>
      <c r="K30" s="17"/>
    </row>
    <row r="31" spans="1:12" ht="14.25" customHeight="1" x14ac:dyDescent="0.2">
      <c r="A31" s="369" t="s">
        <v>2</v>
      </c>
      <c r="B31" s="360">
        <v>7367</v>
      </c>
      <c r="C31" s="271">
        <v>11.0406738003177</v>
      </c>
      <c r="D31" s="436">
        <v>6727977.45573592</v>
      </c>
      <c r="E31" s="436">
        <v>5730673.2250721399</v>
      </c>
      <c r="F31" s="436">
        <v>290270.420851373</v>
      </c>
      <c r="G31" s="436">
        <v>265775.89047619101</v>
      </c>
      <c r="H31" s="436">
        <v>24494.530375182101</v>
      </c>
      <c r="I31" s="443">
        <v>81966.380303028694</v>
      </c>
      <c r="J31" s="444">
        <v>6.0691269624497401</v>
      </c>
      <c r="K31" s="17"/>
    </row>
    <row r="32" spans="1:12" ht="14.25" customHeight="1" x14ac:dyDescent="0.2">
      <c r="A32" s="361" t="s">
        <v>277</v>
      </c>
      <c r="B32" s="439">
        <v>4055</v>
      </c>
      <c r="C32" s="442">
        <v>6.0770913886640896</v>
      </c>
      <c r="D32" s="445">
        <v>4130972.7616161602</v>
      </c>
      <c r="E32" s="445">
        <v>3600301.0035353499</v>
      </c>
      <c r="F32" s="445">
        <v>183741.35000000201</v>
      </c>
      <c r="G32" s="446">
        <v>183741.35000000201</v>
      </c>
      <c r="H32" s="362">
        <v>0</v>
      </c>
      <c r="I32" s="447">
        <v>81966.380303028694</v>
      </c>
      <c r="J32" s="363" t="s">
        <v>423</v>
      </c>
      <c r="K32" s="17"/>
    </row>
    <row r="33" spans="1:11" ht="14.25" customHeight="1" x14ac:dyDescent="0.2">
      <c r="A33" s="331" t="s">
        <v>271</v>
      </c>
      <c r="B33" s="440">
        <v>3249</v>
      </c>
      <c r="C33" s="35">
        <v>4.8691664418667404</v>
      </c>
      <c r="D33" s="448">
        <v>2589827.4441197598</v>
      </c>
      <c r="E33" s="448">
        <v>2125417.05487013</v>
      </c>
      <c r="F33" s="448">
        <v>106280.987518037</v>
      </c>
      <c r="G33" s="448">
        <v>82034.540476188296</v>
      </c>
      <c r="H33" s="448">
        <v>24246.447041848802</v>
      </c>
      <c r="I33" s="330">
        <v>0</v>
      </c>
      <c r="J33" s="364" t="s">
        <v>423</v>
      </c>
      <c r="K33" s="17"/>
    </row>
    <row r="34" spans="1:11" ht="14.25" customHeight="1" x14ac:dyDescent="0.2">
      <c r="A34" s="332" t="s">
        <v>272</v>
      </c>
      <c r="B34" s="330">
        <v>88</v>
      </c>
      <c r="C34" s="330">
        <v>0.13188262446422699</v>
      </c>
      <c r="D34" s="330">
        <v>13587.7499999996</v>
      </c>
      <c r="E34" s="330">
        <v>10316</v>
      </c>
      <c r="F34" s="330">
        <v>516.25000000030002</v>
      </c>
      <c r="G34" s="330">
        <v>70.749999999899998</v>
      </c>
      <c r="H34" s="330">
        <v>445.50000000040001</v>
      </c>
      <c r="I34" s="330">
        <v>0</v>
      </c>
      <c r="J34" s="364" t="s">
        <v>423</v>
      </c>
      <c r="K34" s="17"/>
    </row>
    <row r="35" spans="1:11" ht="14.25" customHeight="1" x14ac:dyDescent="0.2">
      <c r="A35" s="332" t="s">
        <v>273</v>
      </c>
      <c r="B35" s="440">
        <v>364</v>
      </c>
      <c r="C35" s="35">
        <v>0.54551449210202896</v>
      </c>
      <c r="D35" s="448">
        <v>60813.749999999302</v>
      </c>
      <c r="E35" s="448">
        <v>46740.416666666097</v>
      </c>
      <c r="F35" s="448">
        <v>2337.6666666663</v>
      </c>
      <c r="G35" s="448">
        <v>724.83333333339999</v>
      </c>
      <c r="H35" s="448">
        <v>1612.8333333329001</v>
      </c>
      <c r="I35" s="330">
        <v>0</v>
      </c>
      <c r="J35" s="364" t="s">
        <v>423</v>
      </c>
      <c r="K35" s="17"/>
    </row>
    <row r="36" spans="1:11" ht="14.25" customHeight="1" x14ac:dyDescent="0.2">
      <c r="A36" s="332" t="s">
        <v>274</v>
      </c>
      <c r="B36" s="440">
        <v>631</v>
      </c>
      <c r="C36" s="35">
        <v>0.94565836405599002</v>
      </c>
      <c r="D36" s="448">
        <v>168047.46666666699</v>
      </c>
      <c r="E36" s="448">
        <v>135508.66666666701</v>
      </c>
      <c r="F36" s="448">
        <v>6775.6166666660001</v>
      </c>
      <c r="G36" s="448">
        <v>3533.0833333319001</v>
      </c>
      <c r="H36" s="448">
        <v>3242.5333333341</v>
      </c>
      <c r="I36" s="330">
        <v>0</v>
      </c>
      <c r="J36" s="364" t="s">
        <v>423</v>
      </c>
      <c r="K36" s="17"/>
    </row>
    <row r="37" spans="1:11" ht="14.25" customHeight="1" x14ac:dyDescent="0.2">
      <c r="A37" s="332" t="s">
        <v>275</v>
      </c>
      <c r="B37" s="440">
        <v>1006</v>
      </c>
      <c r="C37" s="35">
        <v>1.5076581842160499</v>
      </c>
      <c r="D37" s="448">
        <v>1133788.3928571399</v>
      </c>
      <c r="E37" s="448">
        <v>951236.78214285697</v>
      </c>
      <c r="F37" s="448">
        <v>47564.089285713599</v>
      </c>
      <c r="G37" s="448">
        <v>33682.540476188296</v>
      </c>
      <c r="H37" s="448">
        <v>13881.5488095253</v>
      </c>
      <c r="I37" s="330">
        <v>0</v>
      </c>
      <c r="J37" s="364" t="s">
        <v>423</v>
      </c>
      <c r="K37" s="17"/>
    </row>
    <row r="38" spans="1:11" ht="14.25" customHeight="1" x14ac:dyDescent="0.2">
      <c r="A38" s="332" t="s">
        <v>276</v>
      </c>
      <c r="B38" s="440">
        <v>1160</v>
      </c>
      <c r="C38" s="35">
        <v>1.7384527770284399</v>
      </c>
      <c r="D38" s="448">
        <v>1213590.0845959601</v>
      </c>
      <c r="E38" s="448">
        <v>981615.18939393898</v>
      </c>
      <c r="F38" s="448">
        <v>49087.364898990898</v>
      </c>
      <c r="G38" s="448">
        <v>44023.333333334798</v>
      </c>
      <c r="H38" s="448">
        <v>5064.0315656560997</v>
      </c>
      <c r="I38" s="330">
        <v>0</v>
      </c>
      <c r="J38" s="364" t="s">
        <v>423</v>
      </c>
      <c r="K38" s="17"/>
    </row>
    <row r="39" spans="1:11" ht="14.25" customHeight="1" x14ac:dyDescent="0.2">
      <c r="A39" s="366" t="s">
        <v>270</v>
      </c>
      <c r="B39" s="441">
        <v>63</v>
      </c>
      <c r="C39" s="333">
        <v>9.4415969786889695E-2</v>
      </c>
      <c r="D39" s="449">
        <v>7177.2499999999</v>
      </c>
      <c r="E39" s="449">
        <v>4955.1666666667998</v>
      </c>
      <c r="F39" s="449">
        <v>248.0833333333</v>
      </c>
      <c r="G39" s="140">
        <v>0</v>
      </c>
      <c r="H39" s="449">
        <v>248.0833333333</v>
      </c>
      <c r="I39" s="367">
        <v>0</v>
      </c>
      <c r="J39" s="368" t="s">
        <v>423</v>
      </c>
      <c r="K39" s="17"/>
    </row>
    <row r="40" spans="1:11" ht="12.75" customHeight="1" x14ac:dyDescent="0.2">
      <c r="A40" s="370"/>
      <c r="B40" s="371"/>
      <c r="C40" s="372"/>
      <c r="D40" s="373"/>
      <c r="E40" s="373"/>
      <c r="F40" s="373"/>
      <c r="G40" s="374"/>
      <c r="H40" s="373"/>
      <c r="I40" s="374"/>
      <c r="J40" s="20" t="s">
        <v>8</v>
      </c>
      <c r="K40" s="17"/>
    </row>
    <row r="41" spans="1:11" s="461" customFormat="1" ht="14.25" customHeight="1" x14ac:dyDescent="0.2">
      <c r="A41" s="291" t="s">
        <v>362</v>
      </c>
      <c r="K41" s="17"/>
    </row>
    <row r="42" spans="1:11" ht="14.25" customHeight="1" x14ac:dyDescent="0.2">
      <c r="A42" s="291" t="s">
        <v>240</v>
      </c>
      <c r="K42" s="17"/>
    </row>
    <row r="43" spans="1:11" ht="14.25" customHeight="1" x14ac:dyDescent="0.2">
      <c r="A43" s="562" t="s">
        <v>245</v>
      </c>
      <c r="B43" s="562"/>
      <c r="C43" s="562"/>
      <c r="D43" s="562"/>
      <c r="E43" s="562"/>
      <c r="F43" s="562"/>
      <c r="G43" s="562"/>
      <c r="H43" s="562"/>
      <c r="I43" s="562"/>
      <c r="J43" s="562"/>
      <c r="K43" s="17"/>
    </row>
    <row r="44" spans="1:11" ht="28.5" customHeight="1" x14ac:dyDescent="0.2">
      <c r="A44" s="559" t="s">
        <v>278</v>
      </c>
      <c r="B44" s="559"/>
      <c r="C44" s="559"/>
      <c r="D44" s="559"/>
      <c r="E44" s="559"/>
      <c r="F44" s="559"/>
      <c r="G44" s="559"/>
      <c r="H44" s="559"/>
      <c r="I44" s="559"/>
      <c r="J44" s="559"/>
      <c r="K44" s="17"/>
    </row>
    <row r="45" spans="1:11" x14ac:dyDescent="0.2">
      <c r="A45" s="375" t="s">
        <v>293</v>
      </c>
      <c r="B45" s="340"/>
      <c r="C45" s="340"/>
      <c r="D45" s="340"/>
      <c r="E45" s="340"/>
      <c r="F45" s="340"/>
      <c r="G45" s="340"/>
      <c r="H45" s="340"/>
      <c r="I45" s="340"/>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545" t="str">
        <f ca="1">HYPERLINK(CELL("adresse",Inhaltsverzeichnis!A1),"zurück zum Inhalt")</f>
        <v>zurück zum Inhalt</v>
      </c>
      <c r="N2" s="546"/>
    </row>
    <row r="3" spans="1:15" ht="12.75" customHeight="1" x14ac:dyDescent="0.2">
      <c r="A3" s="571" t="s">
        <v>363</v>
      </c>
      <c r="B3" s="571"/>
      <c r="C3" s="571"/>
      <c r="D3" s="571"/>
      <c r="E3" s="571"/>
      <c r="F3" s="571"/>
      <c r="G3" s="571"/>
      <c r="H3" s="571"/>
      <c r="I3" s="571"/>
      <c r="J3" s="571"/>
      <c r="K3" s="571"/>
      <c r="L3" s="571"/>
      <c r="M3" s="571"/>
      <c r="N3" s="571"/>
    </row>
    <row r="4" spans="1:15" ht="12.75" customHeight="1" x14ac:dyDescent="0.2">
      <c r="A4" s="548" t="s">
        <v>241</v>
      </c>
      <c r="B4" s="548"/>
      <c r="C4" s="548"/>
      <c r="D4" s="548"/>
      <c r="E4" s="548"/>
      <c r="F4" s="548"/>
      <c r="G4" s="548"/>
      <c r="H4" s="548"/>
      <c r="I4" s="548"/>
      <c r="J4" s="548"/>
      <c r="K4" s="548"/>
      <c r="L4" s="548"/>
      <c r="M4" s="548"/>
      <c r="N4" s="548"/>
    </row>
    <row r="5" spans="1:15" ht="12.75" customHeight="1" x14ac:dyDescent="0.2">
      <c r="A5" s="572" t="str">
        <f>CONCATENATE(LEFT(Impressum!C12,SEARCH("(",Impressum!C12)-1),"(Hauptsitz des Arbeitgebers",TEXT(0,"#¹⁾"),", Gebietsstand ",TEXT(Impressum!C16,"MMMM")," ",TEXT(Impressum!C16,"JJJJ"),")")</f>
        <v>Deutschland (Hauptsitz des Arbeitgebers¹⁾, Gebietsstand März 2026)</v>
      </c>
      <c r="B5" s="572"/>
      <c r="C5" s="572"/>
      <c r="D5" s="572"/>
      <c r="E5" s="572"/>
      <c r="F5" s="572"/>
      <c r="G5" s="572"/>
      <c r="H5" s="572"/>
      <c r="I5" s="572"/>
      <c r="J5" s="572"/>
      <c r="K5" s="572"/>
      <c r="L5" s="572"/>
      <c r="M5" s="572"/>
      <c r="N5" s="572"/>
    </row>
    <row r="6" spans="1:15" ht="12.75" customHeight="1" x14ac:dyDescent="0.2">
      <c r="A6" s="572" t="s">
        <v>426</v>
      </c>
      <c r="B6" s="572"/>
      <c r="C6" s="572"/>
      <c r="D6" s="572"/>
      <c r="E6" s="572"/>
      <c r="F6" s="572"/>
      <c r="G6" s="572"/>
      <c r="H6" s="572"/>
      <c r="I6" s="572"/>
      <c r="J6" s="572"/>
      <c r="K6" s="572"/>
      <c r="L6" s="572"/>
      <c r="M6" s="572"/>
      <c r="N6" s="572"/>
    </row>
    <row r="7" spans="1:15" ht="12.75" customHeight="1" x14ac:dyDescent="0.2">
      <c r="A7" s="26"/>
      <c r="B7" s="176"/>
      <c r="C7" s="26"/>
      <c r="D7" s="26"/>
      <c r="E7" s="26"/>
      <c r="F7" s="27"/>
      <c r="G7" s="28"/>
      <c r="H7" s="573"/>
      <c r="I7" s="573"/>
      <c r="J7" s="573"/>
      <c r="K7" s="573"/>
    </row>
    <row r="8" spans="1:15" ht="14.25" customHeight="1" x14ac:dyDescent="0.2">
      <c r="A8" s="563" t="s">
        <v>369</v>
      </c>
      <c r="B8" s="557" t="s">
        <v>196</v>
      </c>
      <c r="C8" s="566"/>
      <c r="D8" s="566"/>
      <c r="E8" s="566"/>
      <c r="F8" s="566"/>
      <c r="G8" s="566"/>
      <c r="H8" s="558"/>
      <c r="I8" s="549" t="s">
        <v>3</v>
      </c>
      <c r="J8" s="549"/>
      <c r="K8" s="557" t="s">
        <v>227</v>
      </c>
      <c r="L8" s="566"/>
      <c r="M8" s="558"/>
      <c r="N8" s="551" t="s">
        <v>268</v>
      </c>
    </row>
    <row r="9" spans="1:15" ht="14.25" customHeight="1" x14ac:dyDescent="0.2">
      <c r="A9" s="564"/>
      <c r="B9" s="551" t="s">
        <v>1</v>
      </c>
      <c r="C9" s="553" t="s">
        <v>5</v>
      </c>
      <c r="D9" s="553"/>
      <c r="E9" s="553"/>
      <c r="F9" s="553"/>
      <c r="G9" s="553"/>
      <c r="H9" s="553"/>
      <c r="I9" s="549" t="s">
        <v>1</v>
      </c>
      <c r="J9" s="551" t="s">
        <v>267</v>
      </c>
      <c r="K9" s="549" t="s">
        <v>235</v>
      </c>
      <c r="L9" s="560" t="s">
        <v>6</v>
      </c>
      <c r="M9" s="551" t="s">
        <v>7</v>
      </c>
      <c r="N9" s="552"/>
    </row>
    <row r="10" spans="1:15" ht="14.25" customHeight="1" x14ac:dyDescent="0.2">
      <c r="A10" s="564"/>
      <c r="B10" s="552"/>
      <c r="C10" s="549" t="s">
        <v>237</v>
      </c>
      <c r="D10" s="549" t="s">
        <v>279</v>
      </c>
      <c r="E10" s="549" t="s">
        <v>259</v>
      </c>
      <c r="F10" s="549" t="s">
        <v>234</v>
      </c>
      <c r="G10" s="551" t="s">
        <v>231</v>
      </c>
      <c r="H10" s="567" t="s">
        <v>234</v>
      </c>
      <c r="I10" s="557"/>
      <c r="J10" s="552"/>
      <c r="K10" s="558"/>
      <c r="L10" s="561"/>
      <c r="M10" s="552"/>
      <c r="N10" s="552"/>
    </row>
    <row r="11" spans="1:15" ht="57.75" customHeight="1" x14ac:dyDescent="0.2">
      <c r="A11" s="564"/>
      <c r="B11" s="552"/>
      <c r="C11" s="549"/>
      <c r="D11" s="549"/>
      <c r="E11" s="549"/>
      <c r="F11" s="549"/>
      <c r="G11" s="553"/>
      <c r="H11" s="575"/>
      <c r="I11" s="568"/>
      <c r="J11" s="553"/>
      <c r="K11" s="567"/>
      <c r="L11" s="570"/>
      <c r="M11" s="553"/>
      <c r="N11" s="553"/>
    </row>
    <row r="12" spans="1:15" ht="10.5" customHeight="1" x14ac:dyDescent="0.2">
      <c r="A12" s="574"/>
      <c r="B12" s="184">
        <v>1</v>
      </c>
      <c r="C12" s="185">
        <v>2</v>
      </c>
      <c r="D12" s="185">
        <v>3</v>
      </c>
      <c r="E12" s="185">
        <v>4</v>
      </c>
      <c r="F12" s="185">
        <v>5</v>
      </c>
      <c r="G12" s="185">
        <v>6</v>
      </c>
      <c r="H12" s="185">
        <v>7</v>
      </c>
      <c r="I12" s="185">
        <v>8</v>
      </c>
      <c r="J12" s="191">
        <v>9</v>
      </c>
      <c r="K12" s="185">
        <v>10</v>
      </c>
      <c r="L12" s="185">
        <v>11</v>
      </c>
      <c r="M12" s="185">
        <v>12</v>
      </c>
      <c r="N12" s="185">
        <v>13</v>
      </c>
    </row>
    <row r="13" spans="1:15" s="37" customFormat="1" ht="16.5" customHeight="1" x14ac:dyDescent="0.2">
      <c r="A13" s="269" t="s">
        <v>1</v>
      </c>
      <c r="B13" s="270">
        <v>180705</v>
      </c>
      <c r="C13" s="270">
        <v>71238</v>
      </c>
      <c r="D13" s="271">
        <v>39.422262804017599</v>
      </c>
      <c r="E13" s="270">
        <v>64771</v>
      </c>
      <c r="F13" s="271">
        <v>35.843501840015499</v>
      </c>
      <c r="G13" s="270">
        <v>44696</v>
      </c>
      <c r="H13" s="271">
        <v>24.734235355966899</v>
      </c>
      <c r="I13" s="436">
        <v>31303677.0592352</v>
      </c>
      <c r="J13" s="436">
        <v>26227754.761507899</v>
      </c>
      <c r="K13" s="436">
        <v>1266596.0644660599</v>
      </c>
      <c r="L13" s="436">
        <v>941779.94278498797</v>
      </c>
      <c r="M13" s="436">
        <v>324816.12168107199</v>
      </c>
      <c r="N13" s="436">
        <v>224564.26262626899</v>
      </c>
      <c r="O13" s="47"/>
    </row>
    <row r="14" spans="1:15" s="37" customFormat="1" ht="16.5" customHeight="1" x14ac:dyDescent="0.2">
      <c r="A14" s="166" t="s">
        <v>15</v>
      </c>
      <c r="B14" s="29">
        <v>1540</v>
      </c>
      <c r="C14" s="29">
        <v>553</v>
      </c>
      <c r="D14" s="35">
        <v>35.909090909090899</v>
      </c>
      <c r="E14" s="29">
        <v>331</v>
      </c>
      <c r="F14" s="35">
        <v>21.493506493506501</v>
      </c>
      <c r="G14" s="29">
        <v>656</v>
      </c>
      <c r="H14" s="35">
        <v>42.597402597402599</v>
      </c>
      <c r="I14" s="437">
        <v>93259.102380950906</v>
      </c>
      <c r="J14" s="437">
        <v>72871.251370851998</v>
      </c>
      <c r="K14" s="437">
        <v>3100.3333333328001</v>
      </c>
      <c r="L14" s="437">
        <v>1521.9746031735001</v>
      </c>
      <c r="M14" s="437">
        <v>1578.3587301593</v>
      </c>
      <c r="N14" s="437">
        <v>447.61666666679997</v>
      </c>
    </row>
    <row r="15" spans="1:15" s="37" customFormat="1" ht="16.5" customHeight="1" x14ac:dyDescent="0.2">
      <c r="A15" s="166" t="s">
        <v>16</v>
      </c>
      <c r="B15" s="29">
        <v>359</v>
      </c>
      <c r="C15" s="29">
        <v>169</v>
      </c>
      <c r="D15" s="35">
        <v>47.075208913649</v>
      </c>
      <c r="E15" s="29" t="s">
        <v>424</v>
      </c>
      <c r="F15" s="35" t="s">
        <v>424</v>
      </c>
      <c r="G15" s="29" t="s">
        <v>424</v>
      </c>
      <c r="H15" s="35" t="s">
        <v>424</v>
      </c>
      <c r="I15" s="437">
        <v>41454.416666666802</v>
      </c>
      <c r="J15" s="437">
        <v>38229.083333333503</v>
      </c>
      <c r="K15" s="437">
        <v>1796.5833333332</v>
      </c>
      <c r="L15" s="437">
        <v>1360.8333333331</v>
      </c>
      <c r="M15" s="437">
        <v>435.75000000009999</v>
      </c>
      <c r="N15" s="437">
        <v>165.0833333336</v>
      </c>
    </row>
    <row r="16" spans="1:15" s="37" customFormat="1" ht="16.5" customHeight="1" x14ac:dyDescent="0.2">
      <c r="A16" s="165" t="s">
        <v>17</v>
      </c>
      <c r="B16" s="29">
        <v>35423</v>
      </c>
      <c r="C16" s="29">
        <v>14990</v>
      </c>
      <c r="D16" s="35">
        <v>42.317138582277103</v>
      </c>
      <c r="E16" s="29">
        <v>14187</v>
      </c>
      <c r="F16" s="35">
        <v>40.050249837676098</v>
      </c>
      <c r="G16" s="29">
        <v>6246</v>
      </c>
      <c r="H16" s="35">
        <v>17.632611580046898</v>
      </c>
      <c r="I16" s="437">
        <v>6171122.63989898</v>
      </c>
      <c r="J16" s="437">
        <v>5583566.1389971199</v>
      </c>
      <c r="K16" s="437">
        <v>270614.80577199702</v>
      </c>
      <c r="L16" s="437">
        <v>208064.58845598</v>
      </c>
      <c r="M16" s="437">
        <v>62550.217316017202</v>
      </c>
      <c r="N16" s="437">
        <v>46034.9243506559</v>
      </c>
    </row>
    <row r="17" spans="1:14" s="37" customFormat="1" ht="14.25" customHeight="1" x14ac:dyDescent="0.2">
      <c r="A17" s="187" t="s">
        <v>18</v>
      </c>
      <c r="B17" s="29">
        <v>3879</v>
      </c>
      <c r="C17" s="29">
        <v>1335</v>
      </c>
      <c r="D17" s="35">
        <v>34.416086620263002</v>
      </c>
      <c r="E17" s="29">
        <v>1763</v>
      </c>
      <c r="F17" s="35">
        <v>45.4498582108791</v>
      </c>
      <c r="G17" s="29">
        <v>781</v>
      </c>
      <c r="H17" s="35">
        <v>20.134055168858001</v>
      </c>
      <c r="I17" s="437">
        <v>645508.07550505095</v>
      </c>
      <c r="J17" s="437">
        <v>530787.84787157504</v>
      </c>
      <c r="K17" s="437">
        <v>25612.4615440122</v>
      </c>
      <c r="L17" s="437">
        <v>16066.277272729199</v>
      </c>
      <c r="M17" s="437">
        <v>9546.1842712830003</v>
      </c>
      <c r="N17" s="437">
        <v>1834.0282828275999</v>
      </c>
    </row>
    <row r="18" spans="1:14" s="37" customFormat="1" ht="15" customHeight="1" x14ac:dyDescent="0.2">
      <c r="A18" s="187" t="s">
        <v>19</v>
      </c>
      <c r="B18" s="29">
        <v>469</v>
      </c>
      <c r="C18" s="29">
        <v>196</v>
      </c>
      <c r="D18" s="35">
        <v>41.791044776119399</v>
      </c>
      <c r="E18" s="29">
        <v>177</v>
      </c>
      <c r="F18" s="35">
        <v>37.739872068230298</v>
      </c>
      <c r="G18" s="29">
        <v>96</v>
      </c>
      <c r="H18" s="35">
        <v>20.469083155650299</v>
      </c>
      <c r="I18" s="437">
        <v>58216.874999999403</v>
      </c>
      <c r="J18" s="437">
        <v>50060.125000000698</v>
      </c>
      <c r="K18" s="437">
        <v>2381.2500000005002</v>
      </c>
      <c r="L18" s="437">
        <v>1770.8333333336</v>
      </c>
      <c r="M18" s="437">
        <v>610.41666666690003</v>
      </c>
      <c r="N18" s="437">
        <v>423.33333333360002</v>
      </c>
    </row>
    <row r="19" spans="1:14" s="37" customFormat="1" ht="15" customHeight="1" x14ac:dyDescent="0.2">
      <c r="A19" s="187" t="s">
        <v>20</v>
      </c>
      <c r="B19" s="29">
        <v>18</v>
      </c>
      <c r="C19" s="29" t="s">
        <v>424</v>
      </c>
      <c r="D19" s="35" t="s">
        <v>424</v>
      </c>
      <c r="E19" s="29" t="s">
        <v>424</v>
      </c>
      <c r="F19" s="35" t="s">
        <v>424</v>
      </c>
      <c r="G19" s="29" t="s">
        <v>424</v>
      </c>
      <c r="H19" s="35" t="s">
        <v>424</v>
      </c>
      <c r="I19" s="437">
        <v>7338.9166666666997</v>
      </c>
      <c r="J19" s="437">
        <v>7047.25</v>
      </c>
      <c r="K19" s="437">
        <v>350.3333333333</v>
      </c>
      <c r="L19" s="437">
        <v>280.0833333333</v>
      </c>
      <c r="M19" s="437">
        <v>70.25</v>
      </c>
      <c r="N19" s="437">
        <v>32.750000000100002</v>
      </c>
    </row>
    <row r="20" spans="1:14" s="37" customFormat="1" ht="15" customHeight="1" x14ac:dyDescent="0.2">
      <c r="A20" s="187" t="s">
        <v>21</v>
      </c>
      <c r="B20" s="29">
        <v>606</v>
      </c>
      <c r="C20" s="29">
        <v>305</v>
      </c>
      <c r="D20" s="35">
        <v>50.330033003300301</v>
      </c>
      <c r="E20" s="29">
        <v>197</v>
      </c>
      <c r="F20" s="35">
        <v>32.508250825082499</v>
      </c>
      <c r="G20" s="34">
        <v>104</v>
      </c>
      <c r="H20" s="35">
        <v>17.161716171617201</v>
      </c>
      <c r="I20" s="437">
        <v>53606.945310246701</v>
      </c>
      <c r="J20" s="437">
        <v>48857.175360750902</v>
      </c>
      <c r="K20" s="437">
        <v>2287.7553030305999</v>
      </c>
      <c r="L20" s="437">
        <v>1742.3386363647001</v>
      </c>
      <c r="M20" s="437">
        <v>545.41666666590004</v>
      </c>
      <c r="N20" s="437">
        <v>483.36969696990002</v>
      </c>
    </row>
    <row r="21" spans="1:14" s="37" customFormat="1" ht="15" customHeight="1" x14ac:dyDescent="0.2">
      <c r="A21" s="187" t="s">
        <v>22</v>
      </c>
      <c r="B21" s="29">
        <v>193</v>
      </c>
      <c r="C21" s="29">
        <v>99</v>
      </c>
      <c r="D21" s="35">
        <v>51.2953367875648</v>
      </c>
      <c r="E21" s="29">
        <v>70</v>
      </c>
      <c r="F21" s="35">
        <v>36.269430051813501</v>
      </c>
      <c r="G21" s="29">
        <v>24</v>
      </c>
      <c r="H21" s="35">
        <v>12.435233160621801</v>
      </c>
      <c r="I21" s="437">
        <v>31485.402380952801</v>
      </c>
      <c r="J21" s="437">
        <v>27989.621428571099</v>
      </c>
      <c r="K21" s="437">
        <v>1352.2261904760001</v>
      </c>
      <c r="L21" s="437">
        <v>952.10714285699999</v>
      </c>
      <c r="M21" s="437">
        <v>400.11904761900001</v>
      </c>
      <c r="N21" s="437">
        <v>123.8666666665</v>
      </c>
    </row>
    <row r="22" spans="1:14" s="37" customFormat="1" ht="15" customHeight="1" x14ac:dyDescent="0.2">
      <c r="A22" s="187" t="s">
        <v>23</v>
      </c>
      <c r="B22" s="29">
        <v>105</v>
      </c>
      <c r="C22" s="29">
        <v>52</v>
      </c>
      <c r="D22" s="35">
        <v>49.523809523809497</v>
      </c>
      <c r="E22" s="29" t="s">
        <v>424</v>
      </c>
      <c r="F22" s="35" t="s">
        <v>424</v>
      </c>
      <c r="G22" s="29" t="s">
        <v>424</v>
      </c>
      <c r="H22" s="35" t="s">
        <v>424</v>
      </c>
      <c r="I22" s="437">
        <v>14103.8055555554</v>
      </c>
      <c r="J22" s="437">
        <v>13158.222222222499</v>
      </c>
      <c r="K22" s="437">
        <v>631.58333333339999</v>
      </c>
      <c r="L22" s="437">
        <v>395.83333333320002</v>
      </c>
      <c r="M22" s="437">
        <v>235.7500000002</v>
      </c>
      <c r="N22" s="437">
        <v>115.91666666659999</v>
      </c>
    </row>
    <row r="23" spans="1:14" s="37" customFormat="1" ht="15" customHeight="1" x14ac:dyDescent="0.2">
      <c r="A23" s="187" t="s">
        <v>24</v>
      </c>
      <c r="B23" s="29">
        <v>874</v>
      </c>
      <c r="C23" s="29">
        <v>380</v>
      </c>
      <c r="D23" s="35">
        <v>43.478260869565197</v>
      </c>
      <c r="E23" s="29">
        <v>300</v>
      </c>
      <c r="F23" s="35">
        <v>34.324942791761998</v>
      </c>
      <c r="G23" s="29">
        <v>194</v>
      </c>
      <c r="H23" s="35">
        <v>22.196796338672801</v>
      </c>
      <c r="I23" s="437">
        <v>84866.0932539692</v>
      </c>
      <c r="J23" s="437">
        <v>76728.346428571705</v>
      </c>
      <c r="K23" s="437">
        <v>3586.4833333331999</v>
      </c>
      <c r="L23" s="437">
        <v>2443.2214285709001</v>
      </c>
      <c r="M23" s="437">
        <v>1143.2619047623</v>
      </c>
      <c r="N23" s="437">
        <v>460.46666666689998</v>
      </c>
    </row>
    <row r="24" spans="1:14" s="37" customFormat="1" ht="15" customHeight="1" x14ac:dyDescent="0.2">
      <c r="A24" s="187" t="s">
        <v>25</v>
      </c>
      <c r="B24" s="29">
        <v>624</v>
      </c>
      <c r="C24" s="29">
        <v>280</v>
      </c>
      <c r="D24" s="35">
        <v>44.871794871794897</v>
      </c>
      <c r="E24" s="29">
        <v>281</v>
      </c>
      <c r="F24" s="35">
        <v>45.032051282051299</v>
      </c>
      <c r="G24" s="29">
        <v>63</v>
      </c>
      <c r="H24" s="35">
        <v>10.096153846153801</v>
      </c>
      <c r="I24" s="437">
        <v>116125.364718615</v>
      </c>
      <c r="J24" s="437">
        <v>107636.031385282</v>
      </c>
      <c r="K24" s="437">
        <v>5279.0151515144998</v>
      </c>
      <c r="L24" s="437">
        <v>4333.5984848479002</v>
      </c>
      <c r="M24" s="437">
        <v>945.41666666660001</v>
      </c>
      <c r="N24" s="437">
        <v>809.64718614779997</v>
      </c>
    </row>
    <row r="25" spans="1:14" s="37" customFormat="1" ht="15" customHeight="1" x14ac:dyDescent="0.2">
      <c r="A25" s="188" t="s">
        <v>26</v>
      </c>
      <c r="B25" s="29">
        <v>941</v>
      </c>
      <c r="C25" s="29">
        <v>480</v>
      </c>
      <c r="D25" s="35">
        <v>51.009564293304997</v>
      </c>
      <c r="E25" s="29">
        <v>294</v>
      </c>
      <c r="F25" s="35">
        <v>31.243358129649302</v>
      </c>
      <c r="G25" s="29">
        <v>167</v>
      </c>
      <c r="H25" s="35">
        <v>17.747077577045701</v>
      </c>
      <c r="I25" s="437">
        <v>84892.457539683193</v>
      </c>
      <c r="J25" s="437">
        <v>71143.028571429299</v>
      </c>
      <c r="K25" s="437">
        <v>3290.9773809512999</v>
      </c>
      <c r="L25" s="437">
        <v>2512.9880952369999</v>
      </c>
      <c r="M25" s="437">
        <v>777.98928571429997</v>
      </c>
      <c r="N25" s="437">
        <v>697.15833333360001</v>
      </c>
    </row>
    <row r="26" spans="1:14" s="37" customFormat="1" ht="15" customHeight="1" x14ac:dyDescent="0.2">
      <c r="A26" s="189" t="s">
        <v>27</v>
      </c>
      <c r="B26" s="29">
        <v>77</v>
      </c>
      <c r="C26" s="29" t="s">
        <v>424</v>
      </c>
      <c r="D26" s="35" t="s">
        <v>424</v>
      </c>
      <c r="E26" s="29">
        <v>42</v>
      </c>
      <c r="F26" s="35">
        <v>54.545454545454497</v>
      </c>
      <c r="G26" s="29" t="s">
        <v>424</v>
      </c>
      <c r="H26" s="35" t="s">
        <v>424</v>
      </c>
      <c r="I26" s="437">
        <v>19958.833333333099</v>
      </c>
      <c r="J26" s="437">
        <v>18868.666666666599</v>
      </c>
      <c r="K26" s="437">
        <v>931.75</v>
      </c>
      <c r="L26" s="437">
        <v>718.66666666660001</v>
      </c>
      <c r="M26" s="437">
        <v>213.08333333339999</v>
      </c>
      <c r="N26" s="437">
        <v>86.666666666799998</v>
      </c>
    </row>
    <row r="27" spans="1:14" s="37" customFormat="1" ht="15" customHeight="1" x14ac:dyDescent="0.2">
      <c r="A27" s="187" t="s">
        <v>28</v>
      </c>
      <c r="B27" s="29">
        <v>1332</v>
      </c>
      <c r="C27" s="29">
        <v>517</v>
      </c>
      <c r="D27" s="35">
        <v>38.813813813813802</v>
      </c>
      <c r="E27" s="29">
        <v>629</v>
      </c>
      <c r="F27" s="35">
        <v>47.2222222222222</v>
      </c>
      <c r="G27" s="29">
        <v>186</v>
      </c>
      <c r="H27" s="35">
        <v>13.963963963964</v>
      </c>
      <c r="I27" s="437">
        <v>314008.83037518</v>
      </c>
      <c r="J27" s="437">
        <v>292998.17481962498</v>
      </c>
      <c r="K27" s="437">
        <v>14392.976587301901</v>
      </c>
      <c r="L27" s="437">
        <v>11626.301587301101</v>
      </c>
      <c r="M27" s="437">
        <v>2766.6750000008001</v>
      </c>
      <c r="N27" s="437">
        <v>2034.2103174603999</v>
      </c>
    </row>
    <row r="28" spans="1:14" s="37" customFormat="1" ht="15" customHeight="1" x14ac:dyDescent="0.2">
      <c r="A28" s="187" t="s">
        <v>29</v>
      </c>
      <c r="B28" s="29">
        <v>398</v>
      </c>
      <c r="C28" s="29">
        <v>106</v>
      </c>
      <c r="D28" s="35">
        <v>26.6331658291457</v>
      </c>
      <c r="E28" s="29">
        <v>245</v>
      </c>
      <c r="F28" s="35">
        <v>61.557788944723598</v>
      </c>
      <c r="G28" s="29">
        <v>47</v>
      </c>
      <c r="H28" s="35">
        <v>11.809045226130699</v>
      </c>
      <c r="I28" s="437">
        <v>174165.14090909099</v>
      </c>
      <c r="J28" s="437">
        <v>164930.77727272801</v>
      </c>
      <c r="K28" s="437">
        <v>8183.1999999995996</v>
      </c>
      <c r="L28" s="437">
        <v>6127.5500000001002</v>
      </c>
      <c r="M28" s="437">
        <v>2055.6499999994999</v>
      </c>
      <c r="N28" s="437">
        <v>348.4333333335</v>
      </c>
    </row>
    <row r="29" spans="1:14" s="37" customFormat="1" ht="15" customHeight="1" x14ac:dyDescent="0.2">
      <c r="A29" s="187" t="s">
        <v>30</v>
      </c>
      <c r="B29" s="29">
        <v>2505</v>
      </c>
      <c r="C29" s="29">
        <v>1045</v>
      </c>
      <c r="D29" s="35">
        <v>41.716566866267499</v>
      </c>
      <c r="E29" s="29">
        <v>1084</v>
      </c>
      <c r="F29" s="35">
        <v>43.2734530938124</v>
      </c>
      <c r="G29" s="29">
        <v>376</v>
      </c>
      <c r="H29" s="35">
        <v>15.009980039920199</v>
      </c>
      <c r="I29" s="437">
        <v>352298.118650791</v>
      </c>
      <c r="J29" s="437">
        <v>325759.68686868699</v>
      </c>
      <c r="K29" s="437">
        <v>15732.703246752701</v>
      </c>
      <c r="L29" s="437">
        <v>11825.6841991335</v>
      </c>
      <c r="M29" s="437">
        <v>3907.0190476192001</v>
      </c>
      <c r="N29" s="437">
        <v>2763.5977633484999</v>
      </c>
    </row>
    <row r="30" spans="1:14" s="37" customFormat="1" ht="15" customHeight="1" x14ac:dyDescent="0.2">
      <c r="A30" s="187" t="s">
        <v>31</v>
      </c>
      <c r="B30" s="29">
        <v>1307</v>
      </c>
      <c r="C30" s="29">
        <v>575</v>
      </c>
      <c r="D30" s="35">
        <v>43.993879112471298</v>
      </c>
      <c r="E30" s="29">
        <v>497</v>
      </c>
      <c r="F30" s="35">
        <v>38.026013771996901</v>
      </c>
      <c r="G30" s="29">
        <v>235</v>
      </c>
      <c r="H30" s="35">
        <v>17.980107115531801</v>
      </c>
      <c r="I30" s="437">
        <v>166255.09166666699</v>
      </c>
      <c r="J30" s="437">
        <v>154248.983333335</v>
      </c>
      <c r="K30" s="437">
        <v>7379.7388888887999</v>
      </c>
      <c r="L30" s="437">
        <v>5558.4888888885998</v>
      </c>
      <c r="M30" s="437">
        <v>1821.2500000002001</v>
      </c>
      <c r="N30" s="437">
        <v>950.1444444453</v>
      </c>
    </row>
    <row r="31" spans="1:14" s="37" customFormat="1" ht="15" customHeight="1" x14ac:dyDescent="0.2">
      <c r="A31" s="187" t="s">
        <v>32</v>
      </c>
      <c r="B31" s="29">
        <v>1124</v>
      </c>
      <c r="C31" s="29">
        <v>572</v>
      </c>
      <c r="D31" s="35">
        <v>50.889679715302499</v>
      </c>
      <c r="E31" s="29">
        <v>412</v>
      </c>
      <c r="F31" s="35">
        <v>36.654804270462598</v>
      </c>
      <c r="G31" s="29">
        <v>140</v>
      </c>
      <c r="H31" s="35">
        <v>12.455516014234901</v>
      </c>
      <c r="I31" s="437">
        <v>255180.39783549801</v>
      </c>
      <c r="J31" s="437">
        <v>235580.16919191999</v>
      </c>
      <c r="K31" s="437">
        <v>11541.1134920635</v>
      </c>
      <c r="L31" s="437">
        <v>10220.142857142901</v>
      </c>
      <c r="M31" s="437">
        <v>1320.9706349206001</v>
      </c>
      <c r="N31" s="437">
        <v>4129.6264069260997</v>
      </c>
    </row>
    <row r="32" spans="1:14" s="37" customFormat="1" ht="15" customHeight="1" x14ac:dyDescent="0.2">
      <c r="A32" s="187" t="s">
        <v>33</v>
      </c>
      <c r="B32" s="29">
        <v>6691</v>
      </c>
      <c r="C32" s="29">
        <v>3119</v>
      </c>
      <c r="D32" s="35">
        <v>46.6148557764161</v>
      </c>
      <c r="E32" s="29">
        <v>2242</v>
      </c>
      <c r="F32" s="35">
        <v>33.507696906291997</v>
      </c>
      <c r="G32" s="29">
        <v>1330</v>
      </c>
      <c r="H32" s="35">
        <v>19.8774473172919</v>
      </c>
      <c r="I32" s="437">
        <v>638424.95248917805</v>
      </c>
      <c r="J32" s="437">
        <v>579678.94635641901</v>
      </c>
      <c r="K32" s="437">
        <v>27142.745021640301</v>
      </c>
      <c r="L32" s="437">
        <v>19970.269913415799</v>
      </c>
      <c r="M32" s="437">
        <v>7172.4751082245002</v>
      </c>
      <c r="N32" s="437">
        <v>4731.3753246769002</v>
      </c>
    </row>
    <row r="33" spans="1:14" s="37" customFormat="1" ht="15" customHeight="1" x14ac:dyDescent="0.2">
      <c r="A33" s="187" t="s">
        <v>34</v>
      </c>
      <c r="B33" s="29">
        <v>2237</v>
      </c>
      <c r="C33" s="29">
        <v>846</v>
      </c>
      <c r="D33" s="35">
        <v>37.818506928922702</v>
      </c>
      <c r="E33" s="29">
        <v>1018</v>
      </c>
      <c r="F33" s="35">
        <v>45.5073759499329</v>
      </c>
      <c r="G33" s="29">
        <v>373</v>
      </c>
      <c r="H33" s="35">
        <v>16.674117121144398</v>
      </c>
      <c r="I33" s="437">
        <v>397914.62481962499</v>
      </c>
      <c r="J33" s="437">
        <v>368002.70014430297</v>
      </c>
      <c r="K33" s="437">
        <v>17886.947835497602</v>
      </c>
      <c r="L33" s="437">
        <v>12229.3878787871</v>
      </c>
      <c r="M33" s="437">
        <v>5657.5599567105</v>
      </c>
      <c r="N33" s="437">
        <v>1354.4833333331001</v>
      </c>
    </row>
    <row r="34" spans="1:14" s="37" customFormat="1" ht="15" customHeight="1" x14ac:dyDescent="0.2">
      <c r="A34" s="187" t="s">
        <v>35</v>
      </c>
      <c r="B34" s="29">
        <v>1556</v>
      </c>
      <c r="C34" s="29">
        <v>676</v>
      </c>
      <c r="D34" s="35">
        <v>43.444730077120802</v>
      </c>
      <c r="E34" s="29">
        <v>622</v>
      </c>
      <c r="F34" s="35">
        <v>39.974293059125998</v>
      </c>
      <c r="G34" s="29">
        <v>258</v>
      </c>
      <c r="H34" s="35">
        <v>16.5809768637532</v>
      </c>
      <c r="I34" s="437">
        <v>282413.99531024299</v>
      </c>
      <c r="J34" s="437">
        <v>258599.53210678199</v>
      </c>
      <c r="K34" s="437">
        <v>12553.3257575758</v>
      </c>
      <c r="L34" s="437">
        <v>9828.0772727268995</v>
      </c>
      <c r="M34" s="437">
        <v>2725.2484848488998</v>
      </c>
      <c r="N34" s="437">
        <v>1997.9261904765001</v>
      </c>
    </row>
    <row r="35" spans="1:14" s="37" customFormat="1" ht="15" customHeight="1" x14ac:dyDescent="0.2">
      <c r="A35" s="187" t="s">
        <v>36</v>
      </c>
      <c r="B35" s="29">
        <v>5467</v>
      </c>
      <c r="C35" s="29">
        <v>2228</v>
      </c>
      <c r="D35" s="35">
        <v>40.7536125845985</v>
      </c>
      <c r="E35" s="29">
        <v>2380</v>
      </c>
      <c r="F35" s="35">
        <v>43.533930857874502</v>
      </c>
      <c r="G35" s="29">
        <v>859</v>
      </c>
      <c r="H35" s="35">
        <v>15.712456557527</v>
      </c>
      <c r="I35" s="437">
        <v>1046643.78892496</v>
      </c>
      <c r="J35" s="437">
        <v>951011.385894662</v>
      </c>
      <c r="K35" s="437">
        <v>46312.072907646099</v>
      </c>
      <c r="L35" s="437">
        <v>35819.371717169801</v>
      </c>
      <c r="M35" s="437">
        <v>10492.7011904763</v>
      </c>
      <c r="N35" s="437">
        <v>6205.4911255409897</v>
      </c>
    </row>
    <row r="36" spans="1:14" s="37" customFormat="1" ht="15" customHeight="1" x14ac:dyDescent="0.2">
      <c r="A36" s="187" t="s">
        <v>37</v>
      </c>
      <c r="B36" s="29">
        <v>1093</v>
      </c>
      <c r="C36" s="29">
        <v>434</v>
      </c>
      <c r="D36" s="35">
        <v>39.707227813357697</v>
      </c>
      <c r="E36" s="29">
        <v>514</v>
      </c>
      <c r="F36" s="35">
        <v>47.026532479414499</v>
      </c>
      <c r="G36" s="29">
        <v>145</v>
      </c>
      <c r="H36" s="35">
        <v>13.2662397072278</v>
      </c>
      <c r="I36" s="437">
        <v>843280.05588023097</v>
      </c>
      <c r="J36" s="437">
        <v>770500.265223664</v>
      </c>
      <c r="K36" s="437">
        <v>38350.663888888601</v>
      </c>
      <c r="L36" s="437">
        <v>34867.802777777499</v>
      </c>
      <c r="M36" s="437">
        <v>3482.8611111110999</v>
      </c>
      <c r="N36" s="437">
        <v>12933.648015873299</v>
      </c>
    </row>
    <row r="37" spans="1:14" s="37" customFormat="1" ht="15" customHeight="1" x14ac:dyDescent="0.2">
      <c r="A37" s="187" t="s">
        <v>38</v>
      </c>
      <c r="B37" s="29">
        <v>323</v>
      </c>
      <c r="C37" s="29">
        <v>116</v>
      </c>
      <c r="D37" s="35">
        <v>35.913312693498398</v>
      </c>
      <c r="E37" s="29">
        <v>151</v>
      </c>
      <c r="F37" s="35">
        <v>46.749226006192004</v>
      </c>
      <c r="G37" s="29">
        <v>56</v>
      </c>
      <c r="H37" s="35">
        <v>17.337461300309599</v>
      </c>
      <c r="I37" s="437">
        <v>179700.04920635</v>
      </c>
      <c r="J37" s="437">
        <v>166086.85284992799</v>
      </c>
      <c r="K37" s="437">
        <v>8245.6527777778992</v>
      </c>
      <c r="L37" s="437">
        <v>6947.6111111114997</v>
      </c>
      <c r="M37" s="437">
        <v>1298.0416666664</v>
      </c>
      <c r="N37" s="437">
        <v>868.38888888899999</v>
      </c>
    </row>
    <row r="38" spans="1:14" s="37" customFormat="1" ht="15" customHeight="1" x14ac:dyDescent="0.2">
      <c r="A38" s="187" t="s">
        <v>39</v>
      </c>
      <c r="B38" s="29">
        <v>736</v>
      </c>
      <c r="C38" s="29">
        <v>350</v>
      </c>
      <c r="D38" s="35">
        <v>47.554347826087003</v>
      </c>
      <c r="E38" s="29">
        <v>245</v>
      </c>
      <c r="F38" s="35">
        <v>33.288043478260903</v>
      </c>
      <c r="G38" s="29">
        <v>141</v>
      </c>
      <c r="H38" s="35">
        <v>19.1576086956522</v>
      </c>
      <c r="I38" s="437">
        <v>80865.693434342495</v>
      </c>
      <c r="J38" s="437">
        <v>73223.7580808075</v>
      </c>
      <c r="K38" s="437">
        <v>3461.1742424241002</v>
      </c>
      <c r="L38" s="437">
        <v>2487.6297979789001</v>
      </c>
      <c r="M38" s="437">
        <v>973.54444444520004</v>
      </c>
      <c r="N38" s="437">
        <v>669.2075757586</v>
      </c>
    </row>
    <row r="39" spans="1:14" s="37" customFormat="1" ht="15" customHeight="1" x14ac:dyDescent="0.2">
      <c r="A39" s="187" t="s">
        <v>40</v>
      </c>
      <c r="B39" s="29">
        <v>1592</v>
      </c>
      <c r="C39" s="29">
        <v>807</v>
      </c>
      <c r="D39" s="35">
        <v>50.690954773869301</v>
      </c>
      <c r="E39" s="29">
        <v>517</v>
      </c>
      <c r="F39" s="35">
        <v>32.4748743718593</v>
      </c>
      <c r="G39" s="29">
        <v>268</v>
      </c>
      <c r="H39" s="35">
        <v>16.834170854271399</v>
      </c>
      <c r="I39" s="437">
        <v>204310.03311688299</v>
      </c>
      <c r="J39" s="437">
        <v>183504.79523809601</v>
      </c>
      <c r="K39" s="437">
        <v>8742.4166666673009</v>
      </c>
      <c r="L39" s="437">
        <v>6534.4393939397996</v>
      </c>
      <c r="M39" s="437">
        <v>2207.9772727274999</v>
      </c>
      <c r="N39" s="437">
        <v>1595.7083333344001</v>
      </c>
    </row>
    <row r="40" spans="1:14" s="37" customFormat="1" ht="15" customHeight="1" x14ac:dyDescent="0.2">
      <c r="A40" s="187" t="s">
        <v>41</v>
      </c>
      <c r="B40" s="29">
        <v>1276</v>
      </c>
      <c r="C40" s="29">
        <v>436</v>
      </c>
      <c r="D40" s="35">
        <v>34.169278996865202</v>
      </c>
      <c r="E40" s="29">
        <v>466</v>
      </c>
      <c r="F40" s="35">
        <v>36.520376175548598</v>
      </c>
      <c r="G40" s="29">
        <v>374</v>
      </c>
      <c r="H40" s="35">
        <v>29.310344827586199</v>
      </c>
      <c r="I40" s="437">
        <v>119559.098015872</v>
      </c>
      <c r="J40" s="437">
        <v>107163.79668109601</v>
      </c>
      <c r="K40" s="437">
        <v>4986.2388888877003</v>
      </c>
      <c r="L40" s="437">
        <v>2805.8833333327998</v>
      </c>
      <c r="M40" s="437">
        <v>2180.3555555549001</v>
      </c>
      <c r="N40" s="437">
        <v>385.47979797990001</v>
      </c>
    </row>
    <row r="41" spans="1:14" s="37" customFormat="1" ht="15" customHeight="1" x14ac:dyDescent="0.2">
      <c r="A41" s="165" t="s">
        <v>42</v>
      </c>
      <c r="B41" s="29">
        <v>1109</v>
      </c>
      <c r="C41" s="29">
        <v>401</v>
      </c>
      <c r="D41" s="35">
        <v>36.158701532912502</v>
      </c>
      <c r="E41" s="29">
        <v>516</v>
      </c>
      <c r="F41" s="35">
        <v>46.528403967538303</v>
      </c>
      <c r="G41" s="29">
        <v>192</v>
      </c>
      <c r="H41" s="35">
        <v>17.312894499549099</v>
      </c>
      <c r="I41" s="437">
        <v>257425.407503608</v>
      </c>
      <c r="J41" s="437">
        <v>235735.56969696999</v>
      </c>
      <c r="K41" s="437">
        <v>11562.673232322601</v>
      </c>
      <c r="L41" s="437">
        <v>8969.1166666655008</v>
      </c>
      <c r="M41" s="437">
        <v>2593.5565656570998</v>
      </c>
      <c r="N41" s="437">
        <v>1978.3333333334001</v>
      </c>
    </row>
    <row r="42" spans="1:14" s="37" customFormat="1" ht="15" customHeight="1" x14ac:dyDescent="0.2">
      <c r="A42" s="165" t="s">
        <v>43</v>
      </c>
      <c r="B42" s="29">
        <v>1936</v>
      </c>
      <c r="C42" s="29">
        <v>926</v>
      </c>
      <c r="D42" s="35">
        <v>47.830578512396698</v>
      </c>
      <c r="E42" s="29">
        <v>667</v>
      </c>
      <c r="F42" s="35">
        <v>34.452479338842998</v>
      </c>
      <c r="G42" s="29">
        <v>343</v>
      </c>
      <c r="H42" s="35">
        <v>17.7169421487603</v>
      </c>
      <c r="I42" s="437">
        <v>222572.178571431</v>
      </c>
      <c r="J42" s="437">
        <v>204883.746320345</v>
      </c>
      <c r="K42" s="437">
        <v>9731.3690476186002</v>
      </c>
      <c r="L42" s="437">
        <v>7691.5297619045004</v>
      </c>
      <c r="M42" s="437">
        <v>2039.8392857141</v>
      </c>
      <c r="N42" s="437">
        <v>3020.7272727278</v>
      </c>
    </row>
    <row r="43" spans="1:14" s="37" customFormat="1" ht="15" customHeight="1" x14ac:dyDescent="0.2">
      <c r="A43" s="187" t="s">
        <v>44</v>
      </c>
      <c r="B43" s="29">
        <v>286</v>
      </c>
      <c r="C43" s="29">
        <v>159</v>
      </c>
      <c r="D43" s="35">
        <v>55.5944055944056</v>
      </c>
      <c r="E43" s="29">
        <v>93</v>
      </c>
      <c r="F43" s="35">
        <v>32.517482517482499</v>
      </c>
      <c r="G43" s="29">
        <v>34</v>
      </c>
      <c r="H43" s="35">
        <v>11.888111888111901</v>
      </c>
      <c r="I43" s="437">
        <v>38109.166666667297</v>
      </c>
      <c r="J43" s="437">
        <v>34971.583333333401</v>
      </c>
      <c r="K43" s="437">
        <v>1681.0000000002001</v>
      </c>
      <c r="L43" s="437">
        <v>1452.5000000002999</v>
      </c>
      <c r="M43" s="437">
        <v>228.49999999990001</v>
      </c>
      <c r="N43" s="437">
        <v>481.24999999990001</v>
      </c>
    </row>
    <row r="44" spans="1:14" s="37" customFormat="1" ht="15" customHeight="1" x14ac:dyDescent="0.2">
      <c r="A44" s="188" t="s">
        <v>45</v>
      </c>
      <c r="B44" s="29">
        <v>257</v>
      </c>
      <c r="C44" s="29">
        <v>135</v>
      </c>
      <c r="D44" s="35">
        <v>52.529182879377402</v>
      </c>
      <c r="E44" s="29">
        <v>63</v>
      </c>
      <c r="F44" s="35">
        <v>24.5136186770428</v>
      </c>
      <c r="G44" s="29">
        <v>59</v>
      </c>
      <c r="H44" s="35">
        <v>22.957198443579799</v>
      </c>
      <c r="I44" s="437">
        <v>21171.345238095899</v>
      </c>
      <c r="J44" s="437">
        <v>19373.488095238099</v>
      </c>
      <c r="K44" s="437">
        <v>884.16666666679998</v>
      </c>
      <c r="L44" s="437">
        <v>699.83333333350004</v>
      </c>
      <c r="M44" s="437">
        <v>184.3333333333</v>
      </c>
      <c r="N44" s="437">
        <v>217.9166666662</v>
      </c>
    </row>
    <row r="45" spans="1:14" s="37" customFormat="1" ht="15" customHeight="1" x14ac:dyDescent="0.2">
      <c r="A45" s="189" t="s">
        <v>46</v>
      </c>
      <c r="B45" s="29">
        <v>1353</v>
      </c>
      <c r="C45" s="29">
        <v>619</v>
      </c>
      <c r="D45" s="35">
        <v>45.750184774574997</v>
      </c>
      <c r="E45" s="29">
        <v>496</v>
      </c>
      <c r="F45" s="35">
        <v>36.659275683665904</v>
      </c>
      <c r="G45" s="29">
        <v>238</v>
      </c>
      <c r="H45" s="35">
        <v>17.5905395417591</v>
      </c>
      <c r="I45" s="437">
        <v>158965.041666668</v>
      </c>
      <c r="J45" s="437">
        <v>146422.549891773</v>
      </c>
      <c r="K45" s="437">
        <v>6975.6190476184001</v>
      </c>
      <c r="L45" s="437">
        <v>5395.5297619042003</v>
      </c>
      <c r="M45" s="437">
        <v>1580.0892857142001</v>
      </c>
      <c r="N45" s="437">
        <v>2305.7272727283998</v>
      </c>
    </row>
    <row r="46" spans="1:14" s="37" customFormat="1" ht="15" customHeight="1" x14ac:dyDescent="0.2">
      <c r="A46" s="187" t="s">
        <v>47</v>
      </c>
      <c r="B46" s="29">
        <v>40</v>
      </c>
      <c r="C46" s="29">
        <v>13</v>
      </c>
      <c r="D46" s="35">
        <v>32.5</v>
      </c>
      <c r="E46" s="29">
        <v>15</v>
      </c>
      <c r="F46" s="35">
        <v>37.5</v>
      </c>
      <c r="G46" s="29">
        <v>12</v>
      </c>
      <c r="H46" s="35">
        <v>30</v>
      </c>
      <c r="I46" s="437">
        <v>4326.625</v>
      </c>
      <c r="J46" s="437">
        <v>4116.1250000001</v>
      </c>
      <c r="K46" s="437">
        <v>190.58333333319999</v>
      </c>
      <c r="L46" s="437">
        <v>143.66666666649999</v>
      </c>
      <c r="M46" s="437">
        <v>46.916666666700003</v>
      </c>
      <c r="N46" s="437">
        <v>15.833333333300001</v>
      </c>
    </row>
    <row r="47" spans="1:14" s="37" customFormat="1" ht="15" customHeight="1" x14ac:dyDescent="0.2">
      <c r="A47" s="165" t="s">
        <v>48</v>
      </c>
      <c r="B47" s="29">
        <v>14293</v>
      </c>
      <c r="C47" s="29">
        <v>5275</v>
      </c>
      <c r="D47" s="35">
        <v>36.906177849296903</v>
      </c>
      <c r="E47" s="29">
        <v>3885</v>
      </c>
      <c r="F47" s="35">
        <v>27.181137619813899</v>
      </c>
      <c r="G47" s="29">
        <v>5133</v>
      </c>
      <c r="H47" s="35">
        <v>35.912684530889202</v>
      </c>
      <c r="I47" s="437">
        <v>920632.57049061696</v>
      </c>
      <c r="J47" s="437">
        <v>809511.07601010206</v>
      </c>
      <c r="K47" s="437">
        <v>35959.867676765003</v>
      </c>
      <c r="L47" s="437">
        <v>20127.8140692661</v>
      </c>
      <c r="M47" s="437">
        <v>15832.0536074989</v>
      </c>
      <c r="N47" s="437">
        <v>3278.4555555544998</v>
      </c>
    </row>
    <row r="48" spans="1:14" s="37" customFormat="1" ht="15" customHeight="1" x14ac:dyDescent="0.2">
      <c r="A48" s="187" t="s">
        <v>49</v>
      </c>
      <c r="B48" s="29">
        <v>2393</v>
      </c>
      <c r="C48" s="29">
        <v>954</v>
      </c>
      <c r="D48" s="35">
        <v>39.866276640200603</v>
      </c>
      <c r="E48" s="29">
        <v>644</v>
      </c>
      <c r="F48" s="35">
        <v>26.911826159632302</v>
      </c>
      <c r="G48" s="29">
        <v>795</v>
      </c>
      <c r="H48" s="35">
        <v>33.221897200167199</v>
      </c>
      <c r="I48" s="437">
        <v>158270.70584415601</v>
      </c>
      <c r="J48" s="437">
        <v>142857.58452381101</v>
      </c>
      <c r="K48" s="437">
        <v>6387.5928571424001</v>
      </c>
      <c r="L48" s="437">
        <v>3913.3170995682999</v>
      </c>
      <c r="M48" s="437">
        <v>2474.2757575741002</v>
      </c>
      <c r="N48" s="437">
        <v>663.74999999910005</v>
      </c>
    </row>
    <row r="49" spans="1:14" s="37" customFormat="1" ht="15" customHeight="1" x14ac:dyDescent="0.2">
      <c r="A49" s="187" t="s">
        <v>50</v>
      </c>
      <c r="B49" s="29">
        <v>2302</v>
      </c>
      <c r="C49" s="29">
        <v>785</v>
      </c>
      <c r="D49" s="35">
        <v>34.100781928757598</v>
      </c>
      <c r="E49" s="29">
        <v>853</v>
      </c>
      <c r="F49" s="35">
        <v>37.0547350130322</v>
      </c>
      <c r="G49" s="29">
        <v>664</v>
      </c>
      <c r="H49" s="35">
        <v>28.844483058210301</v>
      </c>
      <c r="I49" s="437">
        <v>196872.92103174899</v>
      </c>
      <c r="J49" s="437">
        <v>180492.38838383899</v>
      </c>
      <c r="K49" s="437">
        <v>8365.1666666657002</v>
      </c>
      <c r="L49" s="437">
        <v>4870.5833333327</v>
      </c>
      <c r="M49" s="437">
        <v>3494.5833333330002</v>
      </c>
      <c r="N49" s="437">
        <v>613.33333333380006</v>
      </c>
    </row>
    <row r="50" spans="1:14" s="37" customFormat="1" ht="15" customHeight="1" x14ac:dyDescent="0.2">
      <c r="A50" s="187" t="s">
        <v>51</v>
      </c>
      <c r="B50" s="29">
        <v>9598</v>
      </c>
      <c r="C50" s="29">
        <v>3536</v>
      </c>
      <c r="D50" s="35">
        <v>36.841008543446499</v>
      </c>
      <c r="E50" s="29">
        <v>2388</v>
      </c>
      <c r="F50" s="35">
        <v>24.880183371535701</v>
      </c>
      <c r="G50" s="29">
        <v>3674</v>
      </c>
      <c r="H50" s="35">
        <v>38.278808085017701</v>
      </c>
      <c r="I50" s="437">
        <v>565488.94361471303</v>
      </c>
      <c r="J50" s="437">
        <v>486161.10310245201</v>
      </c>
      <c r="K50" s="437">
        <v>21207.108152956898</v>
      </c>
      <c r="L50" s="437">
        <v>11343.9136363651</v>
      </c>
      <c r="M50" s="437">
        <v>9863.1945165918096</v>
      </c>
      <c r="N50" s="437">
        <v>2001.3722222215999</v>
      </c>
    </row>
    <row r="51" spans="1:14" s="37" customFormat="1" ht="15" customHeight="1" x14ac:dyDescent="0.2">
      <c r="A51" s="165" t="s">
        <v>52</v>
      </c>
      <c r="B51" s="29">
        <v>27688</v>
      </c>
      <c r="C51" s="29">
        <v>10898</v>
      </c>
      <c r="D51" s="35">
        <v>39.360011557353403</v>
      </c>
      <c r="E51" s="29">
        <v>9720</v>
      </c>
      <c r="F51" s="35">
        <v>35.105460849465501</v>
      </c>
      <c r="G51" s="29">
        <v>7070</v>
      </c>
      <c r="H51" s="35">
        <v>25.534527593181199</v>
      </c>
      <c r="I51" s="437">
        <v>3043645.7672438701</v>
      </c>
      <c r="J51" s="437">
        <v>2426586.4615440099</v>
      </c>
      <c r="K51" s="437">
        <v>113154.623340545</v>
      </c>
      <c r="L51" s="437">
        <v>71762.555519482004</v>
      </c>
      <c r="M51" s="437">
        <v>41392.067821063298</v>
      </c>
      <c r="N51" s="437">
        <v>11116.4381313132</v>
      </c>
    </row>
    <row r="52" spans="1:14" s="37" customFormat="1" ht="15" customHeight="1" x14ac:dyDescent="0.2">
      <c r="A52" s="187" t="s">
        <v>53</v>
      </c>
      <c r="B52" s="29">
        <v>4247</v>
      </c>
      <c r="C52" s="29">
        <v>1615</v>
      </c>
      <c r="D52" s="35">
        <v>38.026842477042599</v>
      </c>
      <c r="E52" s="29">
        <v>1458</v>
      </c>
      <c r="F52" s="35">
        <v>34.330115375559203</v>
      </c>
      <c r="G52" s="29">
        <v>1174</v>
      </c>
      <c r="H52" s="35">
        <v>27.643042147398202</v>
      </c>
      <c r="I52" s="437">
        <v>401576.455194804</v>
      </c>
      <c r="J52" s="437">
        <v>316532.617496391</v>
      </c>
      <c r="K52" s="437">
        <v>14566.1507936492</v>
      </c>
      <c r="L52" s="437">
        <v>8995.2348845594006</v>
      </c>
      <c r="M52" s="437">
        <v>5570.9159090898002</v>
      </c>
      <c r="N52" s="437">
        <v>1204.6484126989999</v>
      </c>
    </row>
    <row r="53" spans="1:14" s="37" customFormat="1" ht="15" customHeight="1" x14ac:dyDescent="0.2">
      <c r="A53" s="187" t="s">
        <v>54</v>
      </c>
      <c r="B53" s="29">
        <v>11277</v>
      </c>
      <c r="C53" s="29">
        <v>4161</v>
      </c>
      <c r="D53" s="35">
        <v>36.898111199787202</v>
      </c>
      <c r="E53" s="29">
        <v>4351</v>
      </c>
      <c r="F53" s="35">
        <v>38.582956460051399</v>
      </c>
      <c r="G53" s="29">
        <v>2765</v>
      </c>
      <c r="H53" s="35">
        <v>24.518932340161399</v>
      </c>
      <c r="I53" s="437">
        <v>1187648.9770202001</v>
      </c>
      <c r="J53" s="437">
        <v>1043431.56287879</v>
      </c>
      <c r="K53" s="437">
        <v>49152.103896103799</v>
      </c>
      <c r="L53" s="437">
        <v>31478.838239540899</v>
      </c>
      <c r="M53" s="437">
        <v>17673.2656565629</v>
      </c>
      <c r="N53" s="437">
        <v>4306.7238816735999</v>
      </c>
    </row>
    <row r="54" spans="1:14" s="37" customFormat="1" ht="15" customHeight="1" x14ac:dyDescent="0.2">
      <c r="A54" s="187" t="s">
        <v>55</v>
      </c>
      <c r="B54" s="29">
        <v>12164</v>
      </c>
      <c r="C54" s="29">
        <v>5122</v>
      </c>
      <c r="D54" s="35">
        <v>42.107859256823403</v>
      </c>
      <c r="E54" s="29">
        <v>3911</v>
      </c>
      <c r="F54" s="35">
        <v>32.152252548503803</v>
      </c>
      <c r="G54" s="29">
        <v>3131</v>
      </c>
      <c r="H54" s="35">
        <v>25.739888194672801</v>
      </c>
      <c r="I54" s="437">
        <v>1454420.33502886</v>
      </c>
      <c r="J54" s="437">
        <v>1066622.2811688301</v>
      </c>
      <c r="K54" s="437">
        <v>49436.368650792298</v>
      </c>
      <c r="L54" s="437">
        <v>31288.482395381699</v>
      </c>
      <c r="M54" s="437">
        <v>18147.886255410602</v>
      </c>
      <c r="N54" s="437">
        <v>5605.0658369406001</v>
      </c>
    </row>
    <row r="55" spans="1:14" s="37" customFormat="1" ht="15" customHeight="1" x14ac:dyDescent="0.2">
      <c r="A55" s="165" t="s">
        <v>56</v>
      </c>
      <c r="B55" s="29">
        <v>10467</v>
      </c>
      <c r="C55" s="29">
        <v>3989</v>
      </c>
      <c r="D55" s="35">
        <v>38.110251265883299</v>
      </c>
      <c r="E55" s="29">
        <v>3553</v>
      </c>
      <c r="F55" s="35">
        <v>33.944778828699697</v>
      </c>
      <c r="G55" s="29">
        <v>2925</v>
      </c>
      <c r="H55" s="35">
        <v>27.944969905417</v>
      </c>
      <c r="I55" s="437">
        <v>1599117.1748917799</v>
      </c>
      <c r="J55" s="437">
        <v>1335944.5538600199</v>
      </c>
      <c r="K55" s="437">
        <v>63752.581601730199</v>
      </c>
      <c r="L55" s="437">
        <v>43967.965115442501</v>
      </c>
      <c r="M55" s="437">
        <v>19784.616486287701</v>
      </c>
      <c r="N55" s="437">
        <v>10862.6193001457</v>
      </c>
    </row>
    <row r="56" spans="1:14" s="37" customFormat="1" ht="15" customHeight="1" x14ac:dyDescent="0.2">
      <c r="A56" s="187" t="s">
        <v>57</v>
      </c>
      <c r="B56" s="29">
        <v>4985</v>
      </c>
      <c r="C56" s="29">
        <v>2132</v>
      </c>
      <c r="D56" s="35">
        <v>42.768304914744199</v>
      </c>
      <c r="E56" s="29">
        <v>1479</v>
      </c>
      <c r="F56" s="35">
        <v>29.669007021063202</v>
      </c>
      <c r="G56" s="29">
        <v>1374</v>
      </c>
      <c r="H56" s="35">
        <v>27.562688064192599</v>
      </c>
      <c r="I56" s="437">
        <v>611328.25696248398</v>
      </c>
      <c r="J56" s="437">
        <v>519894.17344877298</v>
      </c>
      <c r="K56" s="437">
        <v>24453.672222220801</v>
      </c>
      <c r="L56" s="437">
        <v>18254.882683983498</v>
      </c>
      <c r="M56" s="437">
        <v>6198.7895382372999</v>
      </c>
      <c r="N56" s="437">
        <v>5733.4760101016</v>
      </c>
    </row>
    <row r="57" spans="1:14" s="37" customFormat="1" ht="15" customHeight="1" x14ac:dyDescent="0.2">
      <c r="A57" s="187" t="s">
        <v>58</v>
      </c>
      <c r="B57" s="29">
        <v>121</v>
      </c>
      <c r="C57" s="29">
        <v>36</v>
      </c>
      <c r="D57" s="35">
        <v>29.752066115702501</v>
      </c>
      <c r="E57" s="29">
        <v>44</v>
      </c>
      <c r="F57" s="35">
        <v>36.363636363636402</v>
      </c>
      <c r="G57" s="29">
        <v>41</v>
      </c>
      <c r="H57" s="35">
        <v>33.8842975206612</v>
      </c>
      <c r="I57" s="437">
        <v>13642.5833333336</v>
      </c>
      <c r="J57" s="437">
        <v>11896.7500000002</v>
      </c>
      <c r="K57" s="437">
        <v>562.16666666660001</v>
      </c>
      <c r="L57" s="437">
        <v>310.49999999969998</v>
      </c>
      <c r="M57" s="437">
        <v>251.6666666669</v>
      </c>
      <c r="N57" s="437">
        <v>48.666666666799998</v>
      </c>
    </row>
    <row r="58" spans="1:14" s="37" customFormat="1" ht="15" customHeight="1" x14ac:dyDescent="0.2">
      <c r="A58" s="187" t="s">
        <v>59</v>
      </c>
      <c r="B58" s="29">
        <v>99</v>
      </c>
      <c r="C58" s="29">
        <v>17</v>
      </c>
      <c r="D58" s="35">
        <v>17.171717171717201</v>
      </c>
      <c r="E58" s="29">
        <v>39</v>
      </c>
      <c r="F58" s="35">
        <v>39.393939393939398</v>
      </c>
      <c r="G58" s="29">
        <v>43</v>
      </c>
      <c r="H58" s="35">
        <v>43.434343434343397</v>
      </c>
      <c r="I58" s="437">
        <v>28264.483333333301</v>
      </c>
      <c r="J58" s="437">
        <v>26370.149999999601</v>
      </c>
      <c r="K58" s="437">
        <v>1299.1666666666999</v>
      </c>
      <c r="L58" s="437">
        <v>526.49999999989996</v>
      </c>
      <c r="M58" s="437">
        <v>772.66666666679998</v>
      </c>
      <c r="N58" s="437">
        <v>114.2500000001</v>
      </c>
    </row>
    <row r="59" spans="1:14" s="37" customFormat="1" ht="15" customHeight="1" x14ac:dyDescent="0.2">
      <c r="A59" s="187" t="s">
        <v>60</v>
      </c>
      <c r="B59" s="29">
        <v>4107</v>
      </c>
      <c r="C59" s="29">
        <v>1492</v>
      </c>
      <c r="D59" s="35">
        <v>36.328220112003898</v>
      </c>
      <c r="E59" s="29">
        <v>1679</v>
      </c>
      <c r="F59" s="35">
        <v>40.881421962502998</v>
      </c>
      <c r="G59" s="29">
        <v>936</v>
      </c>
      <c r="H59" s="35">
        <v>22.790357925493101</v>
      </c>
      <c r="I59" s="437">
        <v>752993.36450216605</v>
      </c>
      <c r="J59" s="437">
        <v>668262.37976190203</v>
      </c>
      <c r="K59" s="437">
        <v>32364.985137085001</v>
      </c>
      <c r="L59" s="437">
        <v>21949.884704186199</v>
      </c>
      <c r="M59" s="437">
        <v>10415.1004328988</v>
      </c>
      <c r="N59" s="437">
        <v>4372.8690476198999</v>
      </c>
    </row>
    <row r="60" spans="1:14" s="37" customFormat="1" ht="15" customHeight="1" x14ac:dyDescent="0.2">
      <c r="A60" s="187" t="s">
        <v>61</v>
      </c>
      <c r="B60" s="29">
        <v>1155</v>
      </c>
      <c r="C60" s="29">
        <v>312</v>
      </c>
      <c r="D60" s="35">
        <v>27.012987012987001</v>
      </c>
      <c r="E60" s="29">
        <v>312</v>
      </c>
      <c r="F60" s="35">
        <v>27.012987012987001</v>
      </c>
      <c r="G60" s="29">
        <v>531</v>
      </c>
      <c r="H60" s="35">
        <v>45.974025974025999</v>
      </c>
      <c r="I60" s="437">
        <v>192888.48676046199</v>
      </c>
      <c r="J60" s="437">
        <v>109521.10064935</v>
      </c>
      <c r="K60" s="437">
        <v>5072.5909090911</v>
      </c>
      <c r="L60" s="437">
        <v>2926.1977272732001</v>
      </c>
      <c r="M60" s="437">
        <v>2146.3931818178999</v>
      </c>
      <c r="N60" s="437">
        <v>593.35757575729997</v>
      </c>
    </row>
    <row r="61" spans="1:14" s="37" customFormat="1" ht="15" customHeight="1" x14ac:dyDescent="0.2">
      <c r="A61" s="165" t="s">
        <v>62</v>
      </c>
      <c r="B61" s="29">
        <v>6605</v>
      </c>
      <c r="C61" s="29">
        <v>1825</v>
      </c>
      <c r="D61" s="35">
        <v>27.630582891748698</v>
      </c>
      <c r="E61" s="29">
        <v>1834</v>
      </c>
      <c r="F61" s="35">
        <v>27.766843300529899</v>
      </c>
      <c r="G61" s="29">
        <v>2946</v>
      </c>
      <c r="H61" s="35">
        <v>44.602573807721399</v>
      </c>
      <c r="I61" s="437">
        <v>573447.48506493599</v>
      </c>
      <c r="J61" s="437">
        <v>386361.62290764501</v>
      </c>
      <c r="K61" s="437">
        <v>17166.562878788001</v>
      </c>
      <c r="L61" s="437">
        <v>8535.3775974052096</v>
      </c>
      <c r="M61" s="437">
        <v>8631.1852813828009</v>
      </c>
      <c r="N61" s="437">
        <v>2821.7301587295001</v>
      </c>
    </row>
    <row r="62" spans="1:14" s="37" customFormat="1" ht="15" customHeight="1" x14ac:dyDescent="0.2">
      <c r="A62" s="187" t="s">
        <v>63</v>
      </c>
      <c r="B62" s="29">
        <v>2649</v>
      </c>
      <c r="C62" s="29">
        <v>739</v>
      </c>
      <c r="D62" s="35">
        <v>27.897319743299398</v>
      </c>
      <c r="E62" s="29">
        <v>893</v>
      </c>
      <c r="F62" s="35">
        <v>33.710834277085702</v>
      </c>
      <c r="G62" s="29">
        <v>1017</v>
      </c>
      <c r="H62" s="35">
        <v>38.391845979614899</v>
      </c>
      <c r="I62" s="437">
        <v>198936.313455989</v>
      </c>
      <c r="J62" s="437">
        <v>139298.596861472</v>
      </c>
      <c r="K62" s="437">
        <v>6104.4928571425999</v>
      </c>
      <c r="L62" s="437">
        <v>2740.3507936523001</v>
      </c>
      <c r="M62" s="437">
        <v>3364.1420634903002</v>
      </c>
      <c r="N62" s="437">
        <v>738.39682539659998</v>
      </c>
    </row>
    <row r="63" spans="1:14" s="37" customFormat="1" ht="15" customHeight="1" x14ac:dyDescent="0.2">
      <c r="A63" s="187" t="s">
        <v>64</v>
      </c>
      <c r="B63" s="29">
        <v>3956</v>
      </c>
      <c r="C63" s="29">
        <v>1086</v>
      </c>
      <c r="D63" s="35">
        <v>27.4519716885743</v>
      </c>
      <c r="E63" s="29">
        <v>941</v>
      </c>
      <c r="F63" s="35">
        <v>23.786653185035401</v>
      </c>
      <c r="G63" s="29">
        <v>1929</v>
      </c>
      <c r="H63" s="35">
        <v>48.761375126390298</v>
      </c>
      <c r="I63" s="437">
        <v>374511.17160894698</v>
      </c>
      <c r="J63" s="437">
        <v>247063.02604617301</v>
      </c>
      <c r="K63" s="437">
        <v>11062.070021645401</v>
      </c>
      <c r="L63" s="437">
        <v>5795.0268037529104</v>
      </c>
      <c r="M63" s="437">
        <v>5267.0432178925003</v>
      </c>
      <c r="N63" s="437">
        <v>2083.3333333329001</v>
      </c>
    </row>
    <row r="64" spans="1:14" s="37" customFormat="1" ht="15" customHeight="1" x14ac:dyDescent="0.2">
      <c r="A64" s="166" t="s">
        <v>65</v>
      </c>
      <c r="B64" s="29">
        <v>8645</v>
      </c>
      <c r="C64" s="29">
        <v>2116</v>
      </c>
      <c r="D64" s="35">
        <v>24.476576055523399</v>
      </c>
      <c r="E64" s="29">
        <v>3476</v>
      </c>
      <c r="F64" s="35">
        <v>40.208212839791798</v>
      </c>
      <c r="G64" s="29">
        <v>3053</v>
      </c>
      <c r="H64" s="35">
        <v>35.315211104684799</v>
      </c>
      <c r="I64" s="437">
        <v>1111244.7909090901</v>
      </c>
      <c r="J64" s="437">
        <v>1023542.18542568</v>
      </c>
      <c r="K64" s="437">
        <v>48901.303030299401</v>
      </c>
      <c r="L64" s="437">
        <v>25984.297258296101</v>
      </c>
      <c r="M64" s="437">
        <v>22917.0057720033</v>
      </c>
      <c r="N64" s="437">
        <v>3454.6977633492002</v>
      </c>
    </row>
    <row r="65" spans="1:14" s="37" customFormat="1" ht="15" customHeight="1" x14ac:dyDescent="0.2">
      <c r="A65" s="187" t="s">
        <v>66</v>
      </c>
      <c r="B65" s="29">
        <v>1054</v>
      </c>
      <c r="C65" s="29">
        <v>354</v>
      </c>
      <c r="D65" s="35">
        <v>33.586337760910801</v>
      </c>
      <c r="E65" s="29">
        <v>420</v>
      </c>
      <c r="F65" s="35">
        <v>39.848197343453499</v>
      </c>
      <c r="G65" s="29">
        <v>280</v>
      </c>
      <c r="H65" s="35">
        <v>26.565464895635699</v>
      </c>
      <c r="I65" s="437">
        <v>112376.315079366</v>
      </c>
      <c r="J65" s="437">
        <v>96910.304761903593</v>
      </c>
      <c r="K65" s="437">
        <v>4576.9166666666997</v>
      </c>
      <c r="L65" s="437">
        <v>2743.5666666665002</v>
      </c>
      <c r="M65" s="437">
        <v>1833.3500000002</v>
      </c>
      <c r="N65" s="437">
        <v>377.25000000030002</v>
      </c>
    </row>
    <row r="66" spans="1:14" s="37" customFormat="1" ht="15" customHeight="1" x14ac:dyDescent="0.2">
      <c r="A66" s="187" t="s">
        <v>67</v>
      </c>
      <c r="B66" s="29">
        <v>375</v>
      </c>
      <c r="C66" s="29">
        <v>63</v>
      </c>
      <c r="D66" s="35">
        <v>16.8</v>
      </c>
      <c r="E66" s="29">
        <v>134</v>
      </c>
      <c r="F66" s="35">
        <v>35.733333333333299</v>
      </c>
      <c r="G66" s="29">
        <v>178</v>
      </c>
      <c r="H66" s="35">
        <v>47.466666666666697</v>
      </c>
      <c r="I66" s="437">
        <v>34230.166666666402</v>
      </c>
      <c r="J66" s="437">
        <v>26229.196969697099</v>
      </c>
      <c r="K66" s="437">
        <v>1205.2499999997999</v>
      </c>
      <c r="L66" s="437">
        <v>379.58333333299998</v>
      </c>
      <c r="M66" s="437">
        <v>825.66666666679998</v>
      </c>
      <c r="N66" s="437">
        <v>20.666666666699999</v>
      </c>
    </row>
    <row r="67" spans="1:14" s="47" customFormat="1" ht="15" customHeight="1" x14ac:dyDescent="0.2">
      <c r="A67" s="187" t="s">
        <v>68</v>
      </c>
      <c r="B67" s="29">
        <v>114</v>
      </c>
      <c r="C67" s="29">
        <v>39</v>
      </c>
      <c r="D67" s="35">
        <v>34.210526315789501</v>
      </c>
      <c r="E67" s="29">
        <v>39</v>
      </c>
      <c r="F67" s="35">
        <v>34.210526315789501</v>
      </c>
      <c r="G67" s="29">
        <v>36</v>
      </c>
      <c r="H67" s="35">
        <v>31.578947368421101</v>
      </c>
      <c r="I67" s="437">
        <v>45371.727272727301</v>
      </c>
      <c r="J67" s="437">
        <v>42366.439393939298</v>
      </c>
      <c r="K67" s="437">
        <v>2086.7499999996999</v>
      </c>
      <c r="L67" s="437">
        <v>1760.7499999997001</v>
      </c>
      <c r="M67" s="437">
        <v>326</v>
      </c>
      <c r="N67" s="437">
        <v>310.4166666667</v>
      </c>
    </row>
    <row r="68" spans="1:14" s="37" customFormat="1" ht="15" customHeight="1" x14ac:dyDescent="0.2">
      <c r="A68" s="187" t="s">
        <v>69</v>
      </c>
      <c r="B68" s="29">
        <v>281</v>
      </c>
      <c r="C68" s="29">
        <v>95</v>
      </c>
      <c r="D68" s="35">
        <v>33.807829181494697</v>
      </c>
      <c r="E68" s="29">
        <v>126</v>
      </c>
      <c r="F68" s="35">
        <v>44.839857651245602</v>
      </c>
      <c r="G68" s="29">
        <v>60</v>
      </c>
      <c r="H68" s="35">
        <v>21.352313167259801</v>
      </c>
      <c r="I68" s="437">
        <v>65697.626984127404</v>
      </c>
      <c r="J68" s="437">
        <v>63154.388095238501</v>
      </c>
      <c r="K68" s="437">
        <v>3084.0833333330002</v>
      </c>
      <c r="L68" s="437">
        <v>2452.4166666668002</v>
      </c>
      <c r="M68" s="437">
        <v>631.66666666619994</v>
      </c>
      <c r="N68" s="437">
        <v>729.41666666699996</v>
      </c>
    </row>
    <row r="69" spans="1:14" s="37" customFormat="1" ht="15" customHeight="1" x14ac:dyDescent="0.2">
      <c r="A69" s="187" t="s">
        <v>70</v>
      </c>
      <c r="B69" s="29">
        <v>6208</v>
      </c>
      <c r="C69" s="29">
        <v>1438</v>
      </c>
      <c r="D69" s="35">
        <v>23.1636597938144</v>
      </c>
      <c r="E69" s="29">
        <v>2509</v>
      </c>
      <c r="F69" s="35">
        <v>40.415592783505197</v>
      </c>
      <c r="G69" s="29">
        <v>2261</v>
      </c>
      <c r="H69" s="35">
        <v>36.4207474226804</v>
      </c>
      <c r="I69" s="437">
        <v>788387.1758658</v>
      </c>
      <c r="J69" s="437">
        <v>734856.58044733002</v>
      </c>
      <c r="K69" s="437">
        <v>35092.7474747452</v>
      </c>
      <c r="L69" s="437">
        <v>17534.3972582971</v>
      </c>
      <c r="M69" s="437">
        <v>17558.3502164481</v>
      </c>
      <c r="N69" s="437">
        <v>1870.2810966816</v>
      </c>
    </row>
    <row r="70" spans="1:14" s="37" customFormat="1" ht="15" customHeight="1" x14ac:dyDescent="0.2">
      <c r="A70" s="187" t="s">
        <v>71</v>
      </c>
      <c r="B70" s="29">
        <v>613</v>
      </c>
      <c r="C70" s="29">
        <v>127</v>
      </c>
      <c r="D70" s="35">
        <v>20.717781402936399</v>
      </c>
      <c r="E70" s="29">
        <v>248</v>
      </c>
      <c r="F70" s="35">
        <v>40.456769983686797</v>
      </c>
      <c r="G70" s="29">
        <v>238</v>
      </c>
      <c r="H70" s="35">
        <v>38.8254486133768</v>
      </c>
      <c r="I70" s="437">
        <v>65181.779040403599</v>
      </c>
      <c r="J70" s="437">
        <v>60025.275757575997</v>
      </c>
      <c r="K70" s="437">
        <v>2855.555555555</v>
      </c>
      <c r="L70" s="437">
        <v>1113.5833333329999</v>
      </c>
      <c r="M70" s="437">
        <v>1741.972222222</v>
      </c>
      <c r="N70" s="437">
        <v>146.6666666669</v>
      </c>
    </row>
    <row r="71" spans="1:14" s="37" customFormat="1" ht="15" customHeight="1" x14ac:dyDescent="0.2">
      <c r="A71" s="165" t="s">
        <v>72</v>
      </c>
      <c r="B71" s="29">
        <v>2980</v>
      </c>
      <c r="C71" s="29">
        <v>977</v>
      </c>
      <c r="D71" s="35">
        <v>32.785234899328898</v>
      </c>
      <c r="E71" s="29">
        <v>1366</v>
      </c>
      <c r="F71" s="35">
        <v>45.838926174496599</v>
      </c>
      <c r="G71" s="29">
        <v>637</v>
      </c>
      <c r="H71" s="35">
        <v>21.375838926174499</v>
      </c>
      <c r="I71" s="437">
        <v>913800.52640692703</v>
      </c>
      <c r="J71" s="437">
        <v>826063.51038961101</v>
      </c>
      <c r="K71" s="437">
        <v>40901.012301586903</v>
      </c>
      <c r="L71" s="437">
        <v>32935.252380953003</v>
      </c>
      <c r="M71" s="437">
        <v>7965.7599206339</v>
      </c>
      <c r="N71" s="437">
        <v>5248.3964646455997</v>
      </c>
    </row>
    <row r="72" spans="1:14" s="37" customFormat="1" ht="15" customHeight="1" x14ac:dyDescent="0.2">
      <c r="A72" s="187" t="s">
        <v>73</v>
      </c>
      <c r="B72" s="29">
        <v>1873</v>
      </c>
      <c r="C72" s="29">
        <v>650</v>
      </c>
      <c r="D72" s="35">
        <v>34.7036839295248</v>
      </c>
      <c r="E72" s="29">
        <v>885</v>
      </c>
      <c r="F72" s="35">
        <v>47.250400427122301</v>
      </c>
      <c r="G72" s="29">
        <v>338</v>
      </c>
      <c r="H72" s="35">
        <v>18.045915643352899</v>
      </c>
      <c r="I72" s="437">
        <v>622946.84285714303</v>
      </c>
      <c r="J72" s="437">
        <v>555599.86865079496</v>
      </c>
      <c r="K72" s="437">
        <v>27607.5444444444</v>
      </c>
      <c r="L72" s="437">
        <v>22811.405952380901</v>
      </c>
      <c r="M72" s="437">
        <v>4796.1384920635001</v>
      </c>
      <c r="N72" s="437">
        <v>3688.2722222221</v>
      </c>
    </row>
    <row r="73" spans="1:14" s="37" customFormat="1" ht="15" customHeight="1" x14ac:dyDescent="0.2">
      <c r="A73" s="187" t="s">
        <v>74</v>
      </c>
      <c r="B73" s="29">
        <v>259</v>
      </c>
      <c r="C73" s="29">
        <v>97</v>
      </c>
      <c r="D73" s="35">
        <v>37.4517374517375</v>
      </c>
      <c r="E73" s="29">
        <v>137</v>
      </c>
      <c r="F73" s="35">
        <v>52.895752895752899</v>
      </c>
      <c r="G73" s="29">
        <v>25</v>
      </c>
      <c r="H73" s="35">
        <v>9.6525096525096501</v>
      </c>
      <c r="I73" s="437">
        <v>169005.53896104</v>
      </c>
      <c r="J73" s="437">
        <v>156329.19372294401</v>
      </c>
      <c r="K73" s="437">
        <v>7790.9642857138997</v>
      </c>
      <c r="L73" s="437">
        <v>6644.0833333333003</v>
      </c>
      <c r="M73" s="437">
        <v>1146.8809523806001</v>
      </c>
      <c r="N73" s="437">
        <v>651.52272727219997</v>
      </c>
    </row>
    <row r="74" spans="1:14" s="37" customFormat="1" ht="15" customHeight="1" x14ac:dyDescent="0.2">
      <c r="A74" s="187" t="s">
        <v>75</v>
      </c>
      <c r="B74" s="29">
        <v>848</v>
      </c>
      <c r="C74" s="29">
        <v>230</v>
      </c>
      <c r="D74" s="35">
        <v>27.122641509434001</v>
      </c>
      <c r="E74" s="29">
        <v>344</v>
      </c>
      <c r="F74" s="35">
        <v>40.5660377358491</v>
      </c>
      <c r="G74" s="29">
        <v>274</v>
      </c>
      <c r="H74" s="35">
        <v>32.311320754717002</v>
      </c>
      <c r="I74" s="437">
        <v>121848.144588745</v>
      </c>
      <c r="J74" s="437">
        <v>114134.448015873</v>
      </c>
      <c r="K74" s="437">
        <v>5502.5035714285996</v>
      </c>
      <c r="L74" s="437">
        <v>3479.7630952387999</v>
      </c>
      <c r="M74" s="437">
        <v>2022.7404761897999</v>
      </c>
      <c r="N74" s="437">
        <v>908.60151515129996</v>
      </c>
    </row>
    <row r="75" spans="1:14" s="37" customFormat="1" ht="15" customHeight="1" x14ac:dyDescent="0.2">
      <c r="A75" s="165" t="s">
        <v>76</v>
      </c>
      <c r="B75" s="29">
        <v>1703</v>
      </c>
      <c r="C75" s="29">
        <v>736</v>
      </c>
      <c r="D75" s="35">
        <v>43.217850851438598</v>
      </c>
      <c r="E75" s="29">
        <v>510</v>
      </c>
      <c r="F75" s="35">
        <v>29.947152084556699</v>
      </c>
      <c r="G75" s="29">
        <v>457</v>
      </c>
      <c r="H75" s="35">
        <v>26.8349970640047</v>
      </c>
      <c r="I75" s="437">
        <v>147533.64404761899</v>
      </c>
      <c r="J75" s="437">
        <v>130173.446825398</v>
      </c>
      <c r="K75" s="437">
        <v>6014.8412698409002</v>
      </c>
      <c r="L75" s="437">
        <v>3961.4801587299999</v>
      </c>
      <c r="M75" s="437">
        <v>2053.3611111108999</v>
      </c>
      <c r="N75" s="437">
        <v>968.4166666676</v>
      </c>
    </row>
    <row r="76" spans="1:14" s="37" customFormat="1" ht="15" customHeight="1" x14ac:dyDescent="0.2">
      <c r="A76" s="187" t="s">
        <v>77</v>
      </c>
      <c r="B76" s="29">
        <v>1703</v>
      </c>
      <c r="C76" s="29">
        <v>736</v>
      </c>
      <c r="D76" s="35">
        <v>43.217850851438598</v>
      </c>
      <c r="E76" s="29">
        <v>510</v>
      </c>
      <c r="F76" s="35">
        <v>29.947152084556699</v>
      </c>
      <c r="G76" s="29">
        <v>457</v>
      </c>
      <c r="H76" s="35">
        <v>26.8349970640047</v>
      </c>
      <c r="I76" s="437">
        <v>147533.64404761899</v>
      </c>
      <c r="J76" s="437">
        <v>130173.446825398</v>
      </c>
      <c r="K76" s="437">
        <v>6014.8412698409002</v>
      </c>
      <c r="L76" s="437">
        <v>3961.4801587299999</v>
      </c>
      <c r="M76" s="437">
        <v>2053.3611111108999</v>
      </c>
      <c r="N76" s="437">
        <v>968.4166666676</v>
      </c>
    </row>
    <row r="77" spans="1:14" s="37" customFormat="1" ht="15" customHeight="1" x14ac:dyDescent="0.2">
      <c r="A77" s="165" t="s">
        <v>78</v>
      </c>
      <c r="B77" s="29">
        <v>15888</v>
      </c>
      <c r="C77" s="29">
        <v>4858</v>
      </c>
      <c r="D77" s="35">
        <v>30.5765357502518</v>
      </c>
      <c r="E77" s="29">
        <v>6162</v>
      </c>
      <c r="F77" s="35">
        <v>38.783987915407899</v>
      </c>
      <c r="G77" s="29">
        <v>4868</v>
      </c>
      <c r="H77" s="35">
        <v>30.639476334340401</v>
      </c>
      <c r="I77" s="437">
        <v>3765902.81046176</v>
      </c>
      <c r="J77" s="437">
        <v>3150609.6548340502</v>
      </c>
      <c r="K77" s="437">
        <v>153318.15602452899</v>
      </c>
      <c r="L77" s="437">
        <v>103903.56374459399</v>
      </c>
      <c r="M77" s="437">
        <v>49414.592279935699</v>
      </c>
      <c r="N77" s="437">
        <v>18320.387121211101</v>
      </c>
    </row>
    <row r="78" spans="1:14" s="37" customFormat="1" ht="15" customHeight="1" x14ac:dyDescent="0.2">
      <c r="A78" s="187" t="s">
        <v>79</v>
      </c>
      <c r="B78" s="29">
        <v>2852</v>
      </c>
      <c r="C78" s="29">
        <v>1165</v>
      </c>
      <c r="D78" s="35">
        <v>40.848527349228597</v>
      </c>
      <c r="E78" s="29">
        <v>806</v>
      </c>
      <c r="F78" s="35">
        <v>28.260869565217401</v>
      </c>
      <c r="G78" s="29">
        <v>881</v>
      </c>
      <c r="H78" s="35">
        <v>30.890603085554002</v>
      </c>
      <c r="I78" s="437">
        <v>258708.67186147501</v>
      </c>
      <c r="J78" s="437">
        <v>213816.52994228099</v>
      </c>
      <c r="K78" s="437">
        <v>9805.2689393928995</v>
      </c>
      <c r="L78" s="437">
        <v>4325.5719696976003</v>
      </c>
      <c r="M78" s="437">
        <v>5479.6969696953001</v>
      </c>
      <c r="N78" s="437">
        <v>789.05555555479998</v>
      </c>
    </row>
    <row r="79" spans="1:14" s="37" customFormat="1" ht="15" customHeight="1" x14ac:dyDescent="0.2">
      <c r="A79" s="187" t="s">
        <v>80</v>
      </c>
      <c r="B79" s="29">
        <v>5579</v>
      </c>
      <c r="C79" s="29">
        <v>1581</v>
      </c>
      <c r="D79" s="35">
        <v>28.338411901774499</v>
      </c>
      <c r="E79" s="29">
        <v>2627</v>
      </c>
      <c r="F79" s="35">
        <v>47.087291629324199</v>
      </c>
      <c r="G79" s="29">
        <v>1371</v>
      </c>
      <c r="H79" s="35">
        <v>24.574296468901199</v>
      </c>
      <c r="I79" s="437">
        <v>2674301.1154761901</v>
      </c>
      <c r="J79" s="437">
        <v>2198725.2611471801</v>
      </c>
      <c r="K79" s="437">
        <v>108805.538744588</v>
      </c>
      <c r="L79" s="437">
        <v>81644.3063492074</v>
      </c>
      <c r="M79" s="437">
        <v>27161.232395380601</v>
      </c>
      <c r="N79" s="437">
        <v>16040.042676767</v>
      </c>
    </row>
    <row r="80" spans="1:14" s="37" customFormat="1" ht="15" customHeight="1" x14ac:dyDescent="0.2">
      <c r="A80" s="187" t="s">
        <v>81</v>
      </c>
      <c r="B80" s="29">
        <v>4495</v>
      </c>
      <c r="C80" s="29">
        <v>1403</v>
      </c>
      <c r="D80" s="35">
        <v>31.212458286985498</v>
      </c>
      <c r="E80" s="29">
        <v>1577</v>
      </c>
      <c r="F80" s="35">
        <v>35.083426028920996</v>
      </c>
      <c r="G80" s="29">
        <v>1515</v>
      </c>
      <c r="H80" s="35">
        <v>33.704115684093402</v>
      </c>
      <c r="I80" s="437">
        <v>453926.09307359398</v>
      </c>
      <c r="J80" s="437">
        <v>412822.57795815403</v>
      </c>
      <c r="K80" s="437">
        <v>19302.916125540301</v>
      </c>
      <c r="L80" s="437">
        <v>10154.697294374701</v>
      </c>
      <c r="M80" s="437">
        <v>9148.2188311655991</v>
      </c>
      <c r="N80" s="437">
        <v>985.12222222269997</v>
      </c>
    </row>
    <row r="81" spans="1:14" s="37" customFormat="1" ht="15" customHeight="1" x14ac:dyDescent="0.2">
      <c r="A81" s="187" t="s">
        <v>82</v>
      </c>
      <c r="B81" s="29">
        <v>1009</v>
      </c>
      <c r="C81" s="29">
        <v>241</v>
      </c>
      <c r="D81" s="35">
        <v>23.8850346878097</v>
      </c>
      <c r="E81" s="29">
        <v>481</v>
      </c>
      <c r="F81" s="35">
        <v>47.670961347869202</v>
      </c>
      <c r="G81" s="29">
        <v>287</v>
      </c>
      <c r="H81" s="35">
        <v>28.444003964321102</v>
      </c>
      <c r="I81" s="437">
        <v>223951.59090909001</v>
      </c>
      <c r="J81" s="437">
        <v>198808.20883838399</v>
      </c>
      <c r="K81" s="437">
        <v>9680.6750000001994</v>
      </c>
      <c r="L81" s="437">
        <v>5458.2898989897003</v>
      </c>
      <c r="M81" s="437">
        <v>4222.3851010105</v>
      </c>
      <c r="N81" s="437">
        <v>196.0833333336</v>
      </c>
    </row>
    <row r="82" spans="1:14" s="37" customFormat="1" ht="15" customHeight="1" x14ac:dyDescent="0.2">
      <c r="A82" s="187" t="s">
        <v>83</v>
      </c>
      <c r="B82" s="29">
        <v>1176</v>
      </c>
      <c r="C82" s="29">
        <v>262</v>
      </c>
      <c r="D82" s="35">
        <v>22.278911564625901</v>
      </c>
      <c r="E82" s="29">
        <v>430</v>
      </c>
      <c r="F82" s="35">
        <v>36.5646258503401</v>
      </c>
      <c r="G82" s="29">
        <v>484</v>
      </c>
      <c r="H82" s="35">
        <v>41.156462585033999</v>
      </c>
      <c r="I82" s="437">
        <v>102468.178932177</v>
      </c>
      <c r="J82" s="437">
        <v>82147.295093793495</v>
      </c>
      <c r="K82" s="437">
        <v>3754.757215008</v>
      </c>
      <c r="L82" s="437">
        <v>1450.4898989911001</v>
      </c>
      <c r="M82" s="437">
        <v>2304.2673160169002</v>
      </c>
      <c r="N82" s="437">
        <v>168.41666666649999</v>
      </c>
    </row>
    <row r="83" spans="1:14" s="37" customFormat="1" ht="15" customHeight="1" x14ac:dyDescent="0.2">
      <c r="A83" s="188" t="s">
        <v>84</v>
      </c>
      <c r="B83" s="29">
        <v>541</v>
      </c>
      <c r="C83" s="29">
        <v>141</v>
      </c>
      <c r="D83" s="35">
        <v>26.062846580406699</v>
      </c>
      <c r="E83" s="29">
        <v>175</v>
      </c>
      <c r="F83" s="35">
        <v>32.347504621072098</v>
      </c>
      <c r="G83" s="29">
        <v>225</v>
      </c>
      <c r="H83" s="35">
        <v>41.589648798521303</v>
      </c>
      <c r="I83" s="437">
        <v>37879.778715728797</v>
      </c>
      <c r="J83" s="437">
        <v>33351.503715728199</v>
      </c>
      <c r="K83" s="437">
        <v>1496.5000000002001</v>
      </c>
      <c r="L83" s="437">
        <v>686.62499999989996</v>
      </c>
      <c r="M83" s="437">
        <v>809.87500000030002</v>
      </c>
      <c r="N83" s="437">
        <v>115.9999999998</v>
      </c>
    </row>
    <row r="84" spans="1:14" s="37" customFormat="1" ht="15" customHeight="1" x14ac:dyDescent="0.2">
      <c r="A84" s="189" t="s">
        <v>85</v>
      </c>
      <c r="B84" s="29">
        <v>236</v>
      </c>
      <c r="C84" s="29">
        <v>65</v>
      </c>
      <c r="D84" s="35">
        <v>27.542372881355899</v>
      </c>
      <c r="E84" s="29">
        <v>66</v>
      </c>
      <c r="F84" s="35">
        <v>27.966101694915299</v>
      </c>
      <c r="G84" s="29">
        <v>105</v>
      </c>
      <c r="H84" s="35">
        <v>44.491525423728802</v>
      </c>
      <c r="I84" s="437">
        <v>14667.3814935065</v>
      </c>
      <c r="J84" s="437">
        <v>10938.2781385288</v>
      </c>
      <c r="K84" s="437">
        <v>472.49999999990001</v>
      </c>
      <c r="L84" s="437">
        <v>183.58333333339999</v>
      </c>
      <c r="M84" s="437">
        <v>288.91666666650002</v>
      </c>
      <c r="N84" s="437">
        <v>25.666666666699999</v>
      </c>
    </row>
    <row r="85" spans="1:14" s="37" customFormat="1" ht="15" customHeight="1" x14ac:dyDescent="0.2">
      <c r="A85" s="165" t="s">
        <v>86</v>
      </c>
      <c r="B85" s="29">
        <v>11932</v>
      </c>
      <c r="C85" s="29">
        <v>3768</v>
      </c>
      <c r="D85" s="35">
        <v>31.578947368421101</v>
      </c>
      <c r="E85" s="29">
        <v>4820</v>
      </c>
      <c r="F85" s="35">
        <v>40.3955749245726</v>
      </c>
      <c r="G85" s="29">
        <v>3344</v>
      </c>
      <c r="H85" s="35">
        <v>28.025477707006399</v>
      </c>
      <c r="I85" s="437">
        <v>1957152.53924964</v>
      </c>
      <c r="J85" s="437">
        <v>1415080.7690115499</v>
      </c>
      <c r="K85" s="437">
        <v>67577.974134197197</v>
      </c>
      <c r="L85" s="437">
        <v>37917.530808078402</v>
      </c>
      <c r="M85" s="437">
        <v>29660.443326118799</v>
      </c>
      <c r="N85" s="437">
        <v>8568.9816378053001</v>
      </c>
    </row>
    <row r="86" spans="1:14" s="37" customFormat="1" ht="15" customHeight="1" x14ac:dyDescent="0.2">
      <c r="A86" s="187" t="s">
        <v>87</v>
      </c>
      <c r="B86" s="29">
        <v>623</v>
      </c>
      <c r="C86" s="29">
        <v>182</v>
      </c>
      <c r="D86" s="35">
        <v>29.2134831460674</v>
      </c>
      <c r="E86" s="29">
        <v>220</v>
      </c>
      <c r="F86" s="35">
        <v>35.3130016051364</v>
      </c>
      <c r="G86" s="29">
        <v>221</v>
      </c>
      <c r="H86" s="35">
        <v>35.473515248796097</v>
      </c>
      <c r="I86" s="437">
        <v>66743.442063492694</v>
      </c>
      <c r="J86" s="437">
        <v>57782.138492064398</v>
      </c>
      <c r="K86" s="437">
        <v>2702.0555555556002</v>
      </c>
      <c r="L86" s="437">
        <v>1397.6944444441999</v>
      </c>
      <c r="M86" s="437">
        <v>1304.3611111114001</v>
      </c>
      <c r="N86" s="437">
        <v>107.7500000002</v>
      </c>
    </row>
    <row r="87" spans="1:14" s="37" customFormat="1" ht="15" customHeight="1" x14ac:dyDescent="0.2">
      <c r="A87" s="187" t="s">
        <v>88</v>
      </c>
      <c r="B87" s="29">
        <v>3209</v>
      </c>
      <c r="C87" s="29">
        <v>483</v>
      </c>
      <c r="D87" s="35">
        <v>15.051417887192301</v>
      </c>
      <c r="E87" s="29">
        <v>1650</v>
      </c>
      <c r="F87" s="35">
        <v>51.417887192271699</v>
      </c>
      <c r="G87" s="29">
        <v>1076</v>
      </c>
      <c r="H87" s="35">
        <v>33.530694920536</v>
      </c>
      <c r="I87" s="437">
        <v>526767.32391774899</v>
      </c>
      <c r="J87" s="437">
        <v>444217.70007214998</v>
      </c>
      <c r="K87" s="437">
        <v>21390.323809523601</v>
      </c>
      <c r="L87" s="437">
        <v>6658.0873737367001</v>
      </c>
      <c r="M87" s="437">
        <v>14732.236435786899</v>
      </c>
      <c r="N87" s="437">
        <v>989.53939393940004</v>
      </c>
    </row>
    <row r="88" spans="1:14" s="37" customFormat="1" ht="15" customHeight="1" x14ac:dyDescent="0.2">
      <c r="A88" s="222" t="s">
        <v>222</v>
      </c>
      <c r="B88" s="29">
        <v>3013</v>
      </c>
      <c r="C88" s="29">
        <v>448</v>
      </c>
      <c r="D88" s="35">
        <v>14.868901427149</v>
      </c>
      <c r="E88" s="29">
        <v>1597</v>
      </c>
      <c r="F88" s="35">
        <v>53.003650846332597</v>
      </c>
      <c r="G88" s="29">
        <v>968</v>
      </c>
      <c r="H88" s="35">
        <v>32.127447726518398</v>
      </c>
      <c r="I88" s="437">
        <v>498415.31280663802</v>
      </c>
      <c r="J88" s="437">
        <v>427452.78062770498</v>
      </c>
      <c r="K88" s="437">
        <v>20607.4071428569</v>
      </c>
      <c r="L88" s="437">
        <v>6346.8373737365</v>
      </c>
      <c r="M88" s="437">
        <v>14260.5697691204</v>
      </c>
      <c r="N88" s="437">
        <v>452.45606060620003</v>
      </c>
    </row>
    <row r="89" spans="1:14" s="37" customFormat="1" ht="15" customHeight="1" x14ac:dyDescent="0.2">
      <c r="A89" s="187" t="s">
        <v>89</v>
      </c>
      <c r="B89" s="29">
        <v>430</v>
      </c>
      <c r="C89" s="29">
        <v>155</v>
      </c>
      <c r="D89" s="35">
        <v>36.046511627907002</v>
      </c>
      <c r="E89" s="29">
        <v>143</v>
      </c>
      <c r="F89" s="35">
        <v>33.255813953488399</v>
      </c>
      <c r="G89" s="29">
        <v>132</v>
      </c>
      <c r="H89" s="35">
        <v>30.697674418604699</v>
      </c>
      <c r="I89" s="437">
        <v>43994.675000000301</v>
      </c>
      <c r="J89" s="437">
        <v>36105.758333333899</v>
      </c>
      <c r="K89" s="437">
        <v>1687.3333333328001</v>
      </c>
      <c r="L89" s="437">
        <v>963.83333333259998</v>
      </c>
      <c r="M89" s="437">
        <v>723.50000000019998</v>
      </c>
      <c r="N89" s="437">
        <v>180.99999999990001</v>
      </c>
    </row>
    <row r="90" spans="1:14" s="37" customFormat="1" ht="15" customHeight="1" x14ac:dyDescent="0.2">
      <c r="A90" s="187" t="s">
        <v>90</v>
      </c>
      <c r="B90" s="29">
        <v>991</v>
      </c>
      <c r="C90" s="29">
        <v>488</v>
      </c>
      <c r="D90" s="35">
        <v>49.243188698284598</v>
      </c>
      <c r="E90" s="29">
        <v>338</v>
      </c>
      <c r="F90" s="35">
        <v>34.1069626639758</v>
      </c>
      <c r="G90" s="29">
        <v>165</v>
      </c>
      <c r="H90" s="35">
        <v>16.649848637739701</v>
      </c>
      <c r="I90" s="437">
        <v>195585.298809525</v>
      </c>
      <c r="J90" s="437">
        <v>152724.042460317</v>
      </c>
      <c r="K90" s="437">
        <v>7392.2694444443996</v>
      </c>
      <c r="L90" s="437">
        <v>6168.5162698407003</v>
      </c>
      <c r="M90" s="437">
        <v>1223.7531746037</v>
      </c>
      <c r="N90" s="437">
        <v>1520.0555555553001</v>
      </c>
    </row>
    <row r="91" spans="1:14" s="37" customFormat="1" ht="15" customHeight="1" x14ac:dyDescent="0.2">
      <c r="A91" s="187" t="s">
        <v>91</v>
      </c>
      <c r="B91" s="29">
        <v>4476</v>
      </c>
      <c r="C91" s="29">
        <v>1648</v>
      </c>
      <c r="D91" s="35">
        <v>36.818588025022301</v>
      </c>
      <c r="E91" s="29">
        <v>1649</v>
      </c>
      <c r="F91" s="35">
        <v>36.840929401251103</v>
      </c>
      <c r="G91" s="29">
        <v>1179</v>
      </c>
      <c r="H91" s="35">
        <v>26.340482573726501</v>
      </c>
      <c r="I91" s="437">
        <v>800005.47781385202</v>
      </c>
      <c r="J91" s="437">
        <v>444970.53459595999</v>
      </c>
      <c r="K91" s="437">
        <v>20986.465800865299</v>
      </c>
      <c r="L91" s="437">
        <v>13401.385497835599</v>
      </c>
      <c r="M91" s="437">
        <v>7585.0803030297002</v>
      </c>
      <c r="N91" s="437">
        <v>3233.0057359303</v>
      </c>
    </row>
    <row r="92" spans="1:14" s="37" customFormat="1" ht="15" customHeight="1" x14ac:dyDescent="0.2">
      <c r="A92" s="187" t="s">
        <v>92</v>
      </c>
      <c r="B92" s="29">
        <v>2203</v>
      </c>
      <c r="C92" s="29">
        <v>812</v>
      </c>
      <c r="D92" s="35">
        <v>36.858828869723098</v>
      </c>
      <c r="E92" s="29">
        <v>820</v>
      </c>
      <c r="F92" s="35">
        <v>37.2219700408534</v>
      </c>
      <c r="G92" s="29">
        <v>571</v>
      </c>
      <c r="H92" s="35">
        <v>25.919201089423499</v>
      </c>
      <c r="I92" s="437">
        <v>324056.32164501998</v>
      </c>
      <c r="J92" s="437">
        <v>279280.59505772102</v>
      </c>
      <c r="K92" s="437">
        <v>13419.526190475501</v>
      </c>
      <c r="L92" s="437">
        <v>9328.0138888885995</v>
      </c>
      <c r="M92" s="437">
        <v>4091.5123015868999</v>
      </c>
      <c r="N92" s="437">
        <v>2537.6309523802001</v>
      </c>
    </row>
    <row r="93" spans="1:14" s="37" customFormat="1" ht="15" customHeight="1" x14ac:dyDescent="0.2">
      <c r="A93" s="165" t="s">
        <v>93</v>
      </c>
      <c r="B93" s="29">
        <v>6251</v>
      </c>
      <c r="C93" s="29">
        <v>3990</v>
      </c>
      <c r="D93" s="35">
        <v>63.829787234042598</v>
      </c>
      <c r="E93" s="29">
        <v>1780</v>
      </c>
      <c r="F93" s="35">
        <v>28.475443928971401</v>
      </c>
      <c r="G93" s="29">
        <v>481</v>
      </c>
      <c r="H93" s="35">
        <v>7.6947688369860803</v>
      </c>
      <c r="I93" s="437">
        <v>4790926.5750000002</v>
      </c>
      <c r="J93" s="437">
        <v>4159692.3249999899</v>
      </c>
      <c r="K93" s="437">
        <v>210454.050000002</v>
      </c>
      <c r="L93" s="437">
        <v>194348.18333333399</v>
      </c>
      <c r="M93" s="437">
        <v>16105.8666666675</v>
      </c>
      <c r="N93" s="437">
        <v>68716.291666665798</v>
      </c>
    </row>
    <row r="94" spans="1:14" s="37" customFormat="1" ht="15" customHeight="1" x14ac:dyDescent="0.2">
      <c r="A94" s="187" t="s">
        <v>94</v>
      </c>
      <c r="B94" s="29">
        <v>6251</v>
      </c>
      <c r="C94" s="29">
        <v>3990</v>
      </c>
      <c r="D94" s="35">
        <v>63.829787234042598</v>
      </c>
      <c r="E94" s="29">
        <v>1780</v>
      </c>
      <c r="F94" s="35">
        <v>28.475443928971401</v>
      </c>
      <c r="G94" s="29">
        <v>481</v>
      </c>
      <c r="H94" s="35">
        <v>7.6947688369860803</v>
      </c>
      <c r="I94" s="437">
        <v>4790926.5750000002</v>
      </c>
      <c r="J94" s="437">
        <v>4159692.3249999899</v>
      </c>
      <c r="K94" s="437">
        <v>210454.050000002</v>
      </c>
      <c r="L94" s="437">
        <v>194348.18333333399</v>
      </c>
      <c r="M94" s="437">
        <v>16105.8666666675</v>
      </c>
      <c r="N94" s="437">
        <v>68716.291666665798</v>
      </c>
    </row>
    <row r="95" spans="1:14" s="37" customFormat="1" ht="15" customHeight="1" x14ac:dyDescent="0.2">
      <c r="A95" s="165" t="s">
        <v>95</v>
      </c>
      <c r="B95" s="29">
        <v>4123</v>
      </c>
      <c r="C95" s="29">
        <v>1693</v>
      </c>
      <c r="D95" s="35">
        <v>41.062333252486098</v>
      </c>
      <c r="E95" s="29">
        <v>1477</v>
      </c>
      <c r="F95" s="35">
        <v>35.8234295415959</v>
      </c>
      <c r="G95" s="29">
        <v>953</v>
      </c>
      <c r="H95" s="35">
        <v>23.114237205917998</v>
      </c>
      <c r="I95" s="437">
        <v>585980.60627705499</v>
      </c>
      <c r="J95" s="437">
        <v>456824.26038960897</v>
      </c>
      <c r="K95" s="437">
        <v>21680.5277777761</v>
      </c>
      <c r="L95" s="437">
        <v>15262.1348484843</v>
      </c>
      <c r="M95" s="437">
        <v>6418.3929292917901</v>
      </c>
      <c r="N95" s="437">
        <v>2629.5068181803999</v>
      </c>
    </row>
    <row r="96" spans="1:14" s="37" customFormat="1" ht="15" customHeight="1" x14ac:dyDescent="0.2">
      <c r="A96" s="187" t="s">
        <v>96</v>
      </c>
      <c r="B96" s="29">
        <v>4123</v>
      </c>
      <c r="C96" s="29">
        <v>1693</v>
      </c>
      <c r="D96" s="35">
        <v>41.062333252486098</v>
      </c>
      <c r="E96" s="29">
        <v>1477</v>
      </c>
      <c r="F96" s="35">
        <v>35.8234295415959</v>
      </c>
      <c r="G96" s="29">
        <v>953</v>
      </c>
      <c r="H96" s="35">
        <v>23.114237205917998</v>
      </c>
      <c r="I96" s="437">
        <v>585980.60627705499</v>
      </c>
      <c r="J96" s="437">
        <v>456824.26038960897</v>
      </c>
      <c r="K96" s="437">
        <v>21680.5277777761</v>
      </c>
      <c r="L96" s="437">
        <v>15262.1348484843</v>
      </c>
      <c r="M96" s="437">
        <v>6418.3929292917901</v>
      </c>
      <c r="N96" s="437">
        <v>2629.5068181803999</v>
      </c>
    </row>
    <row r="97" spans="1:14" s="37" customFormat="1" ht="15" customHeight="1" x14ac:dyDescent="0.2">
      <c r="A97" s="165" t="s">
        <v>97</v>
      </c>
      <c r="B97" s="29">
        <v>22274</v>
      </c>
      <c r="C97" s="29">
        <v>10668</v>
      </c>
      <c r="D97" s="35">
        <v>47.894406033940903</v>
      </c>
      <c r="E97" s="29">
        <v>7950</v>
      </c>
      <c r="F97" s="35">
        <v>35.6918380174194</v>
      </c>
      <c r="G97" s="29">
        <v>3656</v>
      </c>
      <c r="H97" s="35">
        <v>16.4137559486397</v>
      </c>
      <c r="I97" s="437">
        <v>4155748.5487734498</v>
      </c>
      <c r="J97" s="437">
        <v>3264133.2747113998</v>
      </c>
      <c r="K97" s="437">
        <v>157615.329473302</v>
      </c>
      <c r="L97" s="437">
        <v>130929.766955268</v>
      </c>
      <c r="M97" s="437">
        <v>26685.562518033999</v>
      </c>
      <c r="N97" s="437">
        <v>30228.773051948101</v>
      </c>
    </row>
    <row r="98" spans="1:14" s="37" customFormat="1" ht="15" customHeight="1" x14ac:dyDescent="0.2">
      <c r="A98" s="187" t="s">
        <v>98</v>
      </c>
      <c r="B98" s="29">
        <v>7543</v>
      </c>
      <c r="C98" s="29">
        <v>3426</v>
      </c>
      <c r="D98" s="35">
        <v>45.419594325864999</v>
      </c>
      <c r="E98" s="29">
        <v>2501</v>
      </c>
      <c r="F98" s="35">
        <v>33.156569004374902</v>
      </c>
      <c r="G98" s="29">
        <v>1616</v>
      </c>
      <c r="H98" s="35">
        <v>21.42383666976</v>
      </c>
      <c r="I98" s="437">
        <v>1920082.03463204</v>
      </c>
      <c r="J98" s="437">
        <v>1540800.67160895</v>
      </c>
      <c r="K98" s="437">
        <v>75194.544660893793</v>
      </c>
      <c r="L98" s="437">
        <v>64952.748196248598</v>
      </c>
      <c r="M98" s="437">
        <v>10241.7964646453</v>
      </c>
      <c r="N98" s="437">
        <v>13267.0758297263</v>
      </c>
    </row>
    <row r="99" spans="1:14" s="37" customFormat="1" ht="15" customHeight="1" x14ac:dyDescent="0.2">
      <c r="A99" s="187" t="s">
        <v>99</v>
      </c>
      <c r="B99" s="29">
        <v>5856</v>
      </c>
      <c r="C99" s="29">
        <v>2982</v>
      </c>
      <c r="D99" s="35">
        <v>50.922131147541002</v>
      </c>
      <c r="E99" s="29">
        <v>2346</v>
      </c>
      <c r="F99" s="35">
        <v>40.061475409836099</v>
      </c>
      <c r="G99" s="29">
        <v>528</v>
      </c>
      <c r="H99" s="35">
        <v>9.0163934426229506</v>
      </c>
      <c r="I99" s="437">
        <v>868300.63192640594</v>
      </c>
      <c r="J99" s="437">
        <v>686268.77777777903</v>
      </c>
      <c r="K99" s="437">
        <v>32990.386688309103</v>
      </c>
      <c r="L99" s="437">
        <v>27341.922763344799</v>
      </c>
      <c r="M99" s="437">
        <v>5648.4639249642996</v>
      </c>
      <c r="N99" s="437">
        <v>6860.65634920721</v>
      </c>
    </row>
    <row r="100" spans="1:14" s="37" customFormat="1" ht="15" customHeight="1" x14ac:dyDescent="0.2">
      <c r="A100" s="187" t="s">
        <v>100</v>
      </c>
      <c r="B100" s="29">
        <v>8875</v>
      </c>
      <c r="C100" s="29">
        <v>4260</v>
      </c>
      <c r="D100" s="35">
        <v>48</v>
      </c>
      <c r="E100" s="29">
        <v>3103</v>
      </c>
      <c r="F100" s="35">
        <v>34.9633802816901</v>
      </c>
      <c r="G100" s="29">
        <v>1512</v>
      </c>
      <c r="H100" s="35">
        <v>17.0366197183099</v>
      </c>
      <c r="I100" s="437">
        <v>1367365.88221501</v>
      </c>
      <c r="J100" s="437">
        <v>1037063.8253246699</v>
      </c>
      <c r="K100" s="437">
        <v>49430.398124099098</v>
      </c>
      <c r="L100" s="437">
        <v>38635.095995674703</v>
      </c>
      <c r="M100" s="437">
        <v>10795.302128424401</v>
      </c>
      <c r="N100" s="437">
        <v>10101.040873014599</v>
      </c>
    </row>
    <row r="101" spans="1:14" s="37" customFormat="1" ht="15" customHeight="1" x14ac:dyDescent="0.2">
      <c r="A101" s="165" t="s">
        <v>101</v>
      </c>
      <c r="B101" s="29">
        <v>1522</v>
      </c>
      <c r="C101" s="29">
        <v>568</v>
      </c>
      <c r="D101" s="35">
        <v>37.319316688567703</v>
      </c>
      <c r="E101" s="29">
        <v>501</v>
      </c>
      <c r="F101" s="35">
        <v>32.9172141918528</v>
      </c>
      <c r="G101" s="29">
        <v>453</v>
      </c>
      <c r="H101" s="35">
        <v>29.763469119579501</v>
      </c>
      <c r="I101" s="437">
        <v>185336.88888888899</v>
      </c>
      <c r="J101" s="437">
        <v>124995.698989899</v>
      </c>
      <c r="K101" s="437">
        <v>5830.4166666667998</v>
      </c>
      <c r="L101" s="437">
        <v>3592.6999999998002</v>
      </c>
      <c r="M101" s="437">
        <v>2237.716666667</v>
      </c>
      <c r="N101" s="437">
        <v>663.10000000059995</v>
      </c>
    </row>
    <row r="102" spans="1:14" s="37" customFormat="1" ht="15" customHeight="1" x14ac:dyDescent="0.2">
      <c r="A102" s="187" t="s">
        <v>102</v>
      </c>
      <c r="B102" s="29">
        <v>336</v>
      </c>
      <c r="C102" s="29">
        <v>102</v>
      </c>
      <c r="D102" s="35">
        <v>30.3571428571429</v>
      </c>
      <c r="E102" s="29">
        <v>141</v>
      </c>
      <c r="F102" s="35">
        <v>41.964285714285701</v>
      </c>
      <c r="G102" s="29">
        <v>93</v>
      </c>
      <c r="H102" s="35">
        <v>27.678571428571399</v>
      </c>
      <c r="I102" s="437">
        <v>49311.416666666402</v>
      </c>
      <c r="J102" s="437">
        <v>38339.583333332703</v>
      </c>
      <c r="K102" s="437">
        <v>1838.4999999997001</v>
      </c>
      <c r="L102" s="437">
        <v>1249.6666666658</v>
      </c>
      <c r="M102" s="437">
        <v>588.83333333389999</v>
      </c>
      <c r="N102" s="437">
        <v>105.25000000039999</v>
      </c>
    </row>
    <row r="103" spans="1:14" s="37" customFormat="1" ht="15" customHeight="1" x14ac:dyDescent="0.2">
      <c r="A103" s="187" t="s">
        <v>103</v>
      </c>
      <c r="B103" s="29">
        <v>179</v>
      </c>
      <c r="C103" s="29">
        <v>101</v>
      </c>
      <c r="D103" s="35">
        <v>56.424581005586603</v>
      </c>
      <c r="E103" s="29">
        <v>49</v>
      </c>
      <c r="F103" s="35">
        <v>27.374301675977701</v>
      </c>
      <c r="G103" s="29">
        <v>29</v>
      </c>
      <c r="H103" s="35">
        <v>16.201117318435799</v>
      </c>
      <c r="I103" s="437">
        <v>22899.388888888901</v>
      </c>
      <c r="J103" s="437">
        <v>18303.9823232325</v>
      </c>
      <c r="K103" s="437">
        <v>894.25000000010004</v>
      </c>
      <c r="L103" s="437">
        <v>757.25000000010004</v>
      </c>
      <c r="M103" s="437">
        <v>137</v>
      </c>
      <c r="N103" s="437">
        <v>232.41666666660001</v>
      </c>
    </row>
    <row r="104" spans="1:14" s="37" customFormat="1" ht="15" customHeight="1" x14ac:dyDescent="0.2">
      <c r="A104" s="188" t="s">
        <v>104</v>
      </c>
      <c r="B104" s="29">
        <v>276</v>
      </c>
      <c r="C104" s="29">
        <v>121</v>
      </c>
      <c r="D104" s="35">
        <v>43.840579710144901</v>
      </c>
      <c r="E104" s="29">
        <v>87</v>
      </c>
      <c r="F104" s="35">
        <v>31.521739130434799</v>
      </c>
      <c r="G104" s="29">
        <v>68</v>
      </c>
      <c r="H104" s="35">
        <v>24.6376811594203</v>
      </c>
      <c r="I104" s="437">
        <v>22174.416666666701</v>
      </c>
      <c r="J104" s="437">
        <v>18140.666666666701</v>
      </c>
      <c r="K104" s="437">
        <v>825.25000000010004</v>
      </c>
      <c r="L104" s="437">
        <v>557.58333333339999</v>
      </c>
      <c r="M104" s="437">
        <v>267.6666666667</v>
      </c>
      <c r="N104" s="437">
        <v>130.91666666680001</v>
      </c>
    </row>
    <row r="105" spans="1:14" s="37" customFormat="1" ht="15" customHeight="1" x14ac:dyDescent="0.2">
      <c r="A105" s="189" t="s">
        <v>105</v>
      </c>
      <c r="B105" s="29">
        <v>731</v>
      </c>
      <c r="C105" s="29">
        <v>244</v>
      </c>
      <c r="D105" s="35">
        <v>33.378932968536297</v>
      </c>
      <c r="E105" s="29">
        <v>224</v>
      </c>
      <c r="F105" s="35">
        <v>30.6429548563612</v>
      </c>
      <c r="G105" s="29">
        <v>263</v>
      </c>
      <c r="H105" s="35">
        <v>35.978112175102602</v>
      </c>
      <c r="I105" s="437">
        <v>90951.666666666701</v>
      </c>
      <c r="J105" s="437">
        <v>50211.4666666669</v>
      </c>
      <c r="K105" s="437">
        <v>2272.4166666668998</v>
      </c>
      <c r="L105" s="437">
        <v>1028.2000000005</v>
      </c>
      <c r="M105" s="437">
        <v>1244.2166666664</v>
      </c>
      <c r="N105" s="437">
        <v>194.51666666680001</v>
      </c>
    </row>
    <row r="106" spans="1:14" s="37" customFormat="1" ht="15" customHeight="1" x14ac:dyDescent="0.2">
      <c r="A106" s="165" t="s">
        <v>106</v>
      </c>
      <c r="B106" s="29">
        <v>5955</v>
      </c>
      <c r="C106" s="29">
        <v>2830</v>
      </c>
      <c r="D106" s="35">
        <v>47.523089840470199</v>
      </c>
      <c r="E106" s="29">
        <v>1908</v>
      </c>
      <c r="F106" s="35">
        <v>32.040302267002502</v>
      </c>
      <c r="G106" s="29">
        <v>1217</v>
      </c>
      <c r="H106" s="35">
        <v>20.436607892527299</v>
      </c>
      <c r="I106" s="437">
        <v>766423.63650793699</v>
      </c>
      <c r="J106" s="437">
        <v>582109.298557</v>
      </c>
      <c r="K106" s="437">
        <v>27424.386904762199</v>
      </c>
      <c r="L106" s="437">
        <v>20909.111507936501</v>
      </c>
      <c r="M106" s="437">
        <v>6515.2753968257002</v>
      </c>
      <c r="N106" s="437">
        <v>5887.1166666671998</v>
      </c>
    </row>
    <row r="107" spans="1:14" s="37" customFormat="1" ht="15" customHeight="1" x14ac:dyDescent="0.2">
      <c r="A107" s="187" t="s">
        <v>107</v>
      </c>
      <c r="B107" s="29">
        <v>4516</v>
      </c>
      <c r="C107" s="29">
        <v>2158</v>
      </c>
      <c r="D107" s="35">
        <v>47.785651018600497</v>
      </c>
      <c r="E107" s="29">
        <v>1457</v>
      </c>
      <c r="F107" s="35">
        <v>32.263064658990302</v>
      </c>
      <c r="G107" s="29">
        <v>901</v>
      </c>
      <c r="H107" s="35">
        <v>19.951284322409201</v>
      </c>
      <c r="I107" s="437">
        <v>622539.96984126803</v>
      </c>
      <c r="J107" s="437">
        <v>474081.10689033102</v>
      </c>
      <c r="K107" s="437">
        <v>22458.1785714285</v>
      </c>
      <c r="L107" s="437">
        <v>17570.236507936101</v>
      </c>
      <c r="M107" s="437">
        <v>4887.9420634923999</v>
      </c>
      <c r="N107" s="437">
        <v>4422.8666666670997</v>
      </c>
    </row>
    <row r="108" spans="1:14" s="37" customFormat="1" ht="15" customHeight="1" x14ac:dyDescent="0.2">
      <c r="A108" s="187" t="s">
        <v>108</v>
      </c>
      <c r="B108" s="29">
        <v>177</v>
      </c>
      <c r="C108" s="29">
        <v>81</v>
      </c>
      <c r="D108" s="35">
        <v>45.762711864406803</v>
      </c>
      <c r="E108" s="29">
        <v>54</v>
      </c>
      <c r="F108" s="35">
        <v>30.508474576271201</v>
      </c>
      <c r="G108" s="29">
        <v>42</v>
      </c>
      <c r="H108" s="35">
        <v>23.728813559321999</v>
      </c>
      <c r="I108" s="437">
        <v>13440.0000000003</v>
      </c>
      <c r="J108" s="437">
        <v>12057.8750000005</v>
      </c>
      <c r="K108" s="437">
        <v>554.16666666690003</v>
      </c>
      <c r="L108" s="437">
        <v>381.20833333360002</v>
      </c>
      <c r="M108" s="437">
        <v>172.9583333333</v>
      </c>
      <c r="N108" s="437">
        <v>94.333333333400006</v>
      </c>
    </row>
    <row r="109" spans="1:14" s="37" customFormat="1" ht="15" customHeight="1" x14ac:dyDescent="0.2">
      <c r="A109" s="187" t="s">
        <v>109</v>
      </c>
      <c r="B109" s="29">
        <v>1262</v>
      </c>
      <c r="C109" s="29">
        <v>591</v>
      </c>
      <c r="D109" s="35">
        <v>46.830427892234603</v>
      </c>
      <c r="E109" s="29">
        <v>397</v>
      </c>
      <c r="F109" s="35">
        <v>31.458003169572098</v>
      </c>
      <c r="G109" s="29">
        <v>274</v>
      </c>
      <c r="H109" s="35">
        <v>21.711568938193299</v>
      </c>
      <c r="I109" s="437">
        <v>130443.666666668</v>
      </c>
      <c r="J109" s="437">
        <v>95970.316666667495</v>
      </c>
      <c r="K109" s="437">
        <v>4412.0416666667998</v>
      </c>
      <c r="L109" s="437">
        <v>2957.6666666668002</v>
      </c>
      <c r="M109" s="437">
        <v>1454.375</v>
      </c>
      <c r="N109" s="437">
        <v>1369.9166666666999</v>
      </c>
    </row>
    <row r="110" spans="1:14" s="37" customFormat="1" ht="15" customHeight="1" x14ac:dyDescent="0.2">
      <c r="A110" s="190" t="s">
        <v>110</v>
      </c>
      <c r="B110" s="30">
        <v>4</v>
      </c>
      <c r="C110" s="30" t="s">
        <v>424</v>
      </c>
      <c r="D110" s="40" t="s">
        <v>424</v>
      </c>
      <c r="E110" s="30" t="s">
        <v>424</v>
      </c>
      <c r="F110" s="40" t="s">
        <v>424</v>
      </c>
      <c r="G110" s="30" t="s">
        <v>424</v>
      </c>
      <c r="H110" s="40" t="s">
        <v>424</v>
      </c>
      <c r="I110" s="318">
        <v>259.41666666660001</v>
      </c>
      <c r="J110" s="318">
        <v>189.1666666667</v>
      </c>
      <c r="K110" s="318">
        <v>8</v>
      </c>
      <c r="L110" s="318">
        <v>5.5</v>
      </c>
      <c r="M110" s="318">
        <v>2.5</v>
      </c>
      <c r="N110" s="318">
        <v>1</v>
      </c>
    </row>
    <row r="111" spans="1:14" s="37" customFormat="1" ht="15" customHeight="1" x14ac:dyDescent="0.2">
      <c r="A111" s="466"/>
      <c r="B111" s="467"/>
      <c r="C111" s="467"/>
      <c r="D111" s="468"/>
      <c r="E111" s="467"/>
      <c r="F111" s="468"/>
      <c r="G111" s="467"/>
      <c r="H111" s="468"/>
      <c r="I111" s="469"/>
      <c r="J111" s="469"/>
      <c r="K111" s="469"/>
      <c r="L111" s="469"/>
      <c r="M111" s="469"/>
      <c r="N111" s="470" t="s">
        <v>8</v>
      </c>
    </row>
    <row r="112" spans="1:14" ht="15" customHeight="1" x14ac:dyDescent="0.2">
      <c r="A112" s="291" t="s">
        <v>362</v>
      </c>
    </row>
    <row r="113" spans="1:14" s="282" customFormat="1" ht="15" customHeight="1" x14ac:dyDescent="0.2">
      <c r="A113" s="291" t="s">
        <v>240</v>
      </c>
      <c r="B113" s="278"/>
      <c r="C113" s="278"/>
      <c r="D113" s="278"/>
      <c r="E113" s="278"/>
      <c r="F113" s="278"/>
      <c r="G113" s="287"/>
      <c r="H113" s="287"/>
      <c r="I113" s="287"/>
      <c r="J113" s="287"/>
      <c r="K113" s="287"/>
      <c r="L113" s="287"/>
      <c r="M113" s="287"/>
      <c r="N113" s="287"/>
    </row>
    <row r="114" spans="1:14" s="320" customFormat="1" ht="15" customHeight="1" x14ac:dyDescent="0.2">
      <c r="A114" s="288" t="s">
        <v>263</v>
      </c>
      <c r="B114" s="278"/>
      <c r="C114" s="278"/>
      <c r="D114" s="278"/>
      <c r="E114" s="278"/>
      <c r="F114" s="278"/>
      <c r="G114" s="287"/>
      <c r="H114" s="287"/>
      <c r="I114" s="287"/>
      <c r="J114" s="287"/>
      <c r="K114" s="287"/>
      <c r="L114" s="287"/>
      <c r="M114" s="287"/>
      <c r="N114" s="287"/>
    </row>
    <row r="115" spans="1:14" ht="11.25" customHeight="1" x14ac:dyDescent="0.2">
      <c r="A115" s="288" t="s">
        <v>280</v>
      </c>
      <c r="B115" s="285"/>
      <c r="C115" s="285"/>
      <c r="D115" s="285"/>
      <c r="E115" s="285"/>
      <c r="F115" s="285"/>
      <c r="G115" s="283"/>
      <c r="H115" s="283"/>
      <c r="I115" s="45"/>
      <c r="J115" s="287"/>
      <c r="K115" s="287"/>
      <c r="L115" s="287"/>
      <c r="M115" s="287"/>
      <c r="N115" s="289"/>
    </row>
    <row r="116" spans="1:14" s="212" customFormat="1" ht="30" customHeight="1" x14ac:dyDescent="0.2">
      <c r="A116" s="569" t="s">
        <v>9</v>
      </c>
      <c r="B116" s="569"/>
      <c r="C116" s="569"/>
      <c r="D116" s="569"/>
      <c r="E116" s="569"/>
      <c r="F116" s="569"/>
      <c r="G116" s="569"/>
      <c r="H116" s="569"/>
      <c r="I116" s="569"/>
      <c r="J116" s="569"/>
      <c r="K116" s="569"/>
      <c r="L116" s="569"/>
      <c r="M116" s="569"/>
      <c r="N116" s="569"/>
    </row>
    <row r="117" spans="1:14" ht="41.45" customHeight="1" x14ac:dyDescent="0.2">
      <c r="A117" s="569" t="s">
        <v>9</v>
      </c>
      <c r="B117" s="569"/>
      <c r="C117" s="569"/>
      <c r="D117" s="569"/>
      <c r="E117" s="569"/>
      <c r="F117" s="569"/>
      <c r="G117" s="569"/>
      <c r="H117" s="569"/>
      <c r="I117" s="569"/>
      <c r="J117" s="569"/>
      <c r="K117" s="569"/>
      <c r="L117" s="569"/>
      <c r="M117" s="569"/>
      <c r="N117" s="569"/>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335" customWidth="1"/>
    <col min="2" max="2" width="3.875" style="335" customWidth="1"/>
    <col min="3" max="3" width="27.875" style="335" customWidth="1"/>
    <col min="4" max="14" width="7.625" style="335" customWidth="1"/>
    <col min="15" max="16384" width="11" style="335"/>
  </cols>
  <sheetData>
    <row r="1" spans="1:16" s="4" customFormat="1" ht="39.75" customHeight="1" x14ac:dyDescent="0.2">
      <c r="A1" s="1"/>
      <c r="B1" s="1"/>
      <c r="C1" s="127"/>
      <c r="D1" s="2"/>
      <c r="E1" s="127"/>
      <c r="F1" s="2"/>
      <c r="G1" s="2"/>
      <c r="H1" s="342"/>
      <c r="I1" s="376"/>
      <c r="J1" s="376"/>
      <c r="K1" s="377"/>
      <c r="L1" s="342"/>
      <c r="M1" s="342"/>
      <c r="N1" s="376" t="s">
        <v>0</v>
      </c>
    </row>
    <row r="2" spans="1:16" s="378" customFormat="1" x14ac:dyDescent="0.2">
      <c r="C2" s="379"/>
      <c r="D2" s="379"/>
      <c r="E2" s="380"/>
      <c r="J2" s="379"/>
      <c r="K2" s="380"/>
      <c r="M2" s="602" t="str">
        <f ca="1">HYPERLINK(CELL("adresse",Inhaltsverzeichnis!A1),"zurück zum Inhalt")</f>
        <v>zurück zum Inhalt</v>
      </c>
      <c r="N2" s="603"/>
      <c r="P2" s="379"/>
    </row>
    <row r="3" spans="1:16" s="378" customFormat="1" ht="12.75" x14ac:dyDescent="0.2">
      <c r="C3" s="379"/>
      <c r="D3" s="379"/>
      <c r="F3" s="380"/>
      <c r="G3" s="380"/>
      <c r="H3" s="380"/>
      <c r="I3" s="380"/>
      <c r="J3" s="379"/>
      <c r="L3" s="380"/>
      <c r="M3" s="380"/>
      <c r="N3" s="379"/>
    </row>
    <row r="4" spans="1:16" s="287" customFormat="1" ht="12.75" customHeight="1" x14ac:dyDescent="0.2">
      <c r="A4" s="70" t="s">
        <v>294</v>
      </c>
      <c r="B4" s="70"/>
      <c r="C4" s="346"/>
      <c r="D4" s="346"/>
      <c r="E4" s="346"/>
      <c r="F4" s="346"/>
      <c r="G4" s="346"/>
      <c r="H4" s="346"/>
      <c r="I4" s="346"/>
      <c r="J4" s="346"/>
      <c r="K4" s="346"/>
      <c r="L4" s="346"/>
      <c r="M4" s="346"/>
      <c r="N4" s="346"/>
    </row>
    <row r="5" spans="1:16" s="287" customFormat="1" ht="12.75" customHeight="1" x14ac:dyDescent="0.2">
      <c r="A5" s="548" t="s">
        <v>241</v>
      </c>
      <c r="B5" s="548"/>
      <c r="C5" s="548"/>
      <c r="D5" s="548"/>
      <c r="E5" s="548"/>
      <c r="F5" s="548"/>
      <c r="G5" s="548"/>
      <c r="H5" s="548"/>
      <c r="I5" s="548"/>
      <c r="J5" s="548"/>
      <c r="K5" s="548"/>
      <c r="L5" s="548"/>
      <c r="M5" s="548"/>
      <c r="N5" s="548"/>
    </row>
    <row r="6" spans="1:16" s="287" customFormat="1" ht="12.75" customHeight="1" x14ac:dyDescent="0.2">
      <c r="A6" s="604" t="str">
        <f>CONCATENATE(LEFT(Impressum!C12,SEARCH("(",Impressum!C12)-1),"(Hauptsitz des Arbeitgebers",TEXT(0,"#¹⁾"),", Gebietsstand ",TEXT(Impressum!C16,"MMMM")," ",TEXT(Impressum!C16,"JJJJ"),")")</f>
        <v>Deutschland (Hauptsitz des Arbeitgebers¹⁾, Gebietsstand März 2026)</v>
      </c>
      <c r="B6" s="604"/>
      <c r="C6" s="604"/>
      <c r="D6" s="604"/>
      <c r="E6" s="604"/>
      <c r="F6" s="604"/>
      <c r="G6" s="604"/>
      <c r="H6" s="604"/>
      <c r="I6" s="604"/>
      <c r="J6" s="604"/>
      <c r="K6" s="604"/>
      <c r="L6" s="604"/>
      <c r="M6" s="604"/>
      <c r="N6" s="604"/>
    </row>
    <row r="7" spans="1:16" s="287" customFormat="1" ht="12.75" customHeight="1" x14ac:dyDescent="0.2">
      <c r="A7" s="346" t="s">
        <v>368</v>
      </c>
      <c r="B7" s="346"/>
      <c r="C7" s="346"/>
      <c r="D7" s="346"/>
      <c r="E7" s="346"/>
      <c r="F7" s="346"/>
      <c r="G7" s="346"/>
      <c r="H7" s="346"/>
      <c r="I7" s="346"/>
      <c r="J7" s="346"/>
      <c r="K7" s="346"/>
      <c r="L7" s="346"/>
      <c r="M7" s="346"/>
      <c r="N7" s="346"/>
    </row>
    <row r="8" spans="1:16" s="287" customFormat="1" x14ac:dyDescent="0.2">
      <c r="A8" s="346"/>
      <c r="B8" s="346"/>
      <c r="C8" s="346"/>
      <c r="D8" s="346"/>
      <c r="E8" s="346"/>
      <c r="F8" s="346"/>
      <c r="G8" s="346"/>
      <c r="H8" s="346"/>
      <c r="I8" s="346"/>
      <c r="J8" s="346"/>
      <c r="K8" s="346"/>
      <c r="L8" s="346"/>
      <c r="M8" s="346"/>
      <c r="N8" s="346"/>
    </row>
    <row r="9" spans="1:16" ht="14.25" customHeight="1" x14ac:dyDescent="0.2">
      <c r="A9" s="605" t="s">
        <v>369</v>
      </c>
      <c r="B9" s="606"/>
      <c r="C9" s="606"/>
      <c r="D9" s="609" t="s">
        <v>295</v>
      </c>
      <c r="E9" s="610"/>
      <c r="F9" s="610"/>
      <c r="G9" s="610"/>
      <c r="H9" s="610"/>
      <c r="I9" s="610"/>
      <c r="J9" s="610"/>
      <c r="K9" s="610"/>
      <c r="L9" s="610"/>
      <c r="M9" s="610"/>
      <c r="N9" s="611"/>
    </row>
    <row r="10" spans="1:16" x14ac:dyDescent="0.2">
      <c r="A10" s="607"/>
      <c r="B10" s="608"/>
      <c r="C10" s="608"/>
      <c r="D10" s="381">
        <f>Impressum!C14</f>
        <v>2024</v>
      </c>
      <c r="E10" s="427">
        <f>D10-1</f>
        <v>2023</v>
      </c>
      <c r="F10" s="427">
        <f>D10-2</f>
        <v>2022</v>
      </c>
      <c r="G10" s="427">
        <f>D10-3</f>
        <v>2021</v>
      </c>
      <c r="H10" s="427">
        <f>D10-4</f>
        <v>2020</v>
      </c>
      <c r="I10" s="427">
        <f>D10-5</f>
        <v>2019</v>
      </c>
      <c r="J10" s="427">
        <f>D10-6</f>
        <v>2018</v>
      </c>
      <c r="K10" s="427">
        <f>D10-7</f>
        <v>2017</v>
      </c>
      <c r="L10" s="427">
        <f>D10-8</f>
        <v>2016</v>
      </c>
      <c r="M10" s="427">
        <f>D10-9</f>
        <v>2015</v>
      </c>
      <c r="N10" s="428">
        <f>D10-10</f>
        <v>2014</v>
      </c>
    </row>
    <row r="11" spans="1:16" ht="12" customHeight="1" x14ac:dyDescent="0.2">
      <c r="A11" s="607"/>
      <c r="B11" s="608"/>
      <c r="C11" s="608"/>
      <c r="D11" s="382">
        <v>1</v>
      </c>
      <c r="E11" s="382">
        <v>2</v>
      </c>
      <c r="F11" s="382">
        <v>3</v>
      </c>
      <c r="G11" s="382">
        <v>4</v>
      </c>
      <c r="H11" s="382">
        <v>5</v>
      </c>
      <c r="I11" s="382">
        <v>6</v>
      </c>
      <c r="J11" s="382">
        <v>7</v>
      </c>
      <c r="K11" s="382">
        <v>8</v>
      </c>
      <c r="L11" s="382">
        <v>9</v>
      </c>
      <c r="M11" s="382">
        <v>10</v>
      </c>
      <c r="N11" s="382">
        <v>11</v>
      </c>
    </row>
    <row r="12" spans="1:16" ht="12" customHeight="1" x14ac:dyDescent="0.2">
      <c r="A12" s="612" t="s">
        <v>1</v>
      </c>
      <c r="B12" s="613"/>
      <c r="C12" s="613"/>
      <c r="D12" s="613"/>
      <c r="E12" s="613"/>
      <c r="F12" s="613"/>
      <c r="G12" s="613"/>
      <c r="H12" s="613"/>
      <c r="I12" s="613"/>
      <c r="J12" s="613"/>
      <c r="K12" s="613"/>
      <c r="L12" s="613"/>
      <c r="M12" s="613"/>
      <c r="N12" s="614"/>
    </row>
    <row r="13" spans="1:16" x14ac:dyDescent="0.2">
      <c r="A13" s="615"/>
      <c r="B13" s="616"/>
      <c r="C13" s="617"/>
      <c r="D13" s="618" t="s">
        <v>1</v>
      </c>
      <c r="E13" s="618"/>
      <c r="F13" s="618"/>
      <c r="G13" s="618"/>
      <c r="H13" s="618"/>
      <c r="I13" s="618"/>
      <c r="J13" s="618"/>
      <c r="K13" s="618"/>
      <c r="L13" s="618"/>
      <c r="M13" s="618"/>
      <c r="N13" s="619"/>
    </row>
    <row r="14" spans="1:16" s="385" customFormat="1" ht="22.5" customHeight="1" x14ac:dyDescent="0.2">
      <c r="A14" s="597" t="s">
        <v>1</v>
      </c>
      <c r="B14" s="598"/>
      <c r="C14" s="599"/>
      <c r="D14" s="383">
        <v>180705</v>
      </c>
      <c r="E14" s="384">
        <v>180359</v>
      </c>
      <c r="F14" s="384">
        <v>178690</v>
      </c>
      <c r="G14" s="384">
        <v>174919</v>
      </c>
      <c r="H14" s="384">
        <v>173326</v>
      </c>
      <c r="I14" s="384">
        <v>171599</v>
      </c>
      <c r="J14" s="384">
        <v>168693</v>
      </c>
      <c r="K14" s="384">
        <v>164631</v>
      </c>
      <c r="L14" s="384">
        <v>160220</v>
      </c>
      <c r="M14" s="384">
        <v>156306</v>
      </c>
      <c r="N14" s="384">
        <v>152538</v>
      </c>
    </row>
    <row r="15" spans="1:16" x14ac:dyDescent="0.2">
      <c r="A15" s="578" t="s">
        <v>296</v>
      </c>
      <c r="B15" s="579"/>
      <c r="C15" s="580"/>
      <c r="D15" s="386">
        <v>71238</v>
      </c>
      <c r="E15" s="242">
        <v>69610</v>
      </c>
      <c r="F15" s="242">
        <v>68850</v>
      </c>
      <c r="G15" s="242">
        <v>68138</v>
      </c>
      <c r="H15" s="242">
        <v>68760</v>
      </c>
      <c r="I15" s="242">
        <v>67407</v>
      </c>
      <c r="J15" s="242">
        <v>66485</v>
      </c>
      <c r="K15" s="242">
        <v>65457</v>
      </c>
      <c r="L15" s="242">
        <v>63963</v>
      </c>
      <c r="M15" s="242">
        <v>62687</v>
      </c>
      <c r="N15" s="242">
        <v>61616</v>
      </c>
    </row>
    <row r="16" spans="1:16" x14ac:dyDescent="0.2">
      <c r="A16" s="578" t="s">
        <v>297</v>
      </c>
      <c r="B16" s="579"/>
      <c r="C16" s="580"/>
      <c r="D16" s="387">
        <v>39.422262804017599</v>
      </c>
      <c r="E16" s="250">
        <v>38.595246147960502</v>
      </c>
      <c r="F16" s="250">
        <v>38.530415803906202</v>
      </c>
      <c r="G16" s="250">
        <v>38.9540301510985</v>
      </c>
      <c r="H16" s="250">
        <v>39.670909153848797</v>
      </c>
      <c r="I16" s="250">
        <v>39.281697445789298</v>
      </c>
      <c r="J16" s="250">
        <v>39.411830959198099</v>
      </c>
      <c r="K16" s="250">
        <v>39.759826521129099</v>
      </c>
      <c r="L16" s="250">
        <v>39.921982274372702</v>
      </c>
      <c r="M16" s="250">
        <v>40.1053062582371</v>
      </c>
      <c r="N16" s="250">
        <v>40.393869068691103</v>
      </c>
    </row>
    <row r="17" spans="1:15" s="388" customFormat="1" ht="24" customHeight="1" x14ac:dyDescent="0.2">
      <c r="A17" s="587" t="s">
        <v>271</v>
      </c>
      <c r="B17" s="588"/>
      <c r="C17" s="589"/>
      <c r="D17" s="386">
        <v>64771</v>
      </c>
      <c r="E17" s="242">
        <v>63924</v>
      </c>
      <c r="F17" s="242">
        <v>63609</v>
      </c>
      <c r="G17" s="242">
        <v>61463</v>
      </c>
      <c r="H17" s="242">
        <v>59773</v>
      </c>
      <c r="I17" s="242">
        <v>60396</v>
      </c>
      <c r="J17" s="242">
        <v>59210</v>
      </c>
      <c r="K17" s="242">
        <v>56956</v>
      </c>
      <c r="L17" s="242">
        <v>55332</v>
      </c>
      <c r="M17" s="242">
        <v>53492</v>
      </c>
      <c r="N17" s="242">
        <v>51821</v>
      </c>
    </row>
    <row r="18" spans="1:15" x14ac:dyDescent="0.2">
      <c r="A18" s="578" t="s">
        <v>298</v>
      </c>
      <c r="B18" s="579"/>
      <c r="C18" s="580"/>
      <c r="D18" s="387">
        <v>35.843501840015499</v>
      </c>
      <c r="E18" s="250">
        <v>35.442644947022302</v>
      </c>
      <c r="F18" s="250">
        <v>35.597403324192697</v>
      </c>
      <c r="G18" s="250">
        <v>35.1379781498865</v>
      </c>
      <c r="H18" s="250">
        <v>34.485882095011704</v>
      </c>
      <c r="I18" s="250">
        <v>35.196009300753502</v>
      </c>
      <c r="J18" s="250">
        <v>35.099263158518703</v>
      </c>
      <c r="K18" s="250">
        <v>34.596157467305702</v>
      </c>
      <c r="L18" s="250">
        <v>34.535014355261502</v>
      </c>
      <c r="M18" s="250">
        <v>34.222614614922001</v>
      </c>
      <c r="N18" s="250">
        <v>33.972518323302999</v>
      </c>
    </row>
    <row r="19" spans="1:15" s="388" customFormat="1" ht="24" customHeight="1" x14ac:dyDescent="0.2">
      <c r="A19" s="587" t="s">
        <v>270</v>
      </c>
      <c r="B19" s="588"/>
      <c r="C19" s="589"/>
      <c r="D19" s="386">
        <v>44696</v>
      </c>
      <c r="E19" s="242">
        <v>46825</v>
      </c>
      <c r="F19" s="242">
        <v>46231</v>
      </c>
      <c r="G19" s="242">
        <v>45318</v>
      </c>
      <c r="H19" s="242">
        <v>44793</v>
      </c>
      <c r="I19" s="242">
        <v>43796</v>
      </c>
      <c r="J19" s="242">
        <v>42998</v>
      </c>
      <c r="K19" s="242">
        <v>42218</v>
      </c>
      <c r="L19" s="242">
        <v>40925</v>
      </c>
      <c r="M19" s="242">
        <v>40127</v>
      </c>
      <c r="N19" s="242">
        <v>39101</v>
      </c>
    </row>
    <row r="20" spans="1:15" x14ac:dyDescent="0.2">
      <c r="A20" s="578" t="s">
        <v>298</v>
      </c>
      <c r="B20" s="579"/>
      <c r="C20" s="580"/>
      <c r="D20" s="387">
        <v>24.734235355966899</v>
      </c>
      <c r="E20" s="250">
        <v>25.9621089050172</v>
      </c>
      <c r="F20" s="250">
        <v>25.872180871901101</v>
      </c>
      <c r="G20" s="250">
        <v>25.907991699015</v>
      </c>
      <c r="H20" s="250">
        <v>25.8432087511395</v>
      </c>
      <c r="I20" s="250">
        <v>25.5222932534572</v>
      </c>
      <c r="J20" s="250">
        <v>25.488905882283198</v>
      </c>
      <c r="K20" s="250">
        <v>25.644016011565299</v>
      </c>
      <c r="L20" s="250">
        <v>25.5430033703657</v>
      </c>
      <c r="M20" s="250">
        <v>25.672079126840899</v>
      </c>
      <c r="N20" s="250">
        <v>25.633612608005901</v>
      </c>
    </row>
    <row r="21" spans="1:15" x14ac:dyDescent="0.2">
      <c r="A21" s="389" t="s">
        <v>299</v>
      </c>
      <c r="B21" s="390"/>
      <c r="C21" s="391"/>
      <c r="D21" s="600" t="s">
        <v>10</v>
      </c>
      <c r="E21" s="600"/>
      <c r="F21" s="600"/>
      <c r="G21" s="600"/>
      <c r="H21" s="600"/>
      <c r="I21" s="600"/>
      <c r="J21" s="600"/>
      <c r="K21" s="600"/>
      <c r="L21" s="600"/>
      <c r="M21" s="600"/>
      <c r="N21" s="601"/>
    </row>
    <row r="22" spans="1:15" s="388" customFormat="1" ht="22.5" customHeight="1" x14ac:dyDescent="0.2">
      <c r="A22" s="392"/>
      <c r="B22" s="393"/>
      <c r="C22" s="394" t="s">
        <v>176</v>
      </c>
      <c r="D22" s="383">
        <v>167920</v>
      </c>
      <c r="E22" s="384">
        <v>167960</v>
      </c>
      <c r="F22" s="384">
        <v>166580</v>
      </c>
      <c r="G22" s="384">
        <v>163071</v>
      </c>
      <c r="H22" s="384">
        <v>161640</v>
      </c>
      <c r="I22" s="384">
        <v>160241</v>
      </c>
      <c r="J22" s="384">
        <v>156366</v>
      </c>
      <c r="K22" s="384">
        <v>152396</v>
      </c>
      <c r="L22" s="384">
        <v>147945</v>
      </c>
      <c r="M22" s="384">
        <v>144362</v>
      </c>
      <c r="N22" s="384">
        <v>140744</v>
      </c>
    </row>
    <row r="23" spans="1:15" x14ac:dyDescent="0.2">
      <c r="A23" s="392"/>
      <c r="B23" s="393"/>
      <c r="C23" s="395" t="s">
        <v>296</v>
      </c>
      <c r="D23" s="386">
        <v>63809</v>
      </c>
      <c r="E23" s="242">
        <v>62473</v>
      </c>
      <c r="F23" s="242">
        <v>61757</v>
      </c>
      <c r="G23" s="242">
        <v>61078</v>
      </c>
      <c r="H23" s="242">
        <v>61638</v>
      </c>
      <c r="I23" s="242">
        <v>60428</v>
      </c>
      <c r="J23" s="242">
        <v>58858</v>
      </c>
      <c r="K23" s="242">
        <v>57865</v>
      </c>
      <c r="L23" s="242">
        <v>56258</v>
      </c>
      <c r="M23" s="242">
        <v>55117</v>
      </c>
      <c r="N23" s="242">
        <v>54017</v>
      </c>
    </row>
    <row r="24" spans="1:15" x14ac:dyDescent="0.2">
      <c r="A24" s="392"/>
      <c r="B24" s="393"/>
      <c r="C24" s="395" t="s">
        <v>300</v>
      </c>
      <c r="D24" s="387">
        <v>37.999642686993802</v>
      </c>
      <c r="E24" s="250">
        <v>37.195165515599001</v>
      </c>
      <c r="F24" s="250">
        <v>37.073478208668497</v>
      </c>
      <c r="G24" s="250">
        <v>37.454850954492201</v>
      </c>
      <c r="H24" s="250">
        <v>38.132887899034898</v>
      </c>
      <c r="I24" s="250">
        <v>37.710698260744699</v>
      </c>
      <c r="J24" s="250">
        <v>37.641175191537798</v>
      </c>
      <c r="K24" s="250">
        <v>37.970156697026198</v>
      </c>
      <c r="L24" s="250">
        <v>38.026293555037299</v>
      </c>
      <c r="M24" s="250">
        <v>38.1797148834181</v>
      </c>
      <c r="N24" s="250">
        <v>38.379611209003599</v>
      </c>
    </row>
    <row r="25" spans="1:15" ht="14.25" customHeight="1" x14ac:dyDescent="0.2">
      <c r="A25" s="389"/>
      <c r="B25" s="396"/>
      <c r="C25" s="397"/>
      <c r="D25" s="600" t="s">
        <v>2</v>
      </c>
      <c r="E25" s="600"/>
      <c r="F25" s="600"/>
      <c r="G25" s="600"/>
      <c r="H25" s="600"/>
      <c r="I25" s="600"/>
      <c r="J25" s="600"/>
      <c r="K25" s="600"/>
      <c r="L25" s="600"/>
      <c r="M25" s="600"/>
      <c r="N25" s="601"/>
      <c r="O25" s="252"/>
    </row>
    <row r="26" spans="1:15" s="388" customFormat="1" ht="22.5" customHeight="1" x14ac:dyDescent="0.2">
      <c r="A26" s="392"/>
      <c r="B26" s="393"/>
      <c r="C26" s="394" t="s">
        <v>176</v>
      </c>
      <c r="D26" s="383">
        <v>12785</v>
      </c>
      <c r="E26" s="384">
        <v>12399</v>
      </c>
      <c r="F26" s="384">
        <v>12110</v>
      </c>
      <c r="G26" s="384">
        <v>11848</v>
      </c>
      <c r="H26" s="384">
        <v>11686</v>
      </c>
      <c r="I26" s="384">
        <v>11358</v>
      </c>
      <c r="J26" s="384">
        <v>12327</v>
      </c>
      <c r="K26" s="384">
        <v>12235</v>
      </c>
      <c r="L26" s="384">
        <v>12275</v>
      </c>
      <c r="M26" s="384">
        <v>11944</v>
      </c>
      <c r="N26" s="384">
        <v>11794</v>
      </c>
    </row>
    <row r="27" spans="1:15" x14ac:dyDescent="0.2">
      <c r="A27" s="392"/>
      <c r="B27" s="393"/>
      <c r="C27" s="395" t="s">
        <v>296</v>
      </c>
      <c r="D27" s="386">
        <v>7429</v>
      </c>
      <c r="E27" s="242">
        <v>7137</v>
      </c>
      <c r="F27" s="242">
        <v>7093</v>
      </c>
      <c r="G27" s="242">
        <v>7060</v>
      </c>
      <c r="H27" s="242">
        <v>7122</v>
      </c>
      <c r="I27" s="242">
        <v>6979</v>
      </c>
      <c r="J27" s="242">
        <v>7627</v>
      </c>
      <c r="K27" s="242">
        <v>7592</v>
      </c>
      <c r="L27" s="242">
        <v>7705</v>
      </c>
      <c r="M27" s="242">
        <v>7570</v>
      </c>
      <c r="N27" s="242">
        <v>7599</v>
      </c>
    </row>
    <row r="28" spans="1:15" s="42" customFormat="1" ht="14.25" customHeight="1" x14ac:dyDescent="0.2">
      <c r="A28" s="398"/>
      <c r="B28" s="399"/>
      <c r="C28" s="400" t="s">
        <v>300</v>
      </c>
      <c r="D28" s="401">
        <v>58.107156824403603</v>
      </c>
      <c r="E28" s="402">
        <v>57.5610936365836</v>
      </c>
      <c r="F28" s="402">
        <v>58.571428571428598</v>
      </c>
      <c r="G28" s="402">
        <v>59.588116137744798</v>
      </c>
      <c r="H28" s="402">
        <v>60.944720177990803</v>
      </c>
      <c r="I28" s="402">
        <v>61.445677055819701</v>
      </c>
      <c r="J28" s="402">
        <v>61.872312809280402</v>
      </c>
      <c r="K28" s="402">
        <v>62.051491622394799</v>
      </c>
      <c r="L28" s="402">
        <v>62.769857433808603</v>
      </c>
      <c r="M28" s="402">
        <v>63.3791024782318</v>
      </c>
      <c r="N28" s="402">
        <v>64.431066644056301</v>
      </c>
    </row>
    <row r="29" spans="1:15" ht="12" customHeight="1" x14ac:dyDescent="0.2">
      <c r="A29" s="590" t="s">
        <v>301</v>
      </c>
      <c r="B29" s="591"/>
      <c r="C29" s="591"/>
      <c r="D29" s="591"/>
      <c r="E29" s="591"/>
      <c r="F29" s="591"/>
      <c r="G29" s="591"/>
      <c r="H29" s="591"/>
      <c r="I29" s="591"/>
      <c r="J29" s="591"/>
      <c r="K29" s="591"/>
      <c r="L29" s="591"/>
      <c r="M29" s="591"/>
      <c r="N29" s="592"/>
    </row>
    <row r="30" spans="1:15" x14ac:dyDescent="0.2">
      <c r="A30" s="403"/>
      <c r="B30" s="404"/>
      <c r="C30" s="405"/>
      <c r="D30" s="581" t="s">
        <v>1</v>
      </c>
      <c r="E30" s="581"/>
      <c r="F30" s="581"/>
      <c r="G30" s="581"/>
      <c r="H30" s="581"/>
      <c r="I30" s="581"/>
      <c r="J30" s="581"/>
      <c r="K30" s="581"/>
      <c r="L30" s="581"/>
      <c r="M30" s="581"/>
      <c r="N30" s="582"/>
    </row>
    <row r="31" spans="1:15" s="385" customFormat="1" ht="22.5" customHeight="1" x14ac:dyDescent="0.2">
      <c r="A31" s="597" t="s">
        <v>1</v>
      </c>
      <c r="B31" s="598"/>
      <c r="C31" s="599"/>
      <c r="D31" s="383">
        <v>82561</v>
      </c>
      <c r="E31" s="384">
        <v>82235</v>
      </c>
      <c r="F31" s="384">
        <v>81704</v>
      </c>
      <c r="G31" s="384">
        <v>79906</v>
      </c>
      <c r="H31" s="384">
        <v>79129</v>
      </c>
      <c r="I31" s="384">
        <v>77514</v>
      </c>
      <c r="J31" s="384">
        <v>76094</v>
      </c>
      <c r="K31" s="384">
        <v>74553</v>
      </c>
      <c r="L31" s="384">
        <v>72345</v>
      </c>
      <c r="M31" s="384">
        <v>70714</v>
      </c>
      <c r="N31" s="384">
        <v>68957</v>
      </c>
    </row>
    <row r="32" spans="1:15" ht="14.25" customHeight="1" x14ac:dyDescent="0.2">
      <c r="A32" s="578" t="s">
        <v>296</v>
      </c>
      <c r="B32" s="579"/>
      <c r="C32" s="580"/>
      <c r="D32" s="386">
        <v>40164</v>
      </c>
      <c r="E32" s="242">
        <v>39275</v>
      </c>
      <c r="F32" s="242">
        <v>38916</v>
      </c>
      <c r="G32" s="242">
        <v>37974</v>
      </c>
      <c r="H32" s="242">
        <v>38205</v>
      </c>
      <c r="I32" s="242">
        <v>37118</v>
      </c>
      <c r="J32" s="242">
        <v>36351</v>
      </c>
      <c r="K32" s="242">
        <v>35802</v>
      </c>
      <c r="L32" s="242">
        <v>34865</v>
      </c>
      <c r="M32" s="242">
        <v>34237</v>
      </c>
      <c r="N32" s="242">
        <v>33445</v>
      </c>
    </row>
    <row r="33" spans="1:14" ht="14.25" customHeight="1" x14ac:dyDescent="0.2">
      <c r="A33" s="578" t="s">
        <v>297</v>
      </c>
      <c r="B33" s="579"/>
      <c r="C33" s="580"/>
      <c r="D33" s="387">
        <v>48.647666573805999</v>
      </c>
      <c r="E33" s="250">
        <v>47.759469812123797</v>
      </c>
      <c r="F33" s="250">
        <v>47.630470968373601</v>
      </c>
      <c r="G33" s="250">
        <v>47.523339924411196</v>
      </c>
      <c r="H33" s="250">
        <v>48.281919397439601</v>
      </c>
      <c r="I33" s="250">
        <v>47.885543256702</v>
      </c>
      <c r="J33" s="250">
        <v>47.771177753830798</v>
      </c>
      <c r="K33" s="250">
        <v>48.0222123858195</v>
      </c>
      <c r="L33" s="250">
        <v>48.1926878153293</v>
      </c>
      <c r="M33" s="250">
        <v>48.416155216788802</v>
      </c>
      <c r="N33" s="250">
        <v>48.501239903128003</v>
      </c>
    </row>
    <row r="34" spans="1:14" s="388" customFormat="1" ht="24" customHeight="1" x14ac:dyDescent="0.2">
      <c r="A34" s="587" t="s">
        <v>271</v>
      </c>
      <c r="B34" s="588"/>
      <c r="C34" s="589"/>
      <c r="D34" s="386">
        <v>8045</v>
      </c>
      <c r="E34" s="242">
        <v>7866</v>
      </c>
      <c r="F34" s="242">
        <v>7989</v>
      </c>
      <c r="G34" s="242">
        <v>7579</v>
      </c>
      <c r="H34" s="242">
        <v>7063</v>
      </c>
      <c r="I34" s="242">
        <v>7469</v>
      </c>
      <c r="J34" s="242">
        <v>7392</v>
      </c>
      <c r="K34" s="242">
        <v>6984</v>
      </c>
      <c r="L34" s="242">
        <v>6692</v>
      </c>
      <c r="M34" s="242">
        <v>6291</v>
      </c>
      <c r="N34" s="242">
        <v>5992</v>
      </c>
    </row>
    <row r="35" spans="1:14" ht="14.25" customHeight="1" x14ac:dyDescent="0.2">
      <c r="A35" s="578" t="s">
        <v>298</v>
      </c>
      <c r="B35" s="579"/>
      <c r="C35" s="580"/>
      <c r="D35" s="387">
        <v>9.7443102675597402</v>
      </c>
      <c r="E35" s="250">
        <v>9.5652702620538701</v>
      </c>
      <c r="F35" s="250">
        <v>9.7779790463135203</v>
      </c>
      <c r="G35" s="250">
        <v>9.4848947513328206</v>
      </c>
      <c r="H35" s="250">
        <v>8.9259310745744305</v>
      </c>
      <c r="I35" s="250">
        <v>9.6356787161029001</v>
      </c>
      <c r="J35" s="250">
        <v>9.7143007333035492</v>
      </c>
      <c r="K35" s="250">
        <v>9.3678322803911307</v>
      </c>
      <c r="L35" s="250">
        <v>9.2501209482341604</v>
      </c>
      <c r="M35" s="250">
        <v>8.8963995814124495</v>
      </c>
      <c r="N35" s="250">
        <v>8.6894731499340203</v>
      </c>
    </row>
    <row r="36" spans="1:14" s="388" customFormat="1" ht="24" customHeight="1" x14ac:dyDescent="0.2">
      <c r="A36" s="587" t="s">
        <v>270</v>
      </c>
      <c r="B36" s="588"/>
      <c r="C36" s="589"/>
      <c r="D36" s="386">
        <v>34352</v>
      </c>
      <c r="E36" s="242">
        <v>35094</v>
      </c>
      <c r="F36" s="242">
        <v>34799</v>
      </c>
      <c r="G36" s="242">
        <v>34353</v>
      </c>
      <c r="H36" s="242">
        <v>33861</v>
      </c>
      <c r="I36" s="242">
        <v>32927</v>
      </c>
      <c r="J36" s="242">
        <v>32351</v>
      </c>
      <c r="K36" s="242">
        <v>31767</v>
      </c>
      <c r="L36" s="242">
        <v>30788</v>
      </c>
      <c r="M36" s="242">
        <v>30186</v>
      </c>
      <c r="N36" s="242">
        <v>29520</v>
      </c>
    </row>
    <row r="37" spans="1:14" ht="14.25" customHeight="1" x14ac:dyDescent="0.2">
      <c r="A37" s="578" t="s">
        <v>298</v>
      </c>
      <c r="B37" s="579"/>
      <c r="C37" s="580"/>
      <c r="D37" s="387">
        <v>41.608023158634197</v>
      </c>
      <c r="E37" s="250">
        <v>42.675259925822303</v>
      </c>
      <c r="F37" s="250">
        <v>42.591549985312803</v>
      </c>
      <c r="G37" s="250">
        <v>42.991765324256001</v>
      </c>
      <c r="H37" s="250">
        <v>42.792149527985899</v>
      </c>
      <c r="I37" s="250">
        <v>42.478778027195098</v>
      </c>
      <c r="J37" s="250">
        <v>42.514521512865699</v>
      </c>
      <c r="K37" s="250">
        <v>42.609955333789401</v>
      </c>
      <c r="L37" s="250">
        <v>42.557191236436502</v>
      </c>
      <c r="M37" s="250">
        <v>42.687445201798802</v>
      </c>
      <c r="N37" s="250">
        <v>42.809286946937902</v>
      </c>
    </row>
    <row r="38" spans="1:14" x14ac:dyDescent="0.2">
      <c r="A38" s="406" t="s">
        <v>299</v>
      </c>
      <c r="B38" s="390"/>
      <c r="C38" s="407"/>
      <c r="D38" s="581" t="s">
        <v>10</v>
      </c>
      <c r="E38" s="581"/>
      <c r="F38" s="581"/>
      <c r="G38" s="581"/>
      <c r="H38" s="581"/>
      <c r="I38" s="581"/>
      <c r="J38" s="581"/>
      <c r="K38" s="581"/>
      <c r="L38" s="581"/>
      <c r="M38" s="581"/>
      <c r="N38" s="582"/>
    </row>
    <row r="39" spans="1:14" s="385" customFormat="1" ht="22.5" customHeight="1" x14ac:dyDescent="0.2">
      <c r="A39" s="408"/>
      <c r="B39" s="393"/>
      <c r="C39" s="394" t="s">
        <v>176</v>
      </c>
      <c r="D39" s="383">
        <v>78969</v>
      </c>
      <c r="E39" s="384">
        <v>78725</v>
      </c>
      <c r="F39" s="384">
        <v>78209</v>
      </c>
      <c r="G39" s="384">
        <v>76411</v>
      </c>
      <c r="H39" s="384">
        <v>75622</v>
      </c>
      <c r="I39" s="384">
        <v>74100</v>
      </c>
      <c r="J39" s="384">
        <v>72308</v>
      </c>
      <c r="K39" s="384">
        <v>70765</v>
      </c>
      <c r="L39" s="384">
        <v>68504</v>
      </c>
      <c r="M39" s="384">
        <v>66890</v>
      </c>
      <c r="N39" s="384">
        <v>65196</v>
      </c>
    </row>
    <row r="40" spans="1:14" s="287" customFormat="1" x14ac:dyDescent="0.2">
      <c r="A40" s="409"/>
      <c r="B40" s="393"/>
      <c r="C40" s="395" t="s">
        <v>296</v>
      </c>
      <c r="D40" s="386">
        <v>37853</v>
      </c>
      <c r="E40" s="242">
        <v>37040</v>
      </c>
      <c r="F40" s="242">
        <v>36679</v>
      </c>
      <c r="G40" s="242">
        <v>35733</v>
      </c>
      <c r="H40" s="242">
        <v>35927</v>
      </c>
      <c r="I40" s="242">
        <v>34865</v>
      </c>
      <c r="J40" s="242">
        <v>33843</v>
      </c>
      <c r="K40" s="242">
        <v>33286</v>
      </c>
      <c r="L40" s="242">
        <v>32305</v>
      </c>
      <c r="M40" s="242">
        <v>31683</v>
      </c>
      <c r="N40" s="242">
        <v>30933</v>
      </c>
    </row>
    <row r="41" spans="1:14" s="287" customFormat="1" x14ac:dyDescent="0.2">
      <c r="A41" s="409"/>
      <c r="B41" s="393"/>
      <c r="C41" s="395" t="s">
        <v>300</v>
      </c>
      <c r="D41" s="387">
        <v>47.933999417492899</v>
      </c>
      <c r="E41" s="250">
        <v>47.049857097491298</v>
      </c>
      <c r="F41" s="250">
        <v>46.898694523648203</v>
      </c>
      <c r="G41" s="250">
        <v>46.764209341586898</v>
      </c>
      <c r="H41" s="250">
        <v>47.5086615006215</v>
      </c>
      <c r="I41" s="250">
        <v>47.051282051282101</v>
      </c>
      <c r="J41" s="250">
        <v>46.803949770426499</v>
      </c>
      <c r="K41" s="250">
        <v>47.037377234508597</v>
      </c>
      <c r="L41" s="250">
        <v>47.157830199696399</v>
      </c>
      <c r="M41" s="250">
        <v>47.365824487965298</v>
      </c>
      <c r="N41" s="250">
        <v>47.446162341247899</v>
      </c>
    </row>
    <row r="42" spans="1:14" x14ac:dyDescent="0.2">
      <c r="A42" s="406"/>
      <c r="B42" s="410"/>
      <c r="C42" s="411"/>
      <c r="D42" s="584" t="s">
        <v>2</v>
      </c>
      <c r="E42" s="584"/>
      <c r="F42" s="584"/>
      <c r="G42" s="584"/>
      <c r="H42" s="584"/>
      <c r="I42" s="584"/>
      <c r="J42" s="584"/>
      <c r="K42" s="584"/>
      <c r="L42" s="584"/>
      <c r="M42" s="584"/>
      <c r="N42" s="585"/>
    </row>
    <row r="43" spans="1:14" s="385" customFormat="1" ht="22.5" customHeight="1" x14ac:dyDescent="0.2">
      <c r="A43" s="408"/>
      <c r="B43" s="393"/>
      <c r="C43" s="394" t="s">
        <v>176</v>
      </c>
      <c r="D43" s="383">
        <v>3592</v>
      </c>
      <c r="E43" s="384">
        <v>3510</v>
      </c>
      <c r="F43" s="384">
        <v>3495</v>
      </c>
      <c r="G43" s="384">
        <v>3495</v>
      </c>
      <c r="H43" s="384">
        <v>3507</v>
      </c>
      <c r="I43" s="384">
        <v>3414</v>
      </c>
      <c r="J43" s="384">
        <v>3786</v>
      </c>
      <c r="K43" s="384">
        <v>3788</v>
      </c>
      <c r="L43" s="384">
        <v>3841</v>
      </c>
      <c r="M43" s="384">
        <v>3824</v>
      </c>
      <c r="N43" s="384">
        <v>3761</v>
      </c>
    </row>
    <row r="44" spans="1:14" s="287" customFormat="1" x14ac:dyDescent="0.2">
      <c r="A44" s="409"/>
      <c r="B44" s="393"/>
      <c r="C44" s="395" t="s">
        <v>296</v>
      </c>
      <c r="D44" s="386">
        <v>2311</v>
      </c>
      <c r="E44" s="242">
        <v>2235</v>
      </c>
      <c r="F44" s="242">
        <v>2237</v>
      </c>
      <c r="G44" s="242">
        <v>2241</v>
      </c>
      <c r="H44" s="242">
        <v>2278</v>
      </c>
      <c r="I44" s="242">
        <v>2253</v>
      </c>
      <c r="J44" s="242">
        <v>2508</v>
      </c>
      <c r="K44" s="242">
        <v>2516</v>
      </c>
      <c r="L44" s="242">
        <v>2560</v>
      </c>
      <c r="M44" s="242">
        <v>2554</v>
      </c>
      <c r="N44" s="242">
        <v>2512</v>
      </c>
    </row>
    <row r="45" spans="1:14" s="287" customFormat="1" x14ac:dyDescent="0.2">
      <c r="A45" s="412"/>
      <c r="B45" s="399"/>
      <c r="C45" s="400" t="s">
        <v>300</v>
      </c>
      <c r="D45" s="413">
        <v>64.337416481068999</v>
      </c>
      <c r="E45" s="251">
        <v>63.675213675213698</v>
      </c>
      <c r="F45" s="251">
        <v>64.005722460658106</v>
      </c>
      <c r="G45" s="251">
        <v>64.120171673819797</v>
      </c>
      <c r="H45" s="251">
        <v>64.955802680353599</v>
      </c>
      <c r="I45" s="251">
        <v>65.992970123022801</v>
      </c>
      <c r="J45" s="251">
        <v>66.244057052297904</v>
      </c>
      <c r="K45" s="251">
        <v>66.420274551214405</v>
      </c>
      <c r="L45" s="251">
        <v>66.649310075501205</v>
      </c>
      <c r="M45" s="251">
        <v>66.788702928870293</v>
      </c>
      <c r="N45" s="251">
        <v>66.790747141717603</v>
      </c>
    </row>
    <row r="46" spans="1:14" x14ac:dyDescent="0.2">
      <c r="A46" s="590" t="s">
        <v>302</v>
      </c>
      <c r="B46" s="591"/>
      <c r="C46" s="591"/>
      <c r="D46" s="591"/>
      <c r="E46" s="591"/>
      <c r="F46" s="591"/>
      <c r="G46" s="591"/>
      <c r="H46" s="591"/>
      <c r="I46" s="591"/>
      <c r="J46" s="591"/>
      <c r="K46" s="591"/>
      <c r="L46" s="591"/>
      <c r="M46" s="591"/>
      <c r="N46" s="592"/>
    </row>
    <row r="47" spans="1:14" x14ac:dyDescent="0.2">
      <c r="A47" s="406"/>
      <c r="B47" s="593"/>
      <c r="C47" s="594"/>
      <c r="D47" s="581" t="s">
        <v>1</v>
      </c>
      <c r="E47" s="581"/>
      <c r="F47" s="581"/>
      <c r="G47" s="581"/>
      <c r="H47" s="581"/>
      <c r="I47" s="581"/>
      <c r="J47" s="581"/>
      <c r="K47" s="581"/>
      <c r="L47" s="581"/>
      <c r="M47" s="581"/>
      <c r="N47" s="582"/>
    </row>
    <row r="48" spans="1:14" s="385" customFormat="1" ht="22.5" customHeight="1" x14ac:dyDescent="0.2">
      <c r="A48" s="597" t="s">
        <v>1</v>
      </c>
      <c r="B48" s="598"/>
      <c r="C48" s="599"/>
      <c r="D48" s="383">
        <v>31418</v>
      </c>
      <c r="E48" s="384">
        <v>31469</v>
      </c>
      <c r="F48" s="384">
        <v>31171</v>
      </c>
      <c r="G48" s="384">
        <v>30731</v>
      </c>
      <c r="H48" s="384">
        <v>30377</v>
      </c>
      <c r="I48" s="384">
        <v>30398</v>
      </c>
      <c r="J48" s="384">
        <v>29904</v>
      </c>
      <c r="K48" s="384">
        <v>28997</v>
      </c>
      <c r="L48" s="384">
        <v>28320</v>
      </c>
      <c r="M48" s="384">
        <v>27734</v>
      </c>
      <c r="N48" s="384">
        <v>27181</v>
      </c>
    </row>
    <row r="49" spans="1:14" ht="14.25" customHeight="1" x14ac:dyDescent="0.2">
      <c r="A49" s="578" t="s">
        <v>296</v>
      </c>
      <c r="B49" s="579"/>
      <c r="C49" s="580"/>
      <c r="D49" s="386">
        <v>12203</v>
      </c>
      <c r="E49" s="242">
        <v>11842</v>
      </c>
      <c r="F49" s="242">
        <v>11722</v>
      </c>
      <c r="G49" s="242">
        <v>11757</v>
      </c>
      <c r="H49" s="242">
        <v>11890</v>
      </c>
      <c r="I49" s="242">
        <v>11739</v>
      </c>
      <c r="J49" s="242">
        <v>11590</v>
      </c>
      <c r="K49" s="242">
        <v>11407</v>
      </c>
      <c r="L49" s="242">
        <v>11073</v>
      </c>
      <c r="M49" s="242">
        <v>10857</v>
      </c>
      <c r="N49" s="242">
        <v>10660</v>
      </c>
    </row>
    <row r="50" spans="1:14" ht="14.25" customHeight="1" x14ac:dyDescent="0.2">
      <c r="A50" s="578" t="s">
        <v>297</v>
      </c>
      <c r="B50" s="579"/>
      <c r="C50" s="580"/>
      <c r="D50" s="387">
        <v>38.840791902730899</v>
      </c>
      <c r="E50" s="250">
        <v>37.630684165369097</v>
      </c>
      <c r="F50" s="250">
        <v>37.605466619614397</v>
      </c>
      <c r="G50" s="250">
        <v>38.257785298233102</v>
      </c>
      <c r="H50" s="250">
        <v>39.1414557066201</v>
      </c>
      <c r="I50" s="250">
        <v>38.617672215277302</v>
      </c>
      <c r="J50" s="250">
        <v>38.757356875334402</v>
      </c>
      <c r="K50" s="250">
        <v>39.3385522640273</v>
      </c>
      <c r="L50" s="250">
        <v>39.0995762711864</v>
      </c>
      <c r="M50" s="250">
        <v>39.146895507319499</v>
      </c>
      <c r="N50" s="250">
        <v>39.218571796475501</v>
      </c>
    </row>
    <row r="51" spans="1:14" s="388" customFormat="1" ht="24" customHeight="1" x14ac:dyDescent="0.2">
      <c r="A51" s="587" t="s">
        <v>271</v>
      </c>
      <c r="B51" s="588"/>
      <c r="C51" s="589"/>
      <c r="D51" s="386">
        <v>12359</v>
      </c>
      <c r="E51" s="242">
        <v>12173</v>
      </c>
      <c r="F51" s="242">
        <v>12228</v>
      </c>
      <c r="G51" s="242">
        <v>11972</v>
      </c>
      <c r="H51" s="242">
        <v>11509</v>
      </c>
      <c r="I51" s="242">
        <v>11674</v>
      </c>
      <c r="J51" s="242">
        <v>11450</v>
      </c>
      <c r="K51" s="242">
        <v>10841</v>
      </c>
      <c r="L51" s="242">
        <v>10645</v>
      </c>
      <c r="M51" s="242">
        <v>10341</v>
      </c>
      <c r="N51" s="242">
        <v>10166</v>
      </c>
    </row>
    <row r="52" spans="1:14" ht="14.25" customHeight="1" x14ac:dyDescent="0.2">
      <c r="A52" s="578" t="s">
        <v>303</v>
      </c>
      <c r="B52" s="579"/>
      <c r="C52" s="580"/>
      <c r="D52" s="387">
        <v>39.337322553950003</v>
      </c>
      <c r="E52" s="250">
        <v>38.682512949251603</v>
      </c>
      <c r="F52" s="250">
        <v>39.228770331397797</v>
      </c>
      <c r="G52" s="250">
        <v>38.957404575184697</v>
      </c>
      <c r="H52" s="250">
        <v>37.887217302564402</v>
      </c>
      <c r="I52" s="250">
        <v>38.4038423580499</v>
      </c>
      <c r="J52" s="250">
        <v>38.289192081326902</v>
      </c>
      <c r="K52" s="250">
        <v>37.386626202710602</v>
      </c>
      <c r="L52" s="250">
        <v>37.588276836158201</v>
      </c>
      <c r="M52" s="250">
        <v>37.286363308574302</v>
      </c>
      <c r="N52" s="250">
        <v>37.4011257863949</v>
      </c>
    </row>
    <row r="53" spans="1:14" s="388" customFormat="1" ht="24" customHeight="1" x14ac:dyDescent="0.2">
      <c r="A53" s="587" t="s">
        <v>270</v>
      </c>
      <c r="B53" s="588"/>
      <c r="C53" s="589"/>
      <c r="D53" s="386">
        <v>6856</v>
      </c>
      <c r="E53" s="242">
        <v>7454</v>
      </c>
      <c r="F53" s="242">
        <v>7221</v>
      </c>
      <c r="G53" s="242">
        <v>7002</v>
      </c>
      <c r="H53" s="242">
        <v>6978</v>
      </c>
      <c r="I53" s="242">
        <v>6985</v>
      </c>
      <c r="J53" s="242">
        <v>6864</v>
      </c>
      <c r="K53" s="242">
        <v>6749</v>
      </c>
      <c r="L53" s="242">
        <v>6602</v>
      </c>
      <c r="M53" s="242">
        <v>6536</v>
      </c>
      <c r="N53" s="242">
        <v>6355</v>
      </c>
    </row>
    <row r="54" spans="1:14" ht="14.25" customHeight="1" x14ac:dyDescent="0.2">
      <c r="A54" s="578" t="s">
        <v>298</v>
      </c>
      <c r="B54" s="579"/>
      <c r="C54" s="580"/>
      <c r="D54" s="387">
        <v>21.821885543319102</v>
      </c>
      <c r="E54" s="250">
        <v>23.686802885379301</v>
      </c>
      <c r="F54" s="250">
        <v>23.165763048987799</v>
      </c>
      <c r="G54" s="250">
        <v>22.7848101265823</v>
      </c>
      <c r="H54" s="250">
        <v>22.971326990815399</v>
      </c>
      <c r="I54" s="250">
        <v>22.978485426672801</v>
      </c>
      <c r="J54" s="250">
        <v>22.953451043338699</v>
      </c>
      <c r="K54" s="250">
        <v>23.274821533262099</v>
      </c>
      <c r="L54" s="250">
        <v>23.312146892655399</v>
      </c>
      <c r="M54" s="250">
        <v>23.566741184106199</v>
      </c>
      <c r="N54" s="250">
        <v>23.380302417129599</v>
      </c>
    </row>
    <row r="55" spans="1:14" x14ac:dyDescent="0.2">
      <c r="A55" s="406" t="s">
        <v>299</v>
      </c>
      <c r="B55" s="390"/>
      <c r="C55" s="407"/>
      <c r="D55" s="581" t="s">
        <v>10</v>
      </c>
      <c r="E55" s="581"/>
      <c r="F55" s="581"/>
      <c r="G55" s="581"/>
      <c r="H55" s="581"/>
      <c r="I55" s="581"/>
      <c r="J55" s="581"/>
      <c r="K55" s="581"/>
      <c r="L55" s="581"/>
      <c r="M55" s="581"/>
      <c r="N55" s="582"/>
    </row>
    <row r="56" spans="1:14" s="385" customFormat="1" ht="22.5" customHeight="1" x14ac:dyDescent="0.2">
      <c r="A56" s="408"/>
      <c r="B56" s="414"/>
      <c r="C56" s="394" t="s">
        <v>176</v>
      </c>
      <c r="D56" s="383">
        <v>29592</v>
      </c>
      <c r="E56" s="384">
        <v>29679</v>
      </c>
      <c r="F56" s="384">
        <v>29430</v>
      </c>
      <c r="G56" s="384">
        <v>29004</v>
      </c>
      <c r="H56" s="384">
        <v>28649</v>
      </c>
      <c r="I56" s="384">
        <v>28714</v>
      </c>
      <c r="J56" s="384">
        <v>28081</v>
      </c>
      <c r="K56" s="384">
        <v>27179</v>
      </c>
      <c r="L56" s="384">
        <v>26479</v>
      </c>
      <c r="M56" s="384">
        <v>25945</v>
      </c>
      <c r="N56" s="384">
        <v>25398</v>
      </c>
    </row>
    <row r="57" spans="1:14" s="287" customFormat="1" x14ac:dyDescent="0.2">
      <c r="A57" s="409"/>
      <c r="B57" s="414"/>
      <c r="C57" s="395" t="s">
        <v>296</v>
      </c>
      <c r="D57" s="386">
        <v>11140</v>
      </c>
      <c r="E57" s="242">
        <v>10794</v>
      </c>
      <c r="F57" s="242">
        <v>10687</v>
      </c>
      <c r="G57" s="242">
        <v>10732</v>
      </c>
      <c r="H57" s="242">
        <v>10841</v>
      </c>
      <c r="I57" s="242">
        <v>10717</v>
      </c>
      <c r="J57" s="242">
        <v>10468</v>
      </c>
      <c r="K57" s="242">
        <v>10296</v>
      </c>
      <c r="L57" s="242">
        <v>9943</v>
      </c>
      <c r="M57" s="242">
        <v>9731</v>
      </c>
      <c r="N57" s="242">
        <v>9550</v>
      </c>
    </row>
    <row r="58" spans="1:14" s="287" customFormat="1" x14ac:dyDescent="0.2">
      <c r="A58" s="409"/>
      <c r="B58" s="414"/>
      <c r="C58" s="395" t="s">
        <v>300</v>
      </c>
      <c r="D58" s="387">
        <v>37.645309543119801</v>
      </c>
      <c r="E58" s="250">
        <v>36.369149903972499</v>
      </c>
      <c r="F58" s="250">
        <v>36.3132857628271</v>
      </c>
      <c r="G58" s="250">
        <v>37.001792856157799</v>
      </c>
      <c r="H58" s="250">
        <v>37.8407623302733</v>
      </c>
      <c r="I58" s="250">
        <v>37.323256947830302</v>
      </c>
      <c r="J58" s="250">
        <v>37.277874719561297</v>
      </c>
      <c r="K58" s="250">
        <v>37.882188454321401</v>
      </c>
      <c r="L58" s="250">
        <v>37.550511726273598</v>
      </c>
      <c r="M58" s="250">
        <v>37.506263249181004</v>
      </c>
      <c r="N58" s="250">
        <v>37.601385935900502</v>
      </c>
    </row>
    <row r="59" spans="1:14" x14ac:dyDescent="0.2">
      <c r="A59" s="406"/>
      <c r="B59" s="390"/>
      <c r="C59" s="411"/>
      <c r="D59" s="584" t="s">
        <v>2</v>
      </c>
      <c r="E59" s="584"/>
      <c r="F59" s="584"/>
      <c r="G59" s="584"/>
      <c r="H59" s="584"/>
      <c r="I59" s="584"/>
      <c r="J59" s="584"/>
      <c r="K59" s="584"/>
      <c r="L59" s="584"/>
      <c r="M59" s="584"/>
      <c r="N59" s="585"/>
    </row>
    <row r="60" spans="1:14" s="385" customFormat="1" ht="22.5" customHeight="1" x14ac:dyDescent="0.2">
      <c r="A60" s="408"/>
      <c r="B60" s="414"/>
      <c r="C60" s="394" t="s">
        <v>176</v>
      </c>
      <c r="D60" s="383">
        <v>1826</v>
      </c>
      <c r="E60" s="384">
        <v>1790</v>
      </c>
      <c r="F60" s="384">
        <v>1741</v>
      </c>
      <c r="G60" s="384">
        <v>1727</v>
      </c>
      <c r="H60" s="384">
        <v>1728</v>
      </c>
      <c r="I60" s="384">
        <v>1684</v>
      </c>
      <c r="J60" s="384">
        <v>1823</v>
      </c>
      <c r="K60" s="384">
        <v>1818</v>
      </c>
      <c r="L60" s="384">
        <v>1841</v>
      </c>
      <c r="M60" s="384">
        <v>1789</v>
      </c>
      <c r="N60" s="384">
        <v>1783</v>
      </c>
    </row>
    <row r="61" spans="1:14" s="287" customFormat="1" x14ac:dyDescent="0.2">
      <c r="A61" s="409"/>
      <c r="B61" s="414"/>
      <c r="C61" s="395" t="s">
        <v>296</v>
      </c>
      <c r="D61" s="386">
        <v>1063</v>
      </c>
      <c r="E61" s="242">
        <v>1048</v>
      </c>
      <c r="F61" s="242">
        <v>1035</v>
      </c>
      <c r="G61" s="242">
        <v>1025</v>
      </c>
      <c r="H61" s="242">
        <v>1049</v>
      </c>
      <c r="I61" s="242">
        <v>1022</v>
      </c>
      <c r="J61" s="242">
        <v>1122</v>
      </c>
      <c r="K61" s="242">
        <v>1111</v>
      </c>
      <c r="L61" s="242">
        <v>1130</v>
      </c>
      <c r="M61" s="242">
        <v>1126</v>
      </c>
      <c r="N61" s="242">
        <v>1110</v>
      </c>
    </row>
    <row r="62" spans="1:14" s="287" customFormat="1" x14ac:dyDescent="0.2">
      <c r="A62" s="412"/>
      <c r="B62" s="415"/>
      <c r="C62" s="400" t="s">
        <v>300</v>
      </c>
      <c r="D62" s="413">
        <v>58.214676889375703</v>
      </c>
      <c r="E62" s="251">
        <v>58.547486033519597</v>
      </c>
      <c r="F62" s="251">
        <v>59.448592762780002</v>
      </c>
      <c r="G62" s="251">
        <v>59.351476548928801</v>
      </c>
      <c r="H62" s="251">
        <v>60.706018518518498</v>
      </c>
      <c r="I62" s="251">
        <v>60.688836104513101</v>
      </c>
      <c r="J62" s="251">
        <v>61.546900713110297</v>
      </c>
      <c r="K62" s="251">
        <v>61.1111111111111</v>
      </c>
      <c r="L62" s="251">
        <v>61.379684953829397</v>
      </c>
      <c r="M62" s="251">
        <v>62.9401900503074</v>
      </c>
      <c r="N62" s="251">
        <v>62.254627033090301</v>
      </c>
    </row>
    <row r="63" spans="1:14" x14ac:dyDescent="0.2">
      <c r="A63" s="590" t="s">
        <v>304</v>
      </c>
      <c r="B63" s="591"/>
      <c r="C63" s="591"/>
      <c r="D63" s="591"/>
      <c r="E63" s="591"/>
      <c r="F63" s="591"/>
      <c r="G63" s="591"/>
      <c r="H63" s="591"/>
      <c r="I63" s="591"/>
      <c r="J63" s="591"/>
      <c r="K63" s="591"/>
      <c r="L63" s="591"/>
      <c r="M63" s="591"/>
      <c r="N63" s="592"/>
    </row>
    <row r="64" spans="1:14" x14ac:dyDescent="0.2">
      <c r="A64" s="406"/>
      <c r="B64" s="593"/>
      <c r="C64" s="594"/>
      <c r="D64" s="595" t="s">
        <v>1</v>
      </c>
      <c r="E64" s="595"/>
      <c r="F64" s="595"/>
      <c r="G64" s="595"/>
      <c r="H64" s="595"/>
      <c r="I64" s="595"/>
      <c r="J64" s="595"/>
      <c r="K64" s="595"/>
      <c r="L64" s="595"/>
      <c r="M64" s="595"/>
      <c r="N64" s="596"/>
    </row>
    <row r="65" spans="1:14" s="388" customFormat="1" ht="22.5" customHeight="1" x14ac:dyDescent="0.2">
      <c r="A65" s="597" t="s">
        <v>1</v>
      </c>
      <c r="B65" s="598"/>
      <c r="C65" s="599"/>
      <c r="D65" s="383">
        <v>66726</v>
      </c>
      <c r="E65" s="384">
        <v>66655</v>
      </c>
      <c r="F65" s="384">
        <v>65815</v>
      </c>
      <c r="G65" s="384">
        <v>64282</v>
      </c>
      <c r="H65" s="384">
        <v>63820</v>
      </c>
      <c r="I65" s="384">
        <v>63687</v>
      </c>
      <c r="J65" s="384">
        <v>62695</v>
      </c>
      <c r="K65" s="384">
        <v>61081</v>
      </c>
      <c r="L65" s="384">
        <v>59555</v>
      </c>
      <c r="M65" s="384">
        <v>57858</v>
      </c>
      <c r="N65" s="384">
        <v>56400</v>
      </c>
    </row>
    <row r="66" spans="1:14" ht="14.25" customHeight="1" x14ac:dyDescent="0.2">
      <c r="A66" s="578" t="s">
        <v>296</v>
      </c>
      <c r="B66" s="579"/>
      <c r="C66" s="580"/>
      <c r="D66" s="386">
        <v>18871</v>
      </c>
      <c r="E66" s="242">
        <v>18493</v>
      </c>
      <c r="F66" s="242">
        <v>18212</v>
      </c>
      <c r="G66" s="242">
        <v>18407</v>
      </c>
      <c r="H66" s="242">
        <v>18665</v>
      </c>
      <c r="I66" s="242">
        <v>18550</v>
      </c>
      <c r="J66" s="242">
        <v>18544</v>
      </c>
      <c r="K66" s="242">
        <v>18248</v>
      </c>
      <c r="L66" s="242">
        <v>18025</v>
      </c>
      <c r="M66" s="242">
        <v>17593</v>
      </c>
      <c r="N66" s="242">
        <v>17511</v>
      </c>
    </row>
    <row r="67" spans="1:14" ht="14.25" customHeight="1" x14ac:dyDescent="0.2">
      <c r="A67" s="578" t="s">
        <v>297</v>
      </c>
      <c r="B67" s="579"/>
      <c r="C67" s="580"/>
      <c r="D67" s="387">
        <v>28.281329616641202</v>
      </c>
      <c r="E67" s="250">
        <v>27.744355262170899</v>
      </c>
      <c r="F67" s="250">
        <v>27.671503456658801</v>
      </c>
      <c r="G67" s="250">
        <v>28.634765564232602</v>
      </c>
      <c r="H67" s="250">
        <v>29.246317768724499</v>
      </c>
      <c r="I67" s="250">
        <v>29.1268233705466</v>
      </c>
      <c r="J67" s="250">
        <v>29.578116277215099</v>
      </c>
      <c r="K67" s="250">
        <v>29.875083904978599</v>
      </c>
      <c r="L67" s="250">
        <v>30.266140542355799</v>
      </c>
      <c r="M67" s="250">
        <v>30.407203843893701</v>
      </c>
      <c r="N67" s="250">
        <v>31.047872340425499</v>
      </c>
    </row>
    <row r="68" spans="1:14" ht="24" customHeight="1" x14ac:dyDescent="0.2">
      <c r="A68" s="587" t="s">
        <v>271</v>
      </c>
      <c r="B68" s="588"/>
      <c r="C68" s="589"/>
      <c r="D68" s="386">
        <v>44367</v>
      </c>
      <c r="E68" s="242">
        <v>43885</v>
      </c>
      <c r="F68" s="242">
        <v>43392</v>
      </c>
      <c r="G68" s="242">
        <v>41912</v>
      </c>
      <c r="H68" s="242">
        <v>41201</v>
      </c>
      <c r="I68" s="242">
        <v>41253</v>
      </c>
      <c r="J68" s="242">
        <v>40368</v>
      </c>
      <c r="K68" s="242">
        <v>39131</v>
      </c>
      <c r="L68" s="242">
        <v>37995</v>
      </c>
      <c r="M68" s="242">
        <v>36860</v>
      </c>
      <c r="N68" s="242">
        <v>35663</v>
      </c>
    </row>
    <row r="69" spans="1:14" ht="14.25" customHeight="1" x14ac:dyDescent="0.2">
      <c r="A69" s="578" t="s">
        <v>298</v>
      </c>
      <c r="B69" s="579"/>
      <c r="C69" s="580"/>
      <c r="D69" s="387">
        <v>66.491322722776701</v>
      </c>
      <c r="E69" s="250">
        <v>65.839021828819995</v>
      </c>
      <c r="F69" s="250">
        <v>65.930259059484897</v>
      </c>
      <c r="G69" s="250">
        <v>65.200211567779505</v>
      </c>
      <c r="H69" s="250">
        <v>64.558132246944496</v>
      </c>
      <c r="I69" s="250">
        <v>64.774600781949204</v>
      </c>
      <c r="J69" s="250">
        <v>64.387909721668393</v>
      </c>
      <c r="K69" s="250">
        <v>64.064111589528693</v>
      </c>
      <c r="L69" s="250">
        <v>63.798169759046303</v>
      </c>
      <c r="M69" s="250">
        <v>63.707698157558198</v>
      </c>
      <c r="N69" s="250">
        <v>63.2322695035461</v>
      </c>
    </row>
    <row r="70" spans="1:14" s="287" customFormat="1" ht="24" customHeight="1" x14ac:dyDescent="0.2">
      <c r="A70" s="587" t="s">
        <v>270</v>
      </c>
      <c r="B70" s="588"/>
      <c r="C70" s="589"/>
      <c r="D70" s="386">
        <v>3488</v>
      </c>
      <c r="E70" s="242">
        <v>4277</v>
      </c>
      <c r="F70" s="242">
        <v>4211</v>
      </c>
      <c r="G70" s="242">
        <v>3963</v>
      </c>
      <c r="H70" s="242">
        <v>3954</v>
      </c>
      <c r="I70" s="242">
        <v>3884</v>
      </c>
      <c r="J70" s="242">
        <v>3783</v>
      </c>
      <c r="K70" s="242">
        <v>3702</v>
      </c>
      <c r="L70" s="242">
        <v>3535</v>
      </c>
      <c r="M70" s="242">
        <v>3405</v>
      </c>
      <c r="N70" s="242">
        <v>3226</v>
      </c>
    </row>
    <row r="71" spans="1:14" s="287" customFormat="1" x14ac:dyDescent="0.2">
      <c r="A71" s="578" t="s">
        <v>298</v>
      </c>
      <c r="B71" s="579"/>
      <c r="C71" s="580"/>
      <c r="D71" s="387">
        <v>5.2273476605820797</v>
      </c>
      <c r="E71" s="250">
        <v>6.4166229090090798</v>
      </c>
      <c r="F71" s="250">
        <v>6.3982374838562599</v>
      </c>
      <c r="G71" s="250">
        <v>6.16502286798793</v>
      </c>
      <c r="H71" s="250">
        <v>6.1955499843309303</v>
      </c>
      <c r="I71" s="250">
        <v>6.0985758475041996</v>
      </c>
      <c r="J71" s="250">
        <v>6.0339740011165199</v>
      </c>
      <c r="K71" s="250">
        <v>6.06080450549271</v>
      </c>
      <c r="L71" s="250">
        <v>5.9356896985979404</v>
      </c>
      <c r="M71" s="250">
        <v>5.8850979985481704</v>
      </c>
      <c r="N71" s="250">
        <v>5.7198581560283701</v>
      </c>
    </row>
    <row r="72" spans="1:14" s="385" customFormat="1" ht="21" customHeight="1" x14ac:dyDescent="0.2">
      <c r="A72" s="416" t="s">
        <v>305</v>
      </c>
      <c r="B72" s="417"/>
      <c r="C72" s="418"/>
      <c r="D72" s="419">
        <v>4.6888907648690203</v>
      </c>
      <c r="E72" s="141">
        <v>4.6611098765702303</v>
      </c>
      <c r="F72" s="141">
        <v>4.7004032222961802</v>
      </c>
      <c r="G72" s="141">
        <v>4.8080640211640802</v>
      </c>
      <c r="H72" s="141">
        <v>4.8931191080013203</v>
      </c>
      <c r="I72" s="141">
        <v>4.8947747397039896</v>
      </c>
      <c r="J72" s="141">
        <v>4.9075067568322099</v>
      </c>
      <c r="K72" s="141">
        <v>4.9220889182327401</v>
      </c>
      <c r="L72" s="141">
        <v>4.9536315581755996</v>
      </c>
      <c r="M72" s="141">
        <v>4.9749936302932598</v>
      </c>
      <c r="N72" s="141">
        <v>4.9852813524355097</v>
      </c>
    </row>
    <row r="73" spans="1:14" x14ac:dyDescent="0.2">
      <c r="A73" s="409" t="s">
        <v>299</v>
      </c>
      <c r="B73" s="390"/>
      <c r="C73" s="407"/>
      <c r="D73" s="581" t="s">
        <v>10</v>
      </c>
      <c r="E73" s="581"/>
      <c r="F73" s="581"/>
      <c r="G73" s="581"/>
      <c r="H73" s="581"/>
      <c r="I73" s="581"/>
      <c r="J73" s="581"/>
      <c r="K73" s="581"/>
      <c r="L73" s="581"/>
      <c r="M73" s="581"/>
      <c r="N73" s="582"/>
    </row>
    <row r="74" spans="1:14" s="385" customFormat="1" ht="22.5" customHeight="1" x14ac:dyDescent="0.2">
      <c r="A74" s="408"/>
      <c r="B74" s="579"/>
      <c r="C74" s="394" t="s">
        <v>176</v>
      </c>
      <c r="D74" s="383">
        <v>59359</v>
      </c>
      <c r="E74" s="384">
        <v>59556</v>
      </c>
      <c r="F74" s="384">
        <v>58941</v>
      </c>
      <c r="G74" s="384">
        <v>57656</v>
      </c>
      <c r="H74" s="384">
        <v>57369</v>
      </c>
      <c r="I74" s="384">
        <v>57427</v>
      </c>
      <c r="J74" s="384">
        <v>55977</v>
      </c>
      <c r="K74" s="384">
        <v>54452</v>
      </c>
      <c r="L74" s="384">
        <v>52962</v>
      </c>
      <c r="M74" s="384">
        <v>51527</v>
      </c>
      <c r="N74" s="384">
        <v>50150</v>
      </c>
    </row>
    <row r="75" spans="1:14" s="287" customFormat="1" x14ac:dyDescent="0.2">
      <c r="A75" s="409"/>
      <c r="B75" s="579"/>
      <c r="C75" s="395" t="s">
        <v>296</v>
      </c>
      <c r="D75" s="386">
        <v>14816</v>
      </c>
      <c r="E75" s="242">
        <v>14639</v>
      </c>
      <c r="F75" s="242">
        <v>14391</v>
      </c>
      <c r="G75" s="242">
        <v>14613</v>
      </c>
      <c r="H75" s="242">
        <v>14870</v>
      </c>
      <c r="I75" s="242">
        <v>14846</v>
      </c>
      <c r="J75" s="242">
        <v>14547</v>
      </c>
      <c r="K75" s="242">
        <v>14283</v>
      </c>
      <c r="L75" s="242">
        <v>14010</v>
      </c>
      <c r="M75" s="242">
        <v>13703</v>
      </c>
      <c r="N75" s="242">
        <v>13534</v>
      </c>
    </row>
    <row r="76" spans="1:14" s="287" customFormat="1" x14ac:dyDescent="0.2">
      <c r="A76" s="409"/>
      <c r="B76" s="579"/>
      <c r="C76" s="395" t="s">
        <v>300</v>
      </c>
      <c r="D76" s="387">
        <v>24.9599892181472</v>
      </c>
      <c r="E76" s="250">
        <v>24.580227013231202</v>
      </c>
      <c r="F76" s="250">
        <v>24.4159413650939</v>
      </c>
      <c r="G76" s="250">
        <v>25.345150548078301</v>
      </c>
      <c r="H76" s="250">
        <v>25.919921909045001</v>
      </c>
      <c r="I76" s="250">
        <v>25.851951172793299</v>
      </c>
      <c r="J76" s="250">
        <v>25.987459135001899</v>
      </c>
      <c r="K76" s="250">
        <v>26.230441489752401</v>
      </c>
      <c r="L76" s="250">
        <v>26.452928514784201</v>
      </c>
      <c r="M76" s="250">
        <v>26.593824596813299</v>
      </c>
      <c r="N76" s="250">
        <v>26.9870388833499</v>
      </c>
    </row>
    <row r="77" spans="1:14" s="385" customFormat="1" ht="21" customHeight="1" x14ac:dyDescent="0.2">
      <c r="A77" s="416"/>
      <c r="B77" s="583"/>
      <c r="C77" s="420" t="s">
        <v>306</v>
      </c>
      <c r="D77" s="419">
        <v>4.2097479778790401</v>
      </c>
      <c r="E77" s="141">
        <v>4.1638920710046898</v>
      </c>
      <c r="F77" s="141">
        <v>4.1923523210324598</v>
      </c>
      <c r="G77" s="141">
        <v>4.3049991207788496</v>
      </c>
      <c r="H77" s="141">
        <v>4.3869551994638902</v>
      </c>
      <c r="I77" s="141">
        <v>4.3855008297883602</v>
      </c>
      <c r="J77" s="141">
        <v>4.3753153257295896</v>
      </c>
      <c r="K77" s="141">
        <v>4.3717409990982796</v>
      </c>
      <c r="L77" s="141">
        <v>4.3946900988558202</v>
      </c>
      <c r="M77" s="141">
        <v>4.4102517339117799</v>
      </c>
      <c r="N77" s="141">
        <v>4.3982265756326404</v>
      </c>
    </row>
    <row r="78" spans="1:14" x14ac:dyDescent="0.2">
      <c r="A78" s="409"/>
      <c r="B78" s="414"/>
      <c r="C78" s="395"/>
      <c r="D78" s="584" t="s">
        <v>2</v>
      </c>
      <c r="E78" s="584"/>
      <c r="F78" s="584"/>
      <c r="G78" s="584"/>
      <c r="H78" s="584"/>
      <c r="I78" s="584"/>
      <c r="J78" s="584"/>
      <c r="K78" s="584"/>
      <c r="L78" s="584"/>
      <c r="M78" s="584"/>
      <c r="N78" s="585"/>
    </row>
    <row r="79" spans="1:14" s="385" customFormat="1" ht="22.5" customHeight="1" x14ac:dyDescent="0.2">
      <c r="A79" s="408"/>
      <c r="B79" s="579"/>
      <c r="C79" s="394" t="s">
        <v>176</v>
      </c>
      <c r="D79" s="383">
        <v>7367</v>
      </c>
      <c r="E79" s="384">
        <v>7099</v>
      </c>
      <c r="F79" s="384">
        <v>6874</v>
      </c>
      <c r="G79" s="384">
        <v>6626</v>
      </c>
      <c r="H79" s="384">
        <v>6451</v>
      </c>
      <c r="I79" s="384">
        <v>6260</v>
      </c>
      <c r="J79" s="384">
        <v>6718</v>
      </c>
      <c r="K79" s="384">
        <v>6629</v>
      </c>
      <c r="L79" s="384">
        <v>6593</v>
      </c>
      <c r="M79" s="384">
        <v>6331</v>
      </c>
      <c r="N79" s="384">
        <v>6250</v>
      </c>
    </row>
    <row r="80" spans="1:14" s="287" customFormat="1" x14ac:dyDescent="0.2">
      <c r="A80" s="409"/>
      <c r="B80" s="579"/>
      <c r="C80" s="395" t="s">
        <v>296</v>
      </c>
      <c r="D80" s="386">
        <v>4055</v>
      </c>
      <c r="E80" s="242">
        <v>3854</v>
      </c>
      <c r="F80" s="242">
        <v>3821</v>
      </c>
      <c r="G80" s="242">
        <v>3794</v>
      </c>
      <c r="H80" s="242">
        <v>3795</v>
      </c>
      <c r="I80" s="242">
        <v>3704</v>
      </c>
      <c r="J80" s="242">
        <v>3997</v>
      </c>
      <c r="K80" s="242">
        <v>3965</v>
      </c>
      <c r="L80" s="242">
        <v>4015</v>
      </c>
      <c r="M80" s="242">
        <v>3890</v>
      </c>
      <c r="N80" s="242">
        <v>3977</v>
      </c>
    </row>
    <row r="81" spans="1:17" s="287" customFormat="1" x14ac:dyDescent="0.2">
      <c r="A81" s="409"/>
      <c r="B81" s="579"/>
      <c r="C81" s="395" t="s">
        <v>300</v>
      </c>
      <c r="D81" s="387">
        <v>55.042758246233198</v>
      </c>
      <c r="E81" s="250">
        <v>54.289336526271299</v>
      </c>
      <c r="F81" s="250">
        <v>55.586267093395399</v>
      </c>
      <c r="G81" s="250">
        <v>57.259281617869</v>
      </c>
      <c r="H81" s="250">
        <v>58.828088668423497</v>
      </c>
      <c r="I81" s="250">
        <v>59.169329073482402</v>
      </c>
      <c r="J81" s="250">
        <v>59.496874069663598</v>
      </c>
      <c r="K81" s="250">
        <v>59.812943128676999</v>
      </c>
      <c r="L81" s="250">
        <v>60.897922038525699</v>
      </c>
      <c r="M81" s="250">
        <v>61.443689780445403</v>
      </c>
      <c r="N81" s="250">
        <v>63.631999999999998</v>
      </c>
    </row>
    <row r="82" spans="1:17" s="385" customFormat="1" ht="21" customHeight="1" x14ac:dyDescent="0.2">
      <c r="A82" s="416"/>
      <c r="B82" s="583"/>
      <c r="C82" s="420" t="s">
        <v>306</v>
      </c>
      <c r="D82" s="419">
        <v>6.0691269624497401</v>
      </c>
      <c r="E82" s="141">
        <v>6.1332790477049599</v>
      </c>
      <c r="F82" s="141">
        <v>6.2266468904854797</v>
      </c>
      <c r="G82" s="141">
        <v>6.3499200653860797</v>
      </c>
      <c r="H82" s="141">
        <v>6.4874072124046496</v>
      </c>
      <c r="I82" s="141">
        <v>6.5408191502006803</v>
      </c>
      <c r="J82" s="141">
        <v>6.5590503660544597</v>
      </c>
      <c r="K82" s="141">
        <v>6.5829860075099802</v>
      </c>
      <c r="L82" s="141">
        <v>6.6275083283003999</v>
      </c>
      <c r="M82" s="141">
        <v>6.6855775460600197</v>
      </c>
      <c r="N82" s="141">
        <v>6.6924570761198003</v>
      </c>
    </row>
    <row r="83" spans="1:17" s="385" customFormat="1" ht="13.5" customHeight="1" x14ac:dyDescent="0.2">
      <c r="A83" s="421"/>
      <c r="B83" s="390"/>
      <c r="C83" s="422"/>
      <c r="D83" s="423"/>
      <c r="E83" s="423"/>
      <c r="F83" s="423"/>
      <c r="G83" s="423"/>
      <c r="H83" s="423"/>
      <c r="I83" s="423"/>
      <c r="J83" s="423"/>
      <c r="K83" s="322"/>
      <c r="L83" s="322"/>
      <c r="M83" s="322"/>
      <c r="N83" s="289" t="s">
        <v>8</v>
      </c>
    </row>
    <row r="84" spans="1:17" s="385" customFormat="1" ht="13.5" customHeight="1" x14ac:dyDescent="0.2">
      <c r="A84" s="586" t="s">
        <v>362</v>
      </c>
      <c r="B84" s="586"/>
      <c r="C84" s="586"/>
      <c r="D84" s="586"/>
      <c r="E84" s="586"/>
      <c r="F84" s="586"/>
      <c r="G84" s="586"/>
      <c r="H84" s="586"/>
      <c r="I84" s="586"/>
      <c r="J84" s="586"/>
      <c r="K84" s="322"/>
      <c r="L84" s="322"/>
      <c r="M84" s="322"/>
      <c r="N84" s="289"/>
    </row>
    <row r="85" spans="1:17" ht="11.25" customHeight="1" x14ac:dyDescent="0.2">
      <c r="A85" s="586" t="s">
        <v>240</v>
      </c>
      <c r="B85" s="586"/>
      <c r="C85" s="586"/>
      <c r="D85" s="586"/>
      <c r="E85" s="586"/>
      <c r="F85" s="586"/>
      <c r="G85" s="586"/>
      <c r="H85" s="586"/>
      <c r="I85" s="586"/>
      <c r="J85" s="586"/>
    </row>
    <row r="86" spans="1:17" ht="11.25" customHeight="1" x14ac:dyDescent="0.2">
      <c r="A86" s="576" t="s">
        <v>263</v>
      </c>
      <c r="B86" s="576"/>
      <c r="C86" s="576"/>
      <c r="D86" s="576"/>
      <c r="E86" s="576"/>
      <c r="F86" s="576"/>
      <c r="G86" s="576"/>
      <c r="H86" s="576"/>
      <c r="I86" s="576"/>
      <c r="J86" s="576"/>
      <c r="K86" s="576"/>
      <c r="L86" s="576"/>
      <c r="M86" s="576"/>
      <c r="N86" s="576"/>
      <c r="O86" s="424"/>
      <c r="P86" s="425"/>
    </row>
    <row r="87" spans="1:17" ht="11.25" customHeight="1" x14ac:dyDescent="0.2">
      <c r="A87" s="577" t="s">
        <v>280</v>
      </c>
      <c r="B87" s="577"/>
      <c r="C87" s="577"/>
      <c r="D87" s="577"/>
      <c r="E87" s="577"/>
      <c r="F87" s="577"/>
      <c r="G87" s="577"/>
      <c r="H87" s="577"/>
      <c r="I87" s="577"/>
      <c r="J87" s="577"/>
      <c r="K87" s="577"/>
      <c r="L87" s="577"/>
      <c r="M87" s="577"/>
      <c r="N87" s="577"/>
      <c r="O87" s="424"/>
      <c r="P87" s="425"/>
      <c r="Q87" s="289"/>
    </row>
    <row r="88" spans="1:17" ht="67.5" customHeight="1" x14ac:dyDescent="0.2">
      <c r="A88" s="547" t="s">
        <v>281</v>
      </c>
      <c r="B88" s="547"/>
      <c r="C88" s="547"/>
      <c r="D88" s="547"/>
      <c r="E88" s="547"/>
      <c r="F88" s="547"/>
      <c r="G88" s="547"/>
      <c r="H88" s="547"/>
      <c r="I88" s="547"/>
      <c r="J88" s="547"/>
      <c r="K88" s="547"/>
      <c r="L88" s="547"/>
      <c r="M88" s="547"/>
      <c r="N88" s="547"/>
      <c r="O88" s="426"/>
      <c r="P88" s="287"/>
      <c r="Q88" s="287"/>
    </row>
    <row r="89" spans="1:17" ht="14.25" customHeight="1" x14ac:dyDescent="0.2">
      <c r="B89" s="337"/>
      <c r="C89" s="337"/>
      <c r="D89" s="337"/>
      <c r="E89" s="337"/>
      <c r="F89" s="337"/>
      <c r="G89" s="337"/>
      <c r="H89" s="337"/>
      <c r="I89" s="337"/>
      <c r="J89" s="337"/>
      <c r="K89" s="337"/>
      <c r="L89" s="337"/>
      <c r="M89" s="337"/>
      <c r="N89" s="337"/>
      <c r="O89" s="337"/>
      <c r="P89" s="337"/>
      <c r="Q89" s="337"/>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1D7F-960C-49CC-AC2B-5C75A14BB923}">
  <dimension ref="A1:P67"/>
  <sheetViews>
    <sheetView showGridLines="0" zoomScaleNormal="100" workbookViewId="0"/>
  </sheetViews>
  <sheetFormatPr baseColWidth="10" defaultRowHeight="14.25" x14ac:dyDescent="0.2"/>
  <cols>
    <col min="1" max="1" width="21.625" customWidth="1"/>
    <col min="2" max="3" width="8.625" customWidth="1"/>
    <col min="4" max="4" width="5.625" customWidth="1"/>
    <col min="5" max="5" width="8.625" customWidth="1"/>
    <col min="6" max="6" width="5.625" customWidth="1"/>
    <col min="7" max="7" width="8.625" customWidth="1"/>
    <col min="8" max="8" width="5.625" customWidth="1"/>
    <col min="9" max="9" width="8.625" customWidth="1"/>
    <col min="10" max="10" width="5.625" customWidth="1"/>
    <col min="11" max="16" width="8.625" customWidth="1"/>
  </cols>
  <sheetData>
    <row r="1" spans="1:16" ht="42.6" customHeight="1" x14ac:dyDescent="0.2">
      <c r="A1" s="1"/>
      <c r="B1" s="1"/>
      <c r="C1" s="2"/>
      <c r="D1" s="2"/>
      <c r="E1" s="2"/>
      <c r="F1" s="2"/>
      <c r="G1" s="2"/>
      <c r="H1" s="2"/>
      <c r="I1" s="486"/>
      <c r="J1" s="487"/>
      <c r="K1" s="487"/>
      <c r="L1" s="487"/>
      <c r="M1" s="487"/>
      <c r="N1" s="487"/>
      <c r="O1" s="487"/>
      <c r="P1" s="50" t="s">
        <v>0</v>
      </c>
    </row>
    <row r="2" spans="1:16" x14ac:dyDescent="0.2">
      <c r="A2" s="5"/>
      <c r="B2" s="5"/>
      <c r="C2" s="6"/>
      <c r="D2" s="5"/>
      <c r="E2" s="5"/>
      <c r="F2" s="5"/>
      <c r="G2" s="5"/>
      <c r="H2" s="5"/>
      <c r="I2" s="545"/>
      <c r="J2" s="546"/>
      <c r="K2" s="341"/>
      <c r="L2" s="5"/>
      <c r="M2" s="5"/>
      <c r="N2" s="5"/>
      <c r="O2" s="5"/>
      <c r="P2" s="5"/>
    </row>
    <row r="3" spans="1:16" x14ac:dyDescent="0.2">
      <c r="A3" s="5"/>
      <c r="B3" s="5"/>
      <c r="C3" s="5"/>
      <c r="D3" s="6"/>
      <c r="E3" s="5"/>
      <c r="F3" s="5"/>
      <c r="G3" s="5"/>
      <c r="H3" s="5"/>
      <c r="I3" s="5"/>
      <c r="J3" s="5"/>
      <c r="K3" s="5"/>
      <c r="L3" s="5"/>
      <c r="M3" s="5"/>
      <c r="N3" s="5"/>
      <c r="O3" s="5"/>
      <c r="P3" s="5"/>
    </row>
    <row r="4" spans="1:16" x14ac:dyDescent="0.2">
      <c r="A4" s="7" t="s">
        <v>373</v>
      </c>
      <c r="B4" s="8"/>
      <c r="C4" s="8"/>
      <c r="D4" s="8"/>
      <c r="E4" s="8"/>
      <c r="F4" s="8"/>
      <c r="G4" s="8"/>
      <c r="H4" s="8"/>
      <c r="I4" s="8"/>
      <c r="J4" s="8"/>
      <c r="K4" s="8"/>
      <c r="L4" s="9"/>
      <c r="M4" s="483"/>
      <c r="N4" s="483"/>
      <c r="O4" s="483"/>
      <c r="P4" s="483"/>
    </row>
    <row r="5" spans="1:16" x14ac:dyDescent="0.2">
      <c r="A5" s="548" t="s">
        <v>241</v>
      </c>
      <c r="B5" s="548"/>
      <c r="C5" s="548"/>
      <c r="D5" s="548"/>
      <c r="E5" s="548"/>
      <c r="F5" s="548"/>
      <c r="G5" s="548"/>
      <c r="H5" s="548"/>
      <c r="I5" s="548"/>
      <c r="J5" s="548"/>
      <c r="K5" s="548"/>
      <c r="L5" s="126"/>
      <c r="M5" s="126"/>
      <c r="N5" s="126"/>
      <c r="O5" s="126"/>
      <c r="P5" s="126"/>
    </row>
    <row r="6" spans="1:16" x14ac:dyDescent="0.2">
      <c r="A6" s="276" t="str">
        <f>CONCATENATE("Deutschland und Länder ","(Hauptsitz des Arbeitgebers",TEXT(0,"#¹⁾"),", Gebietsstand ",TEXT(Impressum!C16,"MMMM")," ",TEXT(Impressum!C16,"JJJJ"),")")</f>
        <v>Deutschland und Länder (Hauptsitz des Arbeitgebers¹⁾, Gebietsstand März 2026)</v>
      </c>
      <c r="B6" s="92"/>
      <c r="C6" s="92"/>
      <c r="D6" s="92"/>
      <c r="E6" s="92"/>
      <c r="F6" s="92"/>
      <c r="G6" s="92"/>
      <c r="H6" s="92"/>
      <c r="I6" s="92"/>
      <c r="J6" s="92"/>
      <c r="K6" s="92"/>
      <c r="L6" s="92"/>
      <c r="M6" s="92"/>
      <c r="N6" s="92"/>
      <c r="O6" s="92"/>
      <c r="P6" s="92"/>
    </row>
    <row r="7" spans="1:16" x14ac:dyDescent="0.2">
      <c r="A7" s="572" t="s">
        <v>426</v>
      </c>
      <c r="B7" s="572"/>
      <c r="C7" s="572"/>
      <c r="D7" s="572"/>
      <c r="E7" s="572"/>
      <c r="F7" s="572"/>
      <c r="G7" s="572"/>
      <c r="H7" s="572"/>
      <c r="I7" s="572"/>
      <c r="J7" s="572"/>
      <c r="K7" s="572"/>
      <c r="L7" s="572"/>
      <c r="M7" s="572"/>
      <c r="N7" s="572"/>
    </row>
    <row r="9" spans="1:16" x14ac:dyDescent="0.2">
      <c r="A9" s="550" t="s">
        <v>369</v>
      </c>
      <c r="B9" s="549" t="s">
        <v>196</v>
      </c>
      <c r="C9" s="549" t="s">
        <v>5</v>
      </c>
      <c r="D9" s="549"/>
      <c r="E9" s="549"/>
      <c r="F9" s="549"/>
      <c r="G9" s="549"/>
      <c r="H9" s="549"/>
      <c r="I9" s="549"/>
      <c r="J9" s="549"/>
      <c r="K9" s="549" t="s">
        <v>3</v>
      </c>
      <c r="L9" s="549"/>
      <c r="M9" s="549" t="s">
        <v>227</v>
      </c>
      <c r="N9" s="549"/>
      <c r="O9" s="549"/>
      <c r="P9" s="549" t="s">
        <v>265</v>
      </c>
    </row>
    <row r="10" spans="1:16" x14ac:dyDescent="0.2">
      <c r="A10" s="550"/>
      <c r="B10" s="549"/>
      <c r="C10" s="549" t="s">
        <v>257</v>
      </c>
      <c r="D10" s="549" t="s">
        <v>364</v>
      </c>
      <c r="E10" s="554" t="s">
        <v>4</v>
      </c>
      <c r="F10" s="554"/>
      <c r="G10" s="549" t="s">
        <v>259</v>
      </c>
      <c r="H10" s="549" t="s">
        <v>234</v>
      </c>
      <c r="I10" s="549" t="s">
        <v>231</v>
      </c>
      <c r="J10" s="549" t="s">
        <v>234</v>
      </c>
      <c r="K10" s="549"/>
      <c r="L10" s="549"/>
      <c r="M10" s="549"/>
      <c r="N10" s="549"/>
      <c r="O10" s="549"/>
      <c r="P10" s="549"/>
    </row>
    <row r="11" spans="1:16" ht="67.5" x14ac:dyDescent="0.2">
      <c r="A11" s="550"/>
      <c r="B11" s="549"/>
      <c r="C11" s="549"/>
      <c r="D11" s="549"/>
      <c r="E11" s="484" t="s">
        <v>258</v>
      </c>
      <c r="F11" s="484" t="s">
        <v>234</v>
      </c>
      <c r="G11" s="549"/>
      <c r="H11" s="549"/>
      <c r="I11" s="549"/>
      <c r="J11" s="549"/>
      <c r="K11" s="484" t="s">
        <v>1</v>
      </c>
      <c r="L11" s="484" t="s">
        <v>219</v>
      </c>
      <c r="M11" s="484" t="s">
        <v>235</v>
      </c>
      <c r="N11" s="485" t="s">
        <v>6</v>
      </c>
      <c r="O11" s="484" t="s">
        <v>7</v>
      </c>
      <c r="P11" s="549"/>
    </row>
    <row r="12" spans="1:16" x14ac:dyDescent="0.2">
      <c r="A12" s="550"/>
      <c r="B12" s="12">
        <v>1</v>
      </c>
      <c r="C12" s="12">
        <v>2</v>
      </c>
      <c r="D12" s="12">
        <v>3</v>
      </c>
      <c r="E12" s="12">
        <v>4</v>
      </c>
      <c r="F12" s="12">
        <v>5</v>
      </c>
      <c r="G12" s="12">
        <v>6</v>
      </c>
      <c r="H12" s="12">
        <v>7</v>
      </c>
      <c r="I12" s="12">
        <v>8</v>
      </c>
      <c r="J12" s="12">
        <v>9</v>
      </c>
      <c r="K12" s="12">
        <v>10</v>
      </c>
      <c r="L12" s="12">
        <v>11</v>
      </c>
      <c r="M12" s="12">
        <v>12</v>
      </c>
      <c r="N12" s="12">
        <v>13</v>
      </c>
      <c r="O12" s="12">
        <v>14</v>
      </c>
      <c r="P12" s="12">
        <v>15</v>
      </c>
    </row>
    <row r="13" spans="1:16" x14ac:dyDescent="0.2">
      <c r="A13" s="243" t="s">
        <v>374</v>
      </c>
      <c r="B13" s="235">
        <v>180705</v>
      </c>
      <c r="C13" s="235">
        <v>71238</v>
      </c>
      <c r="D13" s="236">
        <v>39.422262804017599</v>
      </c>
      <c r="E13" s="235">
        <v>44986</v>
      </c>
      <c r="F13" s="236">
        <v>24.894717910406499</v>
      </c>
      <c r="G13" s="235">
        <v>64771</v>
      </c>
      <c r="H13" s="236">
        <v>35.843501840015499</v>
      </c>
      <c r="I13" s="235">
        <v>44696</v>
      </c>
      <c r="J13" s="236">
        <v>24.734235355966899</v>
      </c>
      <c r="K13" s="350">
        <v>31303677.0592352</v>
      </c>
      <c r="L13" s="350">
        <v>26227754.761507899</v>
      </c>
      <c r="M13" s="351">
        <v>1266596.0644660599</v>
      </c>
      <c r="N13" s="350">
        <v>941779.94278498797</v>
      </c>
      <c r="O13" s="350">
        <v>324816.12168107199</v>
      </c>
      <c r="P13" s="350">
        <v>224564.26262626899</v>
      </c>
    </row>
    <row r="14" spans="1:16" x14ac:dyDescent="0.2">
      <c r="A14" s="229" t="s">
        <v>10</v>
      </c>
      <c r="B14" s="13">
        <v>167920</v>
      </c>
      <c r="C14" s="13">
        <v>63809</v>
      </c>
      <c r="D14" s="14">
        <v>37.999642686993802</v>
      </c>
      <c r="E14" s="13">
        <v>38894</v>
      </c>
      <c r="F14" s="14">
        <v>23.162220104811801</v>
      </c>
      <c r="G14" s="13">
        <v>60627</v>
      </c>
      <c r="H14" s="14">
        <v>36.104692710814703</v>
      </c>
      <c r="I14" s="13">
        <v>43484</v>
      </c>
      <c r="J14" s="14">
        <v>25.895664602191498</v>
      </c>
      <c r="K14" s="19">
        <v>24305906.2441919</v>
      </c>
      <c r="L14" s="18">
        <v>20303163.9190837</v>
      </c>
      <c r="M14" s="352">
        <v>969081.64361468796</v>
      </c>
      <c r="N14" s="18">
        <v>670767.05230880203</v>
      </c>
      <c r="O14" s="18">
        <v>298314.59130588698</v>
      </c>
      <c r="P14" s="18">
        <v>138892.08358586501</v>
      </c>
    </row>
    <row r="15" spans="1:16" x14ac:dyDescent="0.2">
      <c r="A15" s="124" t="s">
        <v>2</v>
      </c>
      <c r="B15" s="15">
        <v>12785</v>
      </c>
      <c r="C15" s="15">
        <v>7429</v>
      </c>
      <c r="D15" s="16">
        <v>58.107156824403603</v>
      </c>
      <c r="E15" s="15">
        <v>6092</v>
      </c>
      <c r="F15" s="16">
        <v>47.649589362534201</v>
      </c>
      <c r="G15" s="13">
        <v>4144</v>
      </c>
      <c r="H15" s="16">
        <v>32.412983965584701</v>
      </c>
      <c r="I15" s="15">
        <v>1212</v>
      </c>
      <c r="J15" s="16">
        <v>9.47985921001173</v>
      </c>
      <c r="K15" s="129">
        <v>6997770.8150432901</v>
      </c>
      <c r="L15" s="130">
        <v>5924590.84242424</v>
      </c>
      <c r="M15" s="353">
        <v>297514.420851373</v>
      </c>
      <c r="N15" s="130">
        <v>271012.89047619101</v>
      </c>
      <c r="O15" s="130">
        <v>26501.530375181999</v>
      </c>
      <c r="P15" s="130">
        <v>85672.179040402494</v>
      </c>
    </row>
    <row r="16" spans="1:16" x14ac:dyDescent="0.2">
      <c r="A16" s="463" t="s">
        <v>375</v>
      </c>
      <c r="B16" s="235">
        <v>6193</v>
      </c>
      <c r="C16" s="235">
        <v>2568</v>
      </c>
      <c r="D16" s="236">
        <v>41.4661714839335</v>
      </c>
      <c r="E16" s="235">
        <v>1578</v>
      </c>
      <c r="F16" s="236">
        <v>25.480381075407699</v>
      </c>
      <c r="G16" s="235">
        <v>2123</v>
      </c>
      <c r="H16" s="236">
        <v>34.280639431616301</v>
      </c>
      <c r="I16" s="235">
        <v>1502</v>
      </c>
      <c r="J16" s="236">
        <v>24.253189084450199</v>
      </c>
      <c r="K16" s="245">
        <v>853358.42074314505</v>
      </c>
      <c r="L16" s="245">
        <v>707735.393362195</v>
      </c>
      <c r="M16" s="354">
        <v>33653.143434343401</v>
      </c>
      <c r="N16" s="245">
        <v>24641.613564214498</v>
      </c>
      <c r="O16" s="245">
        <v>9011.5298701288993</v>
      </c>
      <c r="P16" s="245">
        <v>5505.6257575755899</v>
      </c>
    </row>
    <row r="17" spans="1:16" x14ac:dyDescent="0.2">
      <c r="A17" s="229" t="s">
        <v>10</v>
      </c>
      <c r="B17" s="13">
        <v>5764</v>
      </c>
      <c r="C17" s="13">
        <v>2290</v>
      </c>
      <c r="D17" s="14">
        <v>39.729354614850799</v>
      </c>
      <c r="E17" s="13">
        <v>1340</v>
      </c>
      <c r="F17" s="14">
        <v>23.2477446217904</v>
      </c>
      <c r="G17" s="13">
        <v>2021</v>
      </c>
      <c r="H17" s="14">
        <v>35.062456627342101</v>
      </c>
      <c r="I17" s="13">
        <v>1453</v>
      </c>
      <c r="J17" s="14">
        <v>25.2081887578071</v>
      </c>
      <c r="K17" s="18">
        <v>670745.95862193196</v>
      </c>
      <c r="L17" s="18">
        <v>546989.25699855899</v>
      </c>
      <c r="M17" s="352">
        <v>25718.272222222098</v>
      </c>
      <c r="N17" s="18">
        <v>17697.575685426898</v>
      </c>
      <c r="O17" s="18">
        <v>8020.6965367951898</v>
      </c>
      <c r="P17" s="18">
        <v>3229.1106060599</v>
      </c>
    </row>
    <row r="18" spans="1:16" x14ac:dyDescent="0.2">
      <c r="A18" s="124" t="s">
        <v>2</v>
      </c>
      <c r="B18" s="15">
        <v>429</v>
      </c>
      <c r="C18" s="15">
        <v>278</v>
      </c>
      <c r="D18" s="16">
        <v>64.801864801864795</v>
      </c>
      <c r="E18" s="15">
        <v>238</v>
      </c>
      <c r="F18" s="16">
        <v>55.477855477855499</v>
      </c>
      <c r="G18" s="13">
        <v>102</v>
      </c>
      <c r="H18" s="16">
        <v>23.776223776223802</v>
      </c>
      <c r="I18" s="15">
        <v>49</v>
      </c>
      <c r="J18" s="16">
        <v>11.4219114219114</v>
      </c>
      <c r="K18" s="130">
        <v>182612.462121213</v>
      </c>
      <c r="L18" s="130">
        <v>160746.136363636</v>
      </c>
      <c r="M18" s="353">
        <v>7934.8712121213002</v>
      </c>
      <c r="N18" s="130">
        <v>6944.0378787875998</v>
      </c>
      <c r="O18" s="130">
        <v>990.83333333370001</v>
      </c>
      <c r="P18" s="130">
        <v>2276.5151515156999</v>
      </c>
    </row>
    <row r="19" spans="1:16" x14ac:dyDescent="0.2">
      <c r="A19" s="463" t="s">
        <v>376</v>
      </c>
      <c r="B19" s="235">
        <v>5679</v>
      </c>
      <c r="C19" s="235">
        <v>1603</v>
      </c>
      <c r="D19" s="236">
        <v>28.2268004930445</v>
      </c>
      <c r="E19" s="235">
        <v>901</v>
      </c>
      <c r="F19" s="236">
        <v>15.865469272759301</v>
      </c>
      <c r="G19" s="235">
        <v>2155</v>
      </c>
      <c r="H19" s="236">
        <v>37.946821623525302</v>
      </c>
      <c r="I19" s="235">
        <v>1921</v>
      </c>
      <c r="J19" s="236">
        <v>33.826377883430197</v>
      </c>
      <c r="K19" s="245">
        <v>1035423.2413059199</v>
      </c>
      <c r="L19" s="245">
        <v>879608.49430014601</v>
      </c>
      <c r="M19" s="354">
        <v>42506.764502163402</v>
      </c>
      <c r="N19" s="245">
        <v>29358.374458873801</v>
      </c>
      <c r="O19" s="245">
        <v>13148.390043289601</v>
      </c>
      <c r="P19" s="245">
        <v>5948.4795093795001</v>
      </c>
    </row>
    <row r="20" spans="1:16" x14ac:dyDescent="0.2">
      <c r="A20" s="229" t="s">
        <v>10</v>
      </c>
      <c r="B20" s="13">
        <v>5597</v>
      </c>
      <c r="C20" s="13">
        <v>1547</v>
      </c>
      <c r="D20" s="14">
        <v>27.639807039485401</v>
      </c>
      <c r="E20" s="13">
        <v>853</v>
      </c>
      <c r="F20" s="14">
        <v>15.2403073074862</v>
      </c>
      <c r="G20" s="13" t="s">
        <v>424</v>
      </c>
      <c r="H20" s="14" t="s">
        <v>424</v>
      </c>
      <c r="I20" s="13" t="s">
        <v>424</v>
      </c>
      <c r="J20" s="14" t="s">
        <v>424</v>
      </c>
      <c r="K20" s="18">
        <v>901413.49130592099</v>
      </c>
      <c r="L20" s="18">
        <v>765926.66096681205</v>
      </c>
      <c r="M20" s="352">
        <v>36786.097835496701</v>
      </c>
      <c r="N20" s="18">
        <v>24064.7911255404</v>
      </c>
      <c r="O20" s="18">
        <v>12721.3067099563</v>
      </c>
      <c r="P20" s="18">
        <v>4125.1461760458997</v>
      </c>
    </row>
    <row r="21" spans="1:16" x14ac:dyDescent="0.2">
      <c r="A21" s="124" t="s">
        <v>2</v>
      </c>
      <c r="B21" s="15">
        <v>82</v>
      </c>
      <c r="C21" s="15">
        <v>56</v>
      </c>
      <c r="D21" s="16">
        <v>68.292682926829301</v>
      </c>
      <c r="E21" s="15">
        <v>48</v>
      </c>
      <c r="F21" s="16">
        <v>58.536585365853703</v>
      </c>
      <c r="G21" s="13" t="s">
        <v>424</v>
      </c>
      <c r="H21" s="16" t="s">
        <v>424</v>
      </c>
      <c r="I21" s="15" t="s">
        <v>424</v>
      </c>
      <c r="J21" s="16" t="s">
        <v>424</v>
      </c>
      <c r="K21" s="130">
        <v>134009.75</v>
      </c>
      <c r="L21" s="130">
        <v>113681.83333333299</v>
      </c>
      <c r="M21" s="353">
        <v>5720.6666666666997</v>
      </c>
      <c r="N21" s="130">
        <v>5293.5833333334003</v>
      </c>
      <c r="O21" s="130">
        <v>427.0833333333</v>
      </c>
      <c r="P21" s="130">
        <v>1823.3333333336</v>
      </c>
    </row>
    <row r="22" spans="1:16" x14ac:dyDescent="0.2">
      <c r="A22" s="463" t="s">
        <v>377</v>
      </c>
      <c r="B22" s="233">
        <v>17093</v>
      </c>
      <c r="C22" s="233">
        <v>6590</v>
      </c>
      <c r="D22" s="234">
        <v>38.553793950740101</v>
      </c>
      <c r="E22" s="233">
        <v>3965</v>
      </c>
      <c r="F22" s="234">
        <v>23.196630199496902</v>
      </c>
      <c r="G22" s="235">
        <v>6351</v>
      </c>
      <c r="H22" s="234">
        <v>37.155560755864997</v>
      </c>
      <c r="I22" s="233">
        <v>4152</v>
      </c>
      <c r="J22" s="234">
        <v>24.290645293394999</v>
      </c>
      <c r="K22" s="248">
        <v>2665904.2244227999</v>
      </c>
      <c r="L22" s="248">
        <v>2199886.5274530998</v>
      </c>
      <c r="M22" s="355">
        <v>105318.843181815</v>
      </c>
      <c r="N22" s="248">
        <v>76396.159848486699</v>
      </c>
      <c r="O22" s="248">
        <v>28922.683333328001</v>
      </c>
      <c r="P22" s="248">
        <v>17031.391089467699</v>
      </c>
    </row>
    <row r="23" spans="1:16" x14ac:dyDescent="0.2">
      <c r="A23" s="229" t="s">
        <v>10</v>
      </c>
      <c r="B23" s="13">
        <v>15904</v>
      </c>
      <c r="C23" s="13">
        <v>5988</v>
      </c>
      <c r="D23" s="14">
        <v>37.6509054325956</v>
      </c>
      <c r="E23" s="13">
        <v>3481</v>
      </c>
      <c r="F23" s="14">
        <v>21.887575452716298</v>
      </c>
      <c r="G23" s="13">
        <v>5876</v>
      </c>
      <c r="H23" s="14">
        <v>36.946680080482899</v>
      </c>
      <c r="I23" s="13">
        <v>4040</v>
      </c>
      <c r="J23" s="14">
        <v>25.402414486921501</v>
      </c>
      <c r="K23" s="18">
        <v>2086628.05220058</v>
      </c>
      <c r="L23" s="18">
        <v>1708948.1107864401</v>
      </c>
      <c r="M23" s="352">
        <v>80983.537626259495</v>
      </c>
      <c r="N23" s="18">
        <v>55482.470959598701</v>
      </c>
      <c r="O23" s="18">
        <v>25501.0666666609</v>
      </c>
      <c r="P23" s="18">
        <v>13056.441089467</v>
      </c>
    </row>
    <row r="24" spans="1:16" x14ac:dyDescent="0.2">
      <c r="A24" s="124" t="s">
        <v>2</v>
      </c>
      <c r="B24" s="122">
        <v>1189</v>
      </c>
      <c r="C24" s="122">
        <v>602</v>
      </c>
      <c r="D24" s="123">
        <v>50.630782169890701</v>
      </c>
      <c r="E24" s="122">
        <v>484</v>
      </c>
      <c r="F24" s="123">
        <v>40.7064760302775</v>
      </c>
      <c r="G24" s="334">
        <v>475</v>
      </c>
      <c r="H24" s="123">
        <v>39.949537426408703</v>
      </c>
      <c r="I24" s="122">
        <v>112</v>
      </c>
      <c r="J24" s="123">
        <v>9.4196804037005908</v>
      </c>
      <c r="K24" s="130">
        <v>579276.17222222197</v>
      </c>
      <c r="L24" s="130">
        <v>490938.41666666698</v>
      </c>
      <c r="M24" s="353">
        <v>24335.3055555551</v>
      </c>
      <c r="N24" s="130">
        <v>20913.688888887998</v>
      </c>
      <c r="O24" s="130">
        <v>3421.6166666671002</v>
      </c>
      <c r="P24" s="130">
        <v>3974.9500000007001</v>
      </c>
    </row>
    <row r="25" spans="1:16" x14ac:dyDescent="0.2">
      <c r="A25" s="463" t="s">
        <v>378</v>
      </c>
      <c r="B25" s="233">
        <v>1803</v>
      </c>
      <c r="C25" s="233">
        <v>621</v>
      </c>
      <c r="D25" s="234">
        <v>34.442595673876902</v>
      </c>
      <c r="E25" s="233">
        <v>385</v>
      </c>
      <c r="F25" s="234">
        <v>21.353300055463102</v>
      </c>
      <c r="G25" s="235">
        <v>691</v>
      </c>
      <c r="H25" s="234">
        <v>38.325013865779297</v>
      </c>
      <c r="I25" s="233">
        <v>491</v>
      </c>
      <c r="J25" s="234">
        <v>27.2323904603439</v>
      </c>
      <c r="K25" s="245">
        <v>295654.89527417102</v>
      </c>
      <c r="L25" s="245">
        <v>250950.316630591</v>
      </c>
      <c r="M25" s="354">
        <v>12080.7936868693</v>
      </c>
      <c r="N25" s="245">
        <v>8760.3528138536003</v>
      </c>
      <c r="O25" s="245">
        <v>3320.4408730157002</v>
      </c>
      <c r="P25" s="245">
        <v>1580.1363636371</v>
      </c>
    </row>
    <row r="26" spans="1:16" x14ac:dyDescent="0.2">
      <c r="A26" s="229" t="s">
        <v>10</v>
      </c>
      <c r="B26" s="13">
        <v>1728</v>
      </c>
      <c r="C26" s="13">
        <v>585</v>
      </c>
      <c r="D26" s="14">
        <v>33.8541666666667</v>
      </c>
      <c r="E26" s="13">
        <v>358</v>
      </c>
      <c r="F26" s="14">
        <v>20.717592592592599</v>
      </c>
      <c r="G26" s="13" t="s">
        <v>424</v>
      </c>
      <c r="H26" s="14" t="s">
        <v>424</v>
      </c>
      <c r="I26" s="13" t="s">
        <v>424</v>
      </c>
      <c r="J26" s="14" t="s">
        <v>424</v>
      </c>
      <c r="K26" s="18">
        <v>224125.39527417099</v>
      </c>
      <c r="L26" s="18">
        <v>190305.39996392399</v>
      </c>
      <c r="M26" s="352">
        <v>9060.3770202027008</v>
      </c>
      <c r="N26" s="18">
        <v>5908.3528138537004</v>
      </c>
      <c r="O26" s="18">
        <v>3152.024206349</v>
      </c>
      <c r="P26" s="18">
        <v>1195.3863636367</v>
      </c>
    </row>
    <row r="27" spans="1:16" x14ac:dyDescent="0.2">
      <c r="A27" s="124" t="s">
        <v>2</v>
      </c>
      <c r="B27" s="15">
        <v>75</v>
      </c>
      <c r="C27" s="15">
        <v>36</v>
      </c>
      <c r="D27" s="16">
        <v>48</v>
      </c>
      <c r="E27" s="15">
        <v>27</v>
      </c>
      <c r="F27" s="16">
        <v>36</v>
      </c>
      <c r="G27" s="13" t="s">
        <v>424</v>
      </c>
      <c r="H27" s="16" t="s">
        <v>424</v>
      </c>
      <c r="I27" s="15" t="s">
        <v>424</v>
      </c>
      <c r="J27" s="16" t="s">
        <v>424</v>
      </c>
      <c r="K27" s="130">
        <v>71529.499999999694</v>
      </c>
      <c r="L27" s="130">
        <v>60644.916666666599</v>
      </c>
      <c r="M27" s="353">
        <v>3020.4166666666001</v>
      </c>
      <c r="N27" s="130">
        <v>2851.9999999999</v>
      </c>
      <c r="O27" s="130">
        <v>168.4166666667</v>
      </c>
      <c r="P27" s="130">
        <v>384.75000000040001</v>
      </c>
    </row>
    <row r="28" spans="1:16" x14ac:dyDescent="0.2">
      <c r="A28" s="463" t="s">
        <v>379</v>
      </c>
      <c r="B28" s="233">
        <v>37593</v>
      </c>
      <c r="C28" s="233">
        <v>16640</v>
      </c>
      <c r="D28" s="234">
        <v>44.263559705264299</v>
      </c>
      <c r="E28" s="233">
        <v>11267</v>
      </c>
      <c r="F28" s="234">
        <v>29.971005240337298</v>
      </c>
      <c r="G28" s="235">
        <v>12841</v>
      </c>
      <c r="H28" s="234">
        <v>34.157954938419401</v>
      </c>
      <c r="I28" s="233">
        <v>8112</v>
      </c>
      <c r="J28" s="234">
        <v>21.5784853563163</v>
      </c>
      <c r="K28" s="245">
        <v>7250374.9416666701</v>
      </c>
      <c r="L28" s="245">
        <v>5986941.9131313097</v>
      </c>
      <c r="M28" s="354">
        <v>290417.96114718198</v>
      </c>
      <c r="N28" s="245">
        <v>226493.857792208</v>
      </c>
      <c r="O28" s="245">
        <v>63924.103354973697</v>
      </c>
      <c r="P28" s="245">
        <v>69452.494841273394</v>
      </c>
    </row>
    <row r="29" spans="1:16" x14ac:dyDescent="0.2">
      <c r="A29" s="229" t="s">
        <v>10</v>
      </c>
      <c r="B29" s="13">
        <v>35284</v>
      </c>
      <c r="C29" s="13">
        <v>15208</v>
      </c>
      <c r="D29" s="14">
        <v>43.101689150889896</v>
      </c>
      <c r="E29" s="13">
        <v>10006</v>
      </c>
      <c r="F29" s="14">
        <v>28.358462759324301</v>
      </c>
      <c r="G29" s="13">
        <v>12127</v>
      </c>
      <c r="H29" s="14">
        <v>34.369685976646601</v>
      </c>
      <c r="I29" s="13">
        <v>7949</v>
      </c>
      <c r="J29" s="14">
        <v>22.5286248724634</v>
      </c>
      <c r="K29" s="18">
        <v>5633458.0198412603</v>
      </c>
      <c r="L29" s="18">
        <v>4621194.6809884496</v>
      </c>
      <c r="M29" s="352">
        <v>221555.13297257799</v>
      </c>
      <c r="N29" s="18">
        <v>162963.20620490701</v>
      </c>
      <c r="O29" s="18">
        <v>58591.926767671801</v>
      </c>
      <c r="P29" s="18">
        <v>44529.030952385001</v>
      </c>
    </row>
    <row r="30" spans="1:16" x14ac:dyDescent="0.2">
      <c r="A30" s="124" t="s">
        <v>2</v>
      </c>
      <c r="B30" s="122">
        <v>2309</v>
      </c>
      <c r="C30" s="122">
        <v>1432</v>
      </c>
      <c r="D30" s="123">
        <v>62.018189692507597</v>
      </c>
      <c r="E30" s="122">
        <v>1261</v>
      </c>
      <c r="F30" s="123">
        <v>54.612386314421798</v>
      </c>
      <c r="G30" s="13">
        <v>714</v>
      </c>
      <c r="H30" s="123">
        <v>30.922477262884399</v>
      </c>
      <c r="I30" s="122">
        <v>163</v>
      </c>
      <c r="J30" s="123">
        <v>7.05933304460806</v>
      </c>
      <c r="K30" s="130">
        <v>1616916.9218254001</v>
      </c>
      <c r="L30" s="130">
        <v>1365747.2321428601</v>
      </c>
      <c r="M30" s="353">
        <v>68862.828174603404</v>
      </c>
      <c r="N30" s="130">
        <v>63530.651587301501</v>
      </c>
      <c r="O30" s="130">
        <v>5332.1765873019003</v>
      </c>
      <c r="P30" s="130">
        <v>24923.4638888884</v>
      </c>
    </row>
    <row r="31" spans="1:16" x14ac:dyDescent="0.2">
      <c r="A31" s="463" t="s">
        <v>380</v>
      </c>
      <c r="B31" s="233">
        <v>13409</v>
      </c>
      <c r="C31" s="233">
        <v>5718</v>
      </c>
      <c r="D31" s="234">
        <v>42.643000969498097</v>
      </c>
      <c r="E31" s="233">
        <v>3849</v>
      </c>
      <c r="F31" s="234">
        <v>28.704601387128001</v>
      </c>
      <c r="G31" s="235">
        <v>4424</v>
      </c>
      <c r="H31" s="234">
        <v>32.992766052651199</v>
      </c>
      <c r="I31" s="233">
        <v>3267</v>
      </c>
      <c r="J31" s="234">
        <v>24.364232977850701</v>
      </c>
      <c r="K31" s="248">
        <v>2671142.4033549801</v>
      </c>
      <c r="L31" s="248">
        <v>2274467.5778499302</v>
      </c>
      <c r="M31" s="355">
        <v>110360.126731599</v>
      </c>
      <c r="N31" s="248">
        <v>85226.623953824193</v>
      </c>
      <c r="O31" s="248">
        <v>25133.5027777752</v>
      </c>
      <c r="P31" s="248">
        <v>22505.7635281396</v>
      </c>
    </row>
    <row r="32" spans="1:16" x14ac:dyDescent="0.2">
      <c r="A32" s="492" t="s">
        <v>10</v>
      </c>
      <c r="B32" s="13">
        <v>12407</v>
      </c>
      <c r="C32" s="13">
        <v>5027</v>
      </c>
      <c r="D32" s="14">
        <v>40.517449826710703</v>
      </c>
      <c r="E32" s="13">
        <v>3236</v>
      </c>
      <c r="F32" s="14">
        <v>26.082050455388099</v>
      </c>
      <c r="G32" s="13">
        <v>4176</v>
      </c>
      <c r="H32" s="14">
        <v>33.658418634641698</v>
      </c>
      <c r="I32" s="13">
        <v>3204</v>
      </c>
      <c r="J32" s="14">
        <v>25.824131538647499</v>
      </c>
      <c r="K32" s="18">
        <v>2148445.3700216399</v>
      </c>
      <c r="L32" s="18">
        <v>1838964.0445166</v>
      </c>
      <c r="M32" s="352">
        <v>88627.160064932206</v>
      </c>
      <c r="N32" s="18">
        <v>64494.940620490197</v>
      </c>
      <c r="O32" s="18">
        <v>24132.219444441998</v>
      </c>
      <c r="P32" s="18">
        <v>14345.596861473001</v>
      </c>
    </row>
    <row r="33" spans="1:16" x14ac:dyDescent="0.2">
      <c r="A33" s="493" t="s">
        <v>2</v>
      </c>
      <c r="B33" s="122">
        <v>1002</v>
      </c>
      <c r="C33" s="122">
        <v>691</v>
      </c>
      <c r="D33" s="123">
        <v>68.9620758483034</v>
      </c>
      <c r="E33" s="122">
        <v>613</v>
      </c>
      <c r="F33" s="123">
        <v>61.177644710578797</v>
      </c>
      <c r="G33" s="334">
        <v>248</v>
      </c>
      <c r="H33" s="123">
        <v>24.750499001996001</v>
      </c>
      <c r="I33" s="122">
        <v>63</v>
      </c>
      <c r="J33" s="123">
        <v>6.2874251497006002</v>
      </c>
      <c r="K33" s="130">
        <v>522697.03333333298</v>
      </c>
      <c r="L33" s="130">
        <v>435503.53333333298</v>
      </c>
      <c r="M33" s="353">
        <v>21732.966666667198</v>
      </c>
      <c r="N33" s="130">
        <v>20731.683333334</v>
      </c>
      <c r="O33" s="130">
        <v>1001.2833333331999</v>
      </c>
      <c r="P33" s="130">
        <v>8160.1666666665997</v>
      </c>
    </row>
    <row r="34" spans="1:16" x14ac:dyDescent="0.2">
      <c r="A34" s="463" t="s">
        <v>381</v>
      </c>
      <c r="B34" s="233">
        <v>7426</v>
      </c>
      <c r="C34" s="233">
        <v>2779</v>
      </c>
      <c r="D34" s="234">
        <v>37.422569350929201</v>
      </c>
      <c r="E34" s="233">
        <v>1677</v>
      </c>
      <c r="F34" s="234">
        <v>22.582817129006202</v>
      </c>
      <c r="G34" s="235">
        <v>2791</v>
      </c>
      <c r="H34" s="234">
        <v>37.584163748990001</v>
      </c>
      <c r="I34" s="233">
        <v>1856</v>
      </c>
      <c r="J34" s="234">
        <v>24.993266900080801</v>
      </c>
      <c r="K34" s="245">
        <v>1236999.1251443001</v>
      </c>
      <c r="L34" s="245">
        <v>1023692.00919913</v>
      </c>
      <c r="M34" s="354">
        <v>49218.993362193003</v>
      </c>
      <c r="N34" s="245">
        <v>36377.319264070902</v>
      </c>
      <c r="O34" s="245">
        <v>12841.674098122099</v>
      </c>
      <c r="P34" s="245">
        <v>5331.1661255395002</v>
      </c>
    </row>
    <row r="35" spans="1:16" x14ac:dyDescent="0.2">
      <c r="A35" s="229" t="s">
        <v>10</v>
      </c>
      <c r="B35" s="13">
        <v>6623</v>
      </c>
      <c r="C35" s="13">
        <v>2383</v>
      </c>
      <c r="D35" s="14">
        <v>35.980673410841</v>
      </c>
      <c r="E35" s="13">
        <v>1383</v>
      </c>
      <c r="F35" s="14">
        <v>20.881775630379</v>
      </c>
      <c r="G35" s="13">
        <v>2490</v>
      </c>
      <c r="H35" s="14">
        <v>37.596255473350404</v>
      </c>
      <c r="I35" s="13">
        <v>1750</v>
      </c>
      <c r="J35" s="14">
        <v>26.423071115808501</v>
      </c>
      <c r="K35" s="18">
        <v>918220.62514430296</v>
      </c>
      <c r="L35" s="18">
        <v>757292.59253246803</v>
      </c>
      <c r="M35" s="352">
        <v>36015.410028860097</v>
      </c>
      <c r="N35" s="18">
        <v>24672.402597404402</v>
      </c>
      <c r="O35" s="18">
        <v>11343.0074314557</v>
      </c>
      <c r="P35" s="18">
        <v>3258.5827922060998</v>
      </c>
    </row>
    <row r="36" spans="1:16" x14ac:dyDescent="0.2">
      <c r="A36" s="124" t="s">
        <v>2</v>
      </c>
      <c r="B36" s="15">
        <v>803</v>
      </c>
      <c r="C36" s="15">
        <v>396</v>
      </c>
      <c r="D36" s="16">
        <v>49.315068493150697</v>
      </c>
      <c r="E36" s="15">
        <v>294</v>
      </c>
      <c r="F36" s="16">
        <v>36.612702366127003</v>
      </c>
      <c r="G36" s="13">
        <v>301</v>
      </c>
      <c r="H36" s="16">
        <v>37.484433374844301</v>
      </c>
      <c r="I36" s="15">
        <v>106</v>
      </c>
      <c r="J36" s="16">
        <v>13.200498132005</v>
      </c>
      <c r="K36" s="130">
        <v>318778.5</v>
      </c>
      <c r="L36" s="130">
        <v>266399.416666665</v>
      </c>
      <c r="M36" s="353">
        <v>13203.583333332899</v>
      </c>
      <c r="N36" s="130">
        <v>11704.916666666501</v>
      </c>
      <c r="O36" s="130">
        <v>1498.6666666664</v>
      </c>
      <c r="P36" s="130">
        <v>2072.5833333333999</v>
      </c>
    </row>
    <row r="37" spans="1:16" x14ac:dyDescent="0.2">
      <c r="A37" s="243" t="s">
        <v>382</v>
      </c>
      <c r="B37" s="235">
        <v>24994</v>
      </c>
      <c r="C37" s="235">
        <v>8958</v>
      </c>
      <c r="D37" s="236">
        <v>35.840601744418699</v>
      </c>
      <c r="E37" s="235">
        <v>5408</v>
      </c>
      <c r="F37" s="236">
        <v>21.637192926302301</v>
      </c>
      <c r="G37" s="235">
        <v>9682</v>
      </c>
      <c r="H37" s="236">
        <v>38.737296951268299</v>
      </c>
      <c r="I37" s="235">
        <v>6354</v>
      </c>
      <c r="J37" s="236">
        <v>25.422101304312999</v>
      </c>
      <c r="K37" s="245">
        <v>4550827.2090548202</v>
      </c>
      <c r="L37" s="245">
        <v>3728100.9820346399</v>
      </c>
      <c r="M37" s="354">
        <v>179793.63852813601</v>
      </c>
      <c r="N37" s="245">
        <v>126812.534848483</v>
      </c>
      <c r="O37" s="245">
        <v>52981.103679653199</v>
      </c>
      <c r="P37" s="245">
        <v>19147.914141416601</v>
      </c>
    </row>
    <row r="38" spans="1:16" x14ac:dyDescent="0.2">
      <c r="A38" s="229" t="s">
        <v>10</v>
      </c>
      <c r="B38" s="13">
        <v>23060</v>
      </c>
      <c r="C38" s="13">
        <v>7996</v>
      </c>
      <c r="D38" s="14">
        <v>34.674761491760599</v>
      </c>
      <c r="E38" s="13">
        <v>4643</v>
      </c>
      <c r="F38" s="14">
        <v>20.134431916738901</v>
      </c>
      <c r="G38" s="13">
        <v>8919</v>
      </c>
      <c r="H38" s="14">
        <v>38.677363399826497</v>
      </c>
      <c r="I38" s="13">
        <v>6145</v>
      </c>
      <c r="J38" s="14">
        <v>26.647875108412801</v>
      </c>
      <c r="K38" s="18">
        <v>3601684.02723664</v>
      </c>
      <c r="L38" s="18">
        <v>2978343.8653679802</v>
      </c>
      <c r="M38" s="352">
        <v>142650.62640692401</v>
      </c>
      <c r="N38" s="18">
        <v>95634.939393937399</v>
      </c>
      <c r="O38" s="18">
        <v>47015.687012986396</v>
      </c>
      <c r="P38" s="18">
        <v>14507.097474750301</v>
      </c>
    </row>
    <row r="39" spans="1:16" x14ac:dyDescent="0.2">
      <c r="A39" s="124" t="s">
        <v>2</v>
      </c>
      <c r="B39" s="15">
        <v>1934</v>
      </c>
      <c r="C39" s="15">
        <v>962</v>
      </c>
      <c r="D39" s="16">
        <v>49.741468459152003</v>
      </c>
      <c r="E39" s="15">
        <v>765</v>
      </c>
      <c r="F39" s="16">
        <v>39.555325749741499</v>
      </c>
      <c r="G39" s="13">
        <v>763</v>
      </c>
      <c r="H39" s="16">
        <v>39.4519131334023</v>
      </c>
      <c r="I39" s="15">
        <v>209</v>
      </c>
      <c r="J39" s="16">
        <v>10.806618407445701</v>
      </c>
      <c r="K39" s="488">
        <v>949143.18181818002</v>
      </c>
      <c r="L39" s="488">
        <v>749757.11666666705</v>
      </c>
      <c r="M39" s="489">
        <v>37143.012121212501</v>
      </c>
      <c r="N39" s="488">
        <v>31177.595454545801</v>
      </c>
      <c r="O39" s="488">
        <v>5965.4166666666997</v>
      </c>
      <c r="P39" s="488">
        <v>4640.8166666663001</v>
      </c>
    </row>
    <row r="40" spans="1:16" x14ac:dyDescent="0.2">
      <c r="A40" s="463" t="s">
        <v>383</v>
      </c>
      <c r="B40" s="233">
        <v>30324</v>
      </c>
      <c r="C40" s="233">
        <v>11977</v>
      </c>
      <c r="D40" s="234">
        <v>39.496768236380397</v>
      </c>
      <c r="E40" s="233">
        <v>7695</v>
      </c>
      <c r="F40" s="234">
        <v>25.3759398496241</v>
      </c>
      <c r="G40" s="490">
        <v>10710</v>
      </c>
      <c r="H40" s="234">
        <v>35.318559556786703</v>
      </c>
      <c r="I40" s="233">
        <v>7637</v>
      </c>
      <c r="J40" s="234">
        <v>25.1846722068329</v>
      </c>
      <c r="K40" s="248">
        <v>5544403.3439754797</v>
      </c>
      <c r="L40" s="248">
        <v>4612548.4628787898</v>
      </c>
      <c r="M40" s="355">
        <v>223636.51233765899</v>
      </c>
      <c r="N40" s="248">
        <v>168269.378787881</v>
      </c>
      <c r="O40" s="248">
        <v>55367.133549776801</v>
      </c>
      <c r="P40" s="248">
        <v>42220.692604618896</v>
      </c>
    </row>
    <row r="41" spans="1:16" x14ac:dyDescent="0.2">
      <c r="A41" s="229" t="s">
        <v>10</v>
      </c>
      <c r="B41" s="13">
        <v>27918</v>
      </c>
      <c r="C41" s="13">
        <v>10471</v>
      </c>
      <c r="D41" s="14">
        <v>37.506268357332203</v>
      </c>
      <c r="E41" s="13">
        <v>6530</v>
      </c>
      <c r="F41" s="14">
        <v>23.3899276452468</v>
      </c>
      <c r="G41" s="13">
        <v>10106</v>
      </c>
      <c r="H41" s="14">
        <v>36.198868113761698</v>
      </c>
      <c r="I41" s="13">
        <v>7341</v>
      </c>
      <c r="J41" s="14">
        <v>26.294863528906099</v>
      </c>
      <c r="K41" s="18">
        <v>4347810.4654040504</v>
      </c>
      <c r="L41" s="18">
        <v>3636042.1033549798</v>
      </c>
      <c r="M41" s="352">
        <v>174211.195670991</v>
      </c>
      <c r="N41" s="18">
        <v>121872.76212121399</v>
      </c>
      <c r="O41" s="18">
        <v>52338.433549776899</v>
      </c>
      <c r="P41" s="18">
        <v>23720.9092712858</v>
      </c>
    </row>
    <row r="42" spans="1:16" x14ac:dyDescent="0.2">
      <c r="A42" s="249" t="s">
        <v>2</v>
      </c>
      <c r="B42" s="122">
        <v>2406</v>
      </c>
      <c r="C42" s="122">
        <v>1506</v>
      </c>
      <c r="D42" s="123">
        <v>62.593516209476299</v>
      </c>
      <c r="E42" s="122">
        <v>1165</v>
      </c>
      <c r="F42" s="123">
        <v>48.420615128844602</v>
      </c>
      <c r="G42" s="334">
        <v>604</v>
      </c>
      <c r="H42" s="123">
        <v>25.103906899418099</v>
      </c>
      <c r="I42" s="122">
        <v>296</v>
      </c>
      <c r="J42" s="123">
        <v>12.3025768911056</v>
      </c>
      <c r="K42" s="130">
        <v>1196592.87857143</v>
      </c>
      <c r="L42" s="130">
        <v>976506.35952380905</v>
      </c>
      <c r="M42" s="353">
        <v>49425.316666667299</v>
      </c>
      <c r="N42" s="130">
        <v>46396.616666667403</v>
      </c>
      <c r="O42" s="130">
        <v>3028.6999999998998</v>
      </c>
      <c r="P42" s="130">
        <v>18499.783333333002</v>
      </c>
    </row>
    <row r="43" spans="1:16" x14ac:dyDescent="0.2">
      <c r="A43" s="463" t="s">
        <v>384</v>
      </c>
      <c r="B43" s="233">
        <v>1856</v>
      </c>
      <c r="C43" s="233">
        <v>718</v>
      </c>
      <c r="D43" s="234">
        <v>38.685344827586199</v>
      </c>
      <c r="E43" s="233">
        <v>422</v>
      </c>
      <c r="F43" s="234">
        <v>22.737068965517199</v>
      </c>
      <c r="G43" s="235">
        <v>663</v>
      </c>
      <c r="H43" s="234">
        <v>35.721982758620697</v>
      </c>
      <c r="I43" s="233">
        <v>475</v>
      </c>
      <c r="J43" s="234">
        <v>25.5926724137931</v>
      </c>
      <c r="K43" s="245">
        <v>312160.23470418301</v>
      </c>
      <c r="L43" s="245">
        <v>258372.72723665199</v>
      </c>
      <c r="M43" s="354">
        <v>12426.800216448501</v>
      </c>
      <c r="N43" s="245">
        <v>9480.4902597391101</v>
      </c>
      <c r="O43" s="245">
        <v>2946.3099567094</v>
      </c>
      <c r="P43" s="245">
        <v>1901.4119047627</v>
      </c>
    </row>
    <row r="44" spans="1:16" x14ac:dyDescent="0.2">
      <c r="A44" s="229" t="s">
        <v>10</v>
      </c>
      <c r="B44" s="13">
        <v>1736</v>
      </c>
      <c r="C44" s="13">
        <v>644</v>
      </c>
      <c r="D44" s="14">
        <v>37.096774193548399</v>
      </c>
      <c r="E44" s="13">
        <v>358</v>
      </c>
      <c r="F44" s="14">
        <v>20.622119815668199</v>
      </c>
      <c r="G44" s="13" t="s">
        <v>424</v>
      </c>
      <c r="H44" s="14" t="s">
        <v>424</v>
      </c>
      <c r="I44" s="13" t="s">
        <v>424</v>
      </c>
      <c r="J44" s="14" t="s">
        <v>424</v>
      </c>
      <c r="K44" s="18">
        <v>246329.90137085001</v>
      </c>
      <c r="L44" s="18">
        <v>200453.06056998501</v>
      </c>
      <c r="M44" s="352">
        <v>9542.3002164487098</v>
      </c>
      <c r="N44" s="18">
        <v>6993.9902597394102</v>
      </c>
      <c r="O44" s="18">
        <v>2548.3099567093</v>
      </c>
      <c r="P44" s="18">
        <v>1389.0785714292999</v>
      </c>
    </row>
    <row r="45" spans="1:16" x14ac:dyDescent="0.2">
      <c r="A45" s="124" t="s">
        <v>2</v>
      </c>
      <c r="B45" s="15">
        <v>120</v>
      </c>
      <c r="C45" s="15">
        <v>74</v>
      </c>
      <c r="D45" s="16">
        <v>61.6666666666667</v>
      </c>
      <c r="E45" s="15">
        <v>64</v>
      </c>
      <c r="F45" s="16">
        <v>53.3333333333333</v>
      </c>
      <c r="G45" s="13" t="s">
        <v>424</v>
      </c>
      <c r="H45" s="16" t="s">
        <v>424</v>
      </c>
      <c r="I45" s="15" t="s">
        <v>424</v>
      </c>
      <c r="J45" s="16" t="s">
        <v>424</v>
      </c>
      <c r="K45" s="488">
        <v>65830.333333332703</v>
      </c>
      <c r="L45" s="488">
        <v>57919.666666667203</v>
      </c>
      <c r="M45" s="489">
        <v>2884.4999999997999</v>
      </c>
      <c r="N45" s="488">
        <v>2486.4999999996999</v>
      </c>
      <c r="O45" s="488">
        <v>398.00000000009999</v>
      </c>
      <c r="P45" s="488">
        <v>512.33333333339999</v>
      </c>
    </row>
    <row r="46" spans="1:16" x14ac:dyDescent="0.2">
      <c r="A46" s="463" t="s">
        <v>385</v>
      </c>
      <c r="B46" s="235">
        <v>8501</v>
      </c>
      <c r="C46" s="235">
        <v>2590</v>
      </c>
      <c r="D46" s="236">
        <v>30.467003881896201</v>
      </c>
      <c r="E46" s="235">
        <v>1523</v>
      </c>
      <c r="F46" s="236">
        <v>17.915539348311999</v>
      </c>
      <c r="G46" s="235">
        <v>3059</v>
      </c>
      <c r="H46" s="236">
        <v>35.984001882131501</v>
      </c>
      <c r="I46" s="235">
        <v>2852</v>
      </c>
      <c r="J46" s="236">
        <v>33.548994235972202</v>
      </c>
      <c r="K46" s="248">
        <v>1666974.3673520901</v>
      </c>
      <c r="L46" s="248">
        <v>1463960.18813131</v>
      </c>
      <c r="M46" s="355">
        <v>72209.989321787507</v>
      </c>
      <c r="N46" s="248">
        <v>52605.054473302996</v>
      </c>
      <c r="O46" s="248">
        <v>19604.9348484845</v>
      </c>
      <c r="P46" s="248">
        <v>15181.934992783101</v>
      </c>
    </row>
    <row r="47" spans="1:16" x14ac:dyDescent="0.2">
      <c r="A47" s="229" t="s">
        <v>10</v>
      </c>
      <c r="B47" s="13">
        <v>8127</v>
      </c>
      <c r="C47" s="13">
        <v>2360</v>
      </c>
      <c r="D47" s="14">
        <v>29.039005783191801</v>
      </c>
      <c r="E47" s="13">
        <v>1336</v>
      </c>
      <c r="F47" s="14">
        <v>16.439030392518799</v>
      </c>
      <c r="G47" s="13">
        <v>2944</v>
      </c>
      <c r="H47" s="14">
        <v>36.224929248185099</v>
      </c>
      <c r="I47" s="13">
        <v>2823</v>
      </c>
      <c r="J47" s="14">
        <v>34.736064968623097</v>
      </c>
      <c r="K47" s="18">
        <v>1115450.5506854299</v>
      </c>
      <c r="L47" s="18">
        <v>959590.47146464605</v>
      </c>
      <c r="M47" s="352">
        <v>45687.105988454103</v>
      </c>
      <c r="N47" s="18">
        <v>26920.3378066363</v>
      </c>
      <c r="O47" s="18">
        <v>18766.768181817799</v>
      </c>
      <c r="P47" s="18">
        <v>4880.3683261166998</v>
      </c>
    </row>
    <row r="48" spans="1:16" x14ac:dyDescent="0.2">
      <c r="A48" s="249" t="s">
        <v>2</v>
      </c>
      <c r="B48" s="15">
        <v>374</v>
      </c>
      <c r="C48" s="15">
        <v>230</v>
      </c>
      <c r="D48" s="16">
        <v>61.497326203208601</v>
      </c>
      <c r="E48" s="15">
        <v>187</v>
      </c>
      <c r="F48" s="16">
        <v>50</v>
      </c>
      <c r="G48" s="13">
        <v>115</v>
      </c>
      <c r="H48" s="16">
        <v>30.748663101604301</v>
      </c>
      <c r="I48" s="15">
        <v>29</v>
      </c>
      <c r="J48" s="16">
        <v>7.7540106951871701</v>
      </c>
      <c r="K48" s="130">
        <v>551523.81666666595</v>
      </c>
      <c r="L48" s="130">
        <v>504369.71666666702</v>
      </c>
      <c r="M48" s="353">
        <v>26522.883333333401</v>
      </c>
      <c r="N48" s="130">
        <v>25684.7166666667</v>
      </c>
      <c r="O48" s="130">
        <v>838.16666666670005</v>
      </c>
      <c r="P48" s="130">
        <v>10301.5666666664</v>
      </c>
    </row>
    <row r="49" spans="1:16" x14ac:dyDescent="0.2">
      <c r="A49" s="463" t="s">
        <v>386</v>
      </c>
      <c r="B49" s="233">
        <v>4833</v>
      </c>
      <c r="C49" s="233">
        <v>1806</v>
      </c>
      <c r="D49" s="234">
        <v>37.368094351334598</v>
      </c>
      <c r="E49" s="233">
        <v>1061</v>
      </c>
      <c r="F49" s="234">
        <v>21.9532381543555</v>
      </c>
      <c r="G49" s="235">
        <v>1805</v>
      </c>
      <c r="H49" s="234">
        <v>37.347403269190998</v>
      </c>
      <c r="I49" s="233">
        <v>1222</v>
      </c>
      <c r="J49" s="234">
        <v>25.2845023794744</v>
      </c>
      <c r="K49" s="245">
        <v>615736.56883117103</v>
      </c>
      <c r="L49" s="245">
        <v>543244.72150072199</v>
      </c>
      <c r="M49" s="354">
        <v>25825.426082248199</v>
      </c>
      <c r="N49" s="245">
        <v>17974.642316015299</v>
      </c>
      <c r="O49" s="245">
        <v>7850.7837662329002</v>
      </c>
      <c r="P49" s="245">
        <v>3250.4659090895998</v>
      </c>
    </row>
    <row r="50" spans="1:16" x14ac:dyDescent="0.2">
      <c r="A50" s="229" t="s">
        <v>10</v>
      </c>
      <c r="B50" s="13">
        <v>4341</v>
      </c>
      <c r="C50" s="13">
        <v>1567</v>
      </c>
      <c r="D50" s="14">
        <v>36.097673347155002</v>
      </c>
      <c r="E50" s="13">
        <v>862</v>
      </c>
      <c r="F50" s="14">
        <v>19.857175765952501</v>
      </c>
      <c r="G50" s="13">
        <v>1587</v>
      </c>
      <c r="H50" s="14">
        <v>36.558396682792001</v>
      </c>
      <c r="I50" s="13">
        <v>1187</v>
      </c>
      <c r="J50" s="14">
        <v>27.343929970053001</v>
      </c>
      <c r="K50" s="18">
        <v>443096.73549783701</v>
      </c>
      <c r="L50" s="18">
        <v>385241.88816738903</v>
      </c>
      <c r="M50" s="352">
        <v>18003.842748915398</v>
      </c>
      <c r="N50" s="18">
        <v>11068.725649349601</v>
      </c>
      <c r="O50" s="18">
        <v>6935.1170995658003</v>
      </c>
      <c r="P50" s="18">
        <v>1604.2992424234999</v>
      </c>
    </row>
    <row r="51" spans="1:16" x14ac:dyDescent="0.2">
      <c r="A51" s="124" t="s">
        <v>2</v>
      </c>
      <c r="B51" s="15">
        <v>492</v>
      </c>
      <c r="C51" s="15">
        <v>239</v>
      </c>
      <c r="D51" s="16">
        <v>48.577235772357703</v>
      </c>
      <c r="E51" s="15">
        <v>199</v>
      </c>
      <c r="F51" s="16">
        <v>40.4471544715447</v>
      </c>
      <c r="G51" s="13">
        <v>218</v>
      </c>
      <c r="H51" s="16">
        <v>44.308943089430898</v>
      </c>
      <c r="I51" s="15">
        <v>35</v>
      </c>
      <c r="J51" s="16">
        <v>7.1138211382113798</v>
      </c>
      <c r="K51" s="488">
        <v>172639.83333333401</v>
      </c>
      <c r="L51" s="488">
        <v>158002.83333333299</v>
      </c>
      <c r="M51" s="489">
        <v>7821.5833333328001</v>
      </c>
      <c r="N51" s="488">
        <v>6905.9166666657002</v>
      </c>
      <c r="O51" s="488">
        <v>915.6666666671</v>
      </c>
      <c r="P51" s="488">
        <v>1646.1666666660999</v>
      </c>
    </row>
    <row r="52" spans="1:16" x14ac:dyDescent="0.2">
      <c r="A52" s="463" t="s">
        <v>387</v>
      </c>
      <c r="B52" s="233">
        <v>3281</v>
      </c>
      <c r="C52" s="233">
        <v>1629</v>
      </c>
      <c r="D52" s="234">
        <v>49.649497104541297</v>
      </c>
      <c r="E52" s="233">
        <v>1077</v>
      </c>
      <c r="F52" s="234">
        <v>32.825358122523603</v>
      </c>
      <c r="G52" s="490">
        <v>988</v>
      </c>
      <c r="H52" s="234">
        <v>30.112770496799801</v>
      </c>
      <c r="I52" s="233">
        <v>664</v>
      </c>
      <c r="J52" s="234">
        <v>20.237732398658899</v>
      </c>
      <c r="K52" s="248">
        <v>383108.63975468703</v>
      </c>
      <c r="L52" s="248">
        <v>334537.28080808098</v>
      </c>
      <c r="M52" s="355">
        <v>15820.687590187399</v>
      </c>
      <c r="N52" s="248">
        <v>12482.5866161633</v>
      </c>
      <c r="O52" s="248">
        <v>3338.1009740241002</v>
      </c>
      <c r="P52" s="248">
        <v>3849.7951298703001</v>
      </c>
    </row>
    <row r="53" spans="1:16" x14ac:dyDescent="0.2">
      <c r="A53" s="229" t="s">
        <v>10</v>
      </c>
      <c r="B53" s="13">
        <v>2977</v>
      </c>
      <c r="C53" s="13">
        <v>1405</v>
      </c>
      <c r="D53" s="14">
        <v>47.1951629156869</v>
      </c>
      <c r="E53" s="13">
        <v>879</v>
      </c>
      <c r="F53" s="14">
        <v>29.526368827678901</v>
      </c>
      <c r="G53" s="13">
        <v>927</v>
      </c>
      <c r="H53" s="14">
        <v>31.138730265367801</v>
      </c>
      <c r="I53" s="13">
        <v>645</v>
      </c>
      <c r="J53" s="14">
        <v>21.666106818945199</v>
      </c>
      <c r="K53" s="18">
        <v>277340.45793650602</v>
      </c>
      <c r="L53" s="18">
        <v>237471.49141414199</v>
      </c>
      <c r="M53" s="352">
        <v>11033.4921356415</v>
      </c>
      <c r="N53" s="18">
        <v>7871.6866161629896</v>
      </c>
      <c r="O53" s="18">
        <v>3161.8055194785002</v>
      </c>
      <c r="P53" s="18">
        <v>2113.6284632034999</v>
      </c>
    </row>
    <row r="54" spans="1:16" x14ac:dyDescent="0.2">
      <c r="A54" s="493" t="s">
        <v>2</v>
      </c>
      <c r="B54" s="122">
        <v>304</v>
      </c>
      <c r="C54" s="122">
        <v>224</v>
      </c>
      <c r="D54" s="123">
        <v>73.684210526315795</v>
      </c>
      <c r="E54" s="122">
        <v>198</v>
      </c>
      <c r="F54" s="123">
        <v>65.131578947368396</v>
      </c>
      <c r="G54" s="334">
        <v>61</v>
      </c>
      <c r="H54" s="123">
        <v>20.065789473684202</v>
      </c>
      <c r="I54" s="122">
        <v>19</v>
      </c>
      <c r="J54" s="123">
        <v>6.25</v>
      </c>
      <c r="K54" s="130">
        <v>105768.181818182</v>
      </c>
      <c r="L54" s="130">
        <v>97065.789393939107</v>
      </c>
      <c r="M54" s="353">
        <v>4787.1954545459002</v>
      </c>
      <c r="N54" s="130">
        <v>4610.9000000002998</v>
      </c>
      <c r="O54" s="130">
        <v>176.29545454559999</v>
      </c>
      <c r="P54" s="130">
        <v>1736.1666666668</v>
      </c>
    </row>
    <row r="55" spans="1:16" x14ac:dyDescent="0.2">
      <c r="A55" s="463" t="s">
        <v>388</v>
      </c>
      <c r="B55" s="233">
        <v>8860</v>
      </c>
      <c r="C55" s="233">
        <v>3488</v>
      </c>
      <c r="D55" s="234">
        <v>39.367945823927798</v>
      </c>
      <c r="E55" s="233">
        <v>2067</v>
      </c>
      <c r="F55" s="234">
        <v>23.3295711060948</v>
      </c>
      <c r="G55" s="235">
        <v>3245</v>
      </c>
      <c r="H55" s="234">
        <v>36.625282167042897</v>
      </c>
      <c r="I55" s="233">
        <v>2127</v>
      </c>
      <c r="J55" s="234">
        <v>24.006772009029302</v>
      </c>
      <c r="K55" s="245">
        <v>1133118.7584776301</v>
      </c>
      <c r="L55" s="245">
        <v>998934.04065656697</v>
      </c>
      <c r="M55" s="354">
        <v>47479.514141412299</v>
      </c>
      <c r="N55" s="245">
        <v>34231.406060603302</v>
      </c>
      <c r="O55" s="245">
        <v>13248.108080808999</v>
      </c>
      <c r="P55" s="245">
        <v>6217.8498917748902</v>
      </c>
    </row>
    <row r="56" spans="1:16" x14ac:dyDescent="0.2">
      <c r="A56" s="229" t="s">
        <v>10</v>
      </c>
      <c r="B56" s="13">
        <v>8281</v>
      </c>
      <c r="C56" s="13">
        <v>3157</v>
      </c>
      <c r="D56" s="14">
        <v>38.123415046491999</v>
      </c>
      <c r="E56" s="13">
        <v>1813</v>
      </c>
      <c r="F56" s="14">
        <v>21.8934911242604</v>
      </c>
      <c r="G56" s="13">
        <v>3066</v>
      </c>
      <c r="H56" s="14">
        <v>37.024513947590897</v>
      </c>
      <c r="I56" s="13">
        <v>2058</v>
      </c>
      <c r="J56" s="14">
        <v>24.8520710059172</v>
      </c>
      <c r="K56" s="18">
        <v>868840.75847763405</v>
      </c>
      <c r="L56" s="18">
        <v>755576.87398989999</v>
      </c>
      <c r="M56" s="352">
        <v>35438.1808080786</v>
      </c>
      <c r="N56" s="18">
        <v>23083.239393936401</v>
      </c>
      <c r="O56" s="18">
        <v>12354.9414141422</v>
      </c>
      <c r="P56" s="18">
        <v>3441.5165584418</v>
      </c>
    </row>
    <row r="57" spans="1:16" x14ac:dyDescent="0.2">
      <c r="A57" s="124" t="s">
        <v>2</v>
      </c>
      <c r="B57" s="15">
        <v>579</v>
      </c>
      <c r="C57" s="15">
        <v>331</v>
      </c>
      <c r="D57" s="16">
        <v>57.167530224525002</v>
      </c>
      <c r="E57" s="15">
        <v>254</v>
      </c>
      <c r="F57" s="16">
        <v>43.868739205526801</v>
      </c>
      <c r="G57" s="13">
        <v>179</v>
      </c>
      <c r="H57" s="16">
        <v>30.9153713298791</v>
      </c>
      <c r="I57" s="15">
        <v>69</v>
      </c>
      <c r="J57" s="16">
        <v>11.917098445595901</v>
      </c>
      <c r="K57" s="488">
        <v>264277.99999999901</v>
      </c>
      <c r="L57" s="488">
        <v>243357.166666668</v>
      </c>
      <c r="M57" s="489">
        <v>12041.3333333337</v>
      </c>
      <c r="N57" s="488">
        <v>11148.166666666901</v>
      </c>
      <c r="O57" s="488">
        <v>893.16666666679998</v>
      </c>
      <c r="P57" s="488">
        <v>2776.3333333331002</v>
      </c>
    </row>
    <row r="58" spans="1:16" x14ac:dyDescent="0.2">
      <c r="A58" s="463" t="s">
        <v>389</v>
      </c>
      <c r="B58" s="233">
        <v>4351</v>
      </c>
      <c r="C58" s="233">
        <v>1426</v>
      </c>
      <c r="D58" s="234">
        <v>32.774074925304497</v>
      </c>
      <c r="E58" s="233">
        <v>761</v>
      </c>
      <c r="F58" s="234">
        <v>17.490232130544701</v>
      </c>
      <c r="G58" s="490">
        <v>1742</v>
      </c>
      <c r="H58" s="234">
        <v>40.0367731555964</v>
      </c>
      <c r="I58" s="233">
        <v>1183</v>
      </c>
      <c r="J58" s="234">
        <v>27.1891519190991</v>
      </c>
      <c r="K58" s="248">
        <v>534333.75468975597</v>
      </c>
      <c r="L58" s="248">
        <v>474655.85970418301</v>
      </c>
      <c r="M58" s="355">
        <v>22545.021392495099</v>
      </c>
      <c r="N58" s="248">
        <v>14749.039141413599</v>
      </c>
      <c r="O58" s="248">
        <v>7795.9822510815002</v>
      </c>
      <c r="P58" s="248">
        <v>1678.7075757565001</v>
      </c>
    </row>
    <row r="59" spans="1:16" x14ac:dyDescent="0.2">
      <c r="A59" s="229" t="s">
        <v>10</v>
      </c>
      <c r="B59" s="13">
        <v>3995</v>
      </c>
      <c r="C59" s="13">
        <v>1282</v>
      </c>
      <c r="D59" s="14">
        <v>32.090112640801003</v>
      </c>
      <c r="E59" s="13">
        <v>649</v>
      </c>
      <c r="F59" s="14">
        <v>16.245306633291602</v>
      </c>
      <c r="G59" s="13">
        <v>1558</v>
      </c>
      <c r="H59" s="14">
        <v>38.9987484355444</v>
      </c>
      <c r="I59" s="13">
        <v>1155</v>
      </c>
      <c r="J59" s="14">
        <v>28.911138923654601</v>
      </c>
      <c r="K59" s="18">
        <v>386351.83802308899</v>
      </c>
      <c r="L59" s="18">
        <v>338733.40137084899</v>
      </c>
      <c r="M59" s="352">
        <v>15796.729725827599</v>
      </c>
      <c r="N59" s="18">
        <v>9165.2891414128007</v>
      </c>
      <c r="O59" s="18">
        <v>6631.4405844147996</v>
      </c>
      <c r="P59" s="18">
        <v>1028.2909090902999</v>
      </c>
    </row>
    <row r="60" spans="1:16" x14ac:dyDescent="0.2">
      <c r="A60" s="249" t="s">
        <v>2</v>
      </c>
      <c r="B60" s="122">
        <v>356</v>
      </c>
      <c r="C60" s="122">
        <v>144</v>
      </c>
      <c r="D60" s="123">
        <v>40.449438202247201</v>
      </c>
      <c r="E60" s="122">
        <v>112</v>
      </c>
      <c r="F60" s="123">
        <v>31.460674157303401</v>
      </c>
      <c r="G60" s="334">
        <v>184</v>
      </c>
      <c r="H60" s="123">
        <v>51.685393258426998</v>
      </c>
      <c r="I60" s="122">
        <v>28</v>
      </c>
      <c r="J60" s="123">
        <v>7.8651685393258397</v>
      </c>
      <c r="K60" s="130">
        <v>147981.91666666701</v>
      </c>
      <c r="L60" s="130">
        <v>135922.45833333299</v>
      </c>
      <c r="M60" s="353">
        <v>6748.2916666675001</v>
      </c>
      <c r="N60" s="130">
        <v>5583.7500000008004</v>
      </c>
      <c r="O60" s="130">
        <v>1164.5416666666999</v>
      </c>
      <c r="P60" s="130">
        <v>650.41666666619994</v>
      </c>
    </row>
    <row r="61" spans="1:16" x14ac:dyDescent="0.2">
      <c r="A61" s="463" t="s">
        <v>390</v>
      </c>
      <c r="B61" s="233">
        <v>4508</v>
      </c>
      <c r="C61" s="233">
        <v>2126</v>
      </c>
      <c r="D61" s="234">
        <v>47.160603371783502</v>
      </c>
      <c r="E61" s="233">
        <v>1350</v>
      </c>
      <c r="F61" s="234">
        <v>29.9467613132209</v>
      </c>
      <c r="G61" s="490">
        <v>1501</v>
      </c>
      <c r="H61" s="234">
        <v>33.296362023070103</v>
      </c>
      <c r="I61" s="233">
        <v>881</v>
      </c>
      <c r="J61" s="234">
        <v>19.543034605146399</v>
      </c>
      <c r="K61" s="248">
        <v>554124.84715007304</v>
      </c>
      <c r="L61" s="248">
        <v>490087.18329725799</v>
      </c>
      <c r="M61" s="355">
        <v>23300.848809522598</v>
      </c>
      <c r="N61" s="248">
        <v>17919.508585858301</v>
      </c>
      <c r="O61" s="248">
        <v>5381.3402236642996</v>
      </c>
      <c r="P61" s="248">
        <v>3760.4332611831001</v>
      </c>
    </row>
    <row r="62" spans="1:16" x14ac:dyDescent="0.2">
      <c r="A62" s="229" t="s">
        <v>10</v>
      </c>
      <c r="B62" s="13">
        <v>4177</v>
      </c>
      <c r="C62" s="13">
        <v>1898</v>
      </c>
      <c r="D62" s="14">
        <v>45.439310509935403</v>
      </c>
      <c r="E62" s="13">
        <v>1167</v>
      </c>
      <c r="F62" s="14">
        <v>27.938711994254302</v>
      </c>
      <c r="G62" s="13">
        <v>1417</v>
      </c>
      <c r="H62" s="14">
        <v>33.923868805362702</v>
      </c>
      <c r="I62" s="13">
        <v>862</v>
      </c>
      <c r="J62" s="14">
        <v>20.636820684701899</v>
      </c>
      <c r="K62" s="18">
        <v>435932.51381674001</v>
      </c>
      <c r="L62" s="18">
        <v>382058.93329725898</v>
      </c>
      <c r="M62" s="352">
        <v>17971.182142856</v>
      </c>
      <c r="N62" s="18">
        <v>12871.3419191918</v>
      </c>
      <c r="O62" s="18">
        <v>5099.8402236641996</v>
      </c>
      <c r="P62" s="18">
        <v>2467.5999278507002</v>
      </c>
    </row>
    <row r="63" spans="1:16" x14ac:dyDescent="0.2">
      <c r="A63" s="249" t="s">
        <v>2</v>
      </c>
      <c r="B63" s="122">
        <v>331</v>
      </c>
      <c r="C63" s="122">
        <v>228</v>
      </c>
      <c r="D63" s="123">
        <v>68.882175226586099</v>
      </c>
      <c r="E63" s="122">
        <v>183</v>
      </c>
      <c r="F63" s="123">
        <v>55.287009063444103</v>
      </c>
      <c r="G63" s="334">
        <v>84</v>
      </c>
      <c r="H63" s="123">
        <v>25.377643504531701</v>
      </c>
      <c r="I63" s="122">
        <v>19</v>
      </c>
      <c r="J63" s="123">
        <v>5.7401812688821696</v>
      </c>
      <c r="K63" s="130">
        <v>118192.333333334</v>
      </c>
      <c r="L63" s="130">
        <v>108028.249999999</v>
      </c>
      <c r="M63" s="353">
        <v>5329.6666666665997</v>
      </c>
      <c r="N63" s="130">
        <v>5048.1666666664996</v>
      </c>
      <c r="O63" s="130">
        <v>281.50000000009999</v>
      </c>
      <c r="P63" s="130">
        <v>1292.8333333323999</v>
      </c>
    </row>
    <row r="64" spans="1:16" x14ac:dyDescent="0.2">
      <c r="P64" s="20" t="s">
        <v>8</v>
      </c>
    </row>
    <row r="65" spans="1:1" x14ac:dyDescent="0.2">
      <c r="A65" s="278" t="s">
        <v>362</v>
      </c>
    </row>
    <row r="66" spans="1:1" x14ac:dyDescent="0.2">
      <c r="A66" s="278" t="s">
        <v>240</v>
      </c>
    </row>
    <row r="67" spans="1:1" x14ac:dyDescent="0.2">
      <c r="A67" s="491" t="s">
        <v>263</v>
      </c>
    </row>
  </sheetData>
  <mergeCells count="16">
    <mergeCell ref="P9:P11"/>
    <mergeCell ref="C10:C11"/>
    <mergeCell ref="D10:D11"/>
    <mergeCell ref="E10:F10"/>
    <mergeCell ref="G10:G11"/>
    <mergeCell ref="H10:H11"/>
    <mergeCell ref="I10:I11"/>
    <mergeCell ref="J10:J11"/>
    <mergeCell ref="I2:J2"/>
    <mergeCell ref="A5:K5"/>
    <mergeCell ref="A9:A12"/>
    <mergeCell ref="B9:B11"/>
    <mergeCell ref="C9:J9"/>
    <mergeCell ref="K9:L10"/>
    <mergeCell ref="A7:N7"/>
    <mergeCell ref="M9:O10"/>
  </mergeCells>
  <pageMargins left="0.70866141732283472" right="0.70866141732283472" top="0.78740157480314965" bottom="0.78740157480314965" header="0.31496062992125984" footer="0.31496062992125984"/>
  <pageSetup paperSize="9" scale="86" orientation="landscape" r:id="rId1"/>
  <rowBreaks count="2" manualBreakCount="2">
    <brk id="33" max="16383" man="1"/>
    <brk id="5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23</vt:i4>
      </vt:variant>
    </vt:vector>
  </HeadingPairs>
  <TitlesOfParts>
    <vt:vector size="40" baseType="lpstr">
      <vt:lpstr>Deckblatt</vt:lpstr>
      <vt:lpstr>Impressum</vt:lpstr>
      <vt:lpstr>Inhaltsverzeichnis</vt:lpstr>
      <vt:lpstr>1.1</vt:lpstr>
      <vt:lpstr>1.2</vt:lpstr>
      <vt:lpstr>1.3</vt:lpstr>
      <vt:lpstr>1.4</vt:lpstr>
      <vt:lpstr>1.5</vt:lpstr>
      <vt:lpstr>1.6</vt:lpstr>
      <vt:lpstr>2.1</vt:lpstr>
      <vt:lpstr>2.2</vt:lpstr>
      <vt:lpstr>2.3</vt:lpstr>
      <vt:lpstr>2.4</vt:lpstr>
      <vt:lpstr>Anhang</vt:lpstr>
      <vt:lpstr>Hinweis_BsbM</vt:lpstr>
      <vt:lpstr>BsbM_Glossar</vt:lpstr>
      <vt:lpstr>Statistik-Infoseite</vt:lpstr>
      <vt:lpstr>'1.1'!Druckbereich</vt:lpstr>
      <vt:lpstr>'1.3'!Druckbereich</vt:lpstr>
      <vt:lpstr>'1.6'!Druckbereich</vt:lpstr>
      <vt:lpstr>'2.1'!Druckbereich</vt:lpstr>
      <vt:lpstr>'2.2'!Druckbereich</vt:lpstr>
      <vt:lpstr>'2.3'!Druckbereich</vt:lpstr>
      <vt:lpstr>'2.4'!Druckbereich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'1.6'!Drucktitel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2026-03-18T17:06:33Z</dcterms:modified>
</cp:coreProperties>
</file>