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2868A57E-487B-4590-ABED-A7A543374EE4}" xr6:coauthVersionLast="47" xr6:coauthVersionMax="47" xr10:uidLastSave="{00000000-0000-0000-0000-000000000000}"/>
  <bookViews>
    <workbookView xWindow="1080" yWindow="1080" windowWidth="19320" windowHeight="13575" tabRatio="866" xr2:uid="{00000000-000D-0000-FFFF-FFFF00000000}"/>
  </bookViews>
  <sheets>
    <sheet name="Deckblatt" sheetId="37" r:id="rId1"/>
    <sheet name="Impressum" sheetId="24" r:id="rId2"/>
    <sheet name="Inhaltsverzeichnis" sheetId="47" r:id="rId3"/>
    <sheet name="1.1" sheetId="1" r:id="rId4"/>
    <sheet name="1.2" sheetId="48" r:id="rId5"/>
    <sheet name="1.3" sheetId="49" r:id="rId6"/>
    <sheet name="1.4" sheetId="15" r:id="rId7"/>
    <sheet name="1.5" sheetId="50" r:id="rId8"/>
    <sheet name="2.1" sheetId="32" r:id="rId9"/>
    <sheet name="2.2" sheetId="38" r:id="rId10"/>
    <sheet name="2.3" sheetId="8" r:id="rId11"/>
    <sheet name="Anhang" sheetId="51" r:id="rId12"/>
    <sheet name="Hinweis_BsbM" sheetId="72" r:id="rId13"/>
    <sheet name="BsbM_Glossar" sheetId="73" r:id="rId14"/>
    <sheet name="Statistik-Infoseite" sheetId="74" r:id="rId15"/>
  </sheets>
  <definedNames>
    <definedName name="DM">1.95583</definedName>
    <definedName name="_xlnm.Print_Area" localSheetId="3">'1.1'!$A$1:$J$29</definedName>
    <definedName name="_xlnm.Print_Area" localSheetId="5">'1.3'!$A$1:$J$45</definedName>
    <definedName name="_xlnm.Print_Area" localSheetId="8">'2.1'!$A$1:$F$31</definedName>
    <definedName name="_xlnm.Print_Area" localSheetId="9">'2.2'!$A$1:$P$36</definedName>
    <definedName name="_xlnm.Print_Area" localSheetId="10">'2.3'!$A$1:$P$25</definedName>
    <definedName name="_xlnm.Print_Area" localSheetId="11">Anhang!$A$1:$H$30</definedName>
    <definedName name="_xlnm.Print_Area" localSheetId="12">Hinweis_BsbM!$A$1:$B$26</definedName>
    <definedName name="_xlnm.Print_Area" localSheetId="1">Impressum!$A$1:$F$53</definedName>
    <definedName name="_xlnm.Print_Area" localSheetId="2">Inhaltsverzeichnis!$A$1:$F$30</definedName>
    <definedName name="_xlnm.Print_Area" localSheetId="14">'Statistik-Infoseite'!$A$1:$G$46</definedName>
    <definedName name="_xlnm.Print_Titles" localSheetId="3">'1.1'!$A:$B,'1.1'!$1:$12</definedName>
    <definedName name="_xlnm.Print_Titles" localSheetId="4">'1.2'!$A:$B,'1.2'!$1:$11</definedName>
    <definedName name="_xlnm.Print_Titles" localSheetId="5">'1.3'!$A:$B,'1.3'!$1:$12</definedName>
    <definedName name="_xlnm.Print_Titles" localSheetId="6">'1.4'!$A:$B,'1.4'!$1:$12</definedName>
    <definedName name="_xlnm.Print_Titles" localSheetId="7">'1.5'!$A:$B,'1.5'!$1:$11</definedName>
    <definedName name="_xlnm.Print_Titles" localSheetId="9">'2.2'!$A:$A,'2.2'!$1:$36</definedName>
    <definedName name="_xlnm.Print_Titles" localSheetId="13">BsbM_Glossar!$1:$2</definedName>
    <definedName name="_xlnm.Print_Titles" localSheetId="12">Hinweis_BsbM!$1:$3</definedName>
    <definedName name="EUR">1</definedName>
    <definedName name="Print_Area" localSheetId="13">BsbM_Glossar!$A$1:$C$49</definedName>
    <definedName name="Print_Titles" localSheetId="13">BsbM_Glossar!$1:$4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7" i="51" l="1"/>
  <c r="A6" i="32" l="1"/>
  <c r="A6" i="1"/>
  <c r="A6" i="8"/>
  <c r="A6" i="38"/>
  <c r="I2" i="49"/>
  <c r="O2" i="8"/>
  <c r="G2" i="48"/>
  <c r="M2" i="15"/>
  <c r="E2" i="32"/>
  <c r="G2" i="51"/>
  <c r="O2" i="38"/>
  <c r="M2" i="50"/>
  <c r="I2" i="1"/>
  <c r="A6" i="50" l="1"/>
  <c r="A5" i="15"/>
  <c r="A6" i="49"/>
  <c r="A6" i="48"/>
  <c r="D10" i="50" l="1"/>
  <c r="N10" i="50" s="1"/>
  <c r="J10" i="50" l="1"/>
  <c r="E10" i="50"/>
  <c r="K10" i="50"/>
  <c r="I10" i="50"/>
  <c r="M10" i="50"/>
  <c r="F10" i="50"/>
  <c r="L10" i="50"/>
  <c r="G10" i="50"/>
  <c r="H10" i="50"/>
  <c r="C41" i="24" l="1"/>
</calcChain>
</file>

<file path=xl/sharedStrings.xml><?xml version="1.0" encoding="utf-8"?>
<sst xmlns="http://schemas.openxmlformats.org/spreadsheetml/2006/main" count="741" uniqueCount="396">
  <si>
    <t>Beschäftigungsstatistik schwerbehinderter Menschen (BsbM)</t>
  </si>
  <si>
    <t>Insgesamt</t>
  </si>
  <si>
    <t>öffentliche Arbeitgeber</t>
  </si>
  <si>
    <t>Arbeitsplätze</t>
  </si>
  <si>
    <t>darunter</t>
  </si>
  <si>
    <t>davon</t>
  </si>
  <si>
    <t>besetzt</t>
  </si>
  <si>
    <t xml:space="preserve">unbesetzt </t>
  </si>
  <si>
    <t xml:space="preserve">© Statistik der Bundesagentur für Arbeit </t>
  </si>
  <si>
    <t>*)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Bei Auswertungen nach dem Beschäftigungsbetrieb gilt dies analog für die Zahl der ansässigen Betriebe und deren Beschäftigtenzahl.</t>
  </si>
  <si>
    <t>private Arbeitgeber</t>
  </si>
  <si>
    <t>Männer</t>
  </si>
  <si>
    <t>Frauen</t>
  </si>
  <si>
    <t>A Land- und Forstwirtschaft, Fischerei</t>
  </si>
  <si>
    <t>B Bergbau u. Gewinnung v. Steinen u. Erden</t>
  </si>
  <si>
    <t>C Verarbeitendes Gewerbe</t>
  </si>
  <si>
    <t>10 Hrst. von Nahrungs- und Futtermitteln</t>
  </si>
  <si>
    <t>11 Getränkeherstellung</t>
  </si>
  <si>
    <t>12 Tabakverarbeitung</t>
  </si>
  <si>
    <t>13 Herstellung von Textilien</t>
  </si>
  <si>
    <t>14 Herstellung von Bekleidung</t>
  </si>
  <si>
    <t>15 Herstellung v.Leder,Lederwaren u.Schuhen</t>
  </si>
  <si>
    <t>16 Hrst.v.Holz-,Korb-,Korkwaren(ohne Möbel)</t>
  </si>
  <si>
    <t>17 Hrst. v. Papier, Pappe u. Waren daraus</t>
  </si>
  <si>
    <t>18 Druckgewerbe u. Vervielältigung</t>
  </si>
  <si>
    <t>19 Kokerei und Mineralölverarbeitung</t>
  </si>
  <si>
    <t>20 Herstellung von chemischen Erzeugnissen</t>
  </si>
  <si>
    <t>21 Herstellung v. pharmazeut. Erzeugnissen</t>
  </si>
  <si>
    <t>22 Herstellung v. Gummi- u. Kunststoffwaren</t>
  </si>
  <si>
    <t>23 Hrst.v.Glas,Keramik,Verarb.Steine+Erden</t>
  </si>
  <si>
    <t>24 Metallerzeugung und -bearbeitung</t>
  </si>
  <si>
    <t>25 Herstellung von Metallerzeugnissen</t>
  </si>
  <si>
    <t>26 Hrst. v.DV-Gerät., elektr.u.opt.Erzeugn.</t>
  </si>
  <si>
    <t>27 Herstellung v. elektrischen Ausrüstungen</t>
  </si>
  <si>
    <t>28 Maschinenbau</t>
  </si>
  <si>
    <t>29 Hrst. v. Kraftwagen u. Kraftwagenteilen</t>
  </si>
  <si>
    <t>30 Sonstiger Fahrzeugbau</t>
  </si>
  <si>
    <t>31 Herstellung von Möbeln</t>
  </si>
  <si>
    <t>32 Herstellung von sonstigen Waren</t>
  </si>
  <si>
    <t>33 Rep. u.Install. v. Masch. u.Ausrüstungen</t>
  </si>
  <si>
    <t>D Energieversorgung</t>
  </si>
  <si>
    <t>E WassVers,Abwasser/Abfall,Umweltverschm.</t>
  </si>
  <si>
    <t>36 Wasserversorgung</t>
  </si>
  <si>
    <t>37 Abwasserentsorgung</t>
  </si>
  <si>
    <t>38 Sammlung,Abfallbeseitigung,Rückgewinnung</t>
  </si>
  <si>
    <t>39 Beseitig. v.UW-Verschm. u.sonst.Entsorg.</t>
  </si>
  <si>
    <t>F Baugewerbe</t>
  </si>
  <si>
    <t>41 Hochbau</t>
  </si>
  <si>
    <t>42 Tiefbau</t>
  </si>
  <si>
    <t>43 Vorber.Baust.arb.,Bauinst.,so.Ausbaugew.</t>
  </si>
  <si>
    <t>G Handel; Instandhalt. u. Rep. v. Kfz</t>
  </si>
  <si>
    <t>45 Handel m. Kfz; Inst.halt. u. Rep. v. Kfz</t>
  </si>
  <si>
    <t>46 Großhandel (ohne Handel mit Kfz)</t>
  </si>
  <si>
    <t>47 Einzelhandel (ohne Handel mit Kfz)</t>
  </si>
  <si>
    <t>H Verkehr und Lagerei</t>
  </si>
  <si>
    <t>49 Landverkehr u.Transp.i.Rohrfernleitungen</t>
  </si>
  <si>
    <t>50 Schifffahrt</t>
  </si>
  <si>
    <t>51 Luftfahrt</t>
  </si>
  <si>
    <t>52 Lagerei u. Erbr.v. sonst. DL f.d.Verkehr</t>
  </si>
  <si>
    <t>53 Post-, Kurier- und Expressdienste</t>
  </si>
  <si>
    <t>I Gastgewerbe</t>
  </si>
  <si>
    <t>55 Beherbergung</t>
  </si>
  <si>
    <t>56 Gastronomie</t>
  </si>
  <si>
    <t>J Information und Kommunikation</t>
  </si>
  <si>
    <t>58 Verlagswesen</t>
  </si>
  <si>
    <t>59 Film, TV, Kino u. Tonstudio</t>
  </si>
  <si>
    <t>60 Rundfunkveranstalter</t>
  </si>
  <si>
    <t>61 Telekommunikation</t>
  </si>
  <si>
    <t>62 DL der Informationstechnologie</t>
  </si>
  <si>
    <t>63 Informationsdienstleistungen</t>
  </si>
  <si>
    <t>K Finanz- u. Versicherungs-DL</t>
  </si>
  <si>
    <t>64 Erbringung von Finanzdienstleistungen</t>
  </si>
  <si>
    <t>65 Versicherungen u.Pensionskassen</t>
  </si>
  <si>
    <t>66 M.Finanz-u.Versicherungs-DL verb.Tätigk.</t>
  </si>
  <si>
    <t>L Grundstücks- und Wohnungswesen</t>
  </si>
  <si>
    <t>68 Grundstücks- und Wohnungswesen</t>
  </si>
  <si>
    <t>M Freiberufl., wissensch. u. techn. DL</t>
  </si>
  <si>
    <t>69 Rechts-,Steuerberatung, Wirtsch.-prüfung</t>
  </si>
  <si>
    <t>70 Verw.u.Führ. v.Untern.u.Betr.;Unt.berat.</t>
  </si>
  <si>
    <t>71 Architektur-, Ingenieurbüros; Labore</t>
  </si>
  <si>
    <t>72 Forschung und Entwicklung</t>
  </si>
  <si>
    <t>73 Werbung und Marktforschung</t>
  </si>
  <si>
    <t>74 Sonst.freiberufl., wiss.u.techn. Tätigk.</t>
  </si>
  <si>
    <t>75 Veterinärwesen</t>
  </si>
  <si>
    <t>N Sonstige wirtschaftliche DL</t>
  </si>
  <si>
    <t>77 Vermietung von beweglichen Sachen</t>
  </si>
  <si>
    <t>78 Vermittl. u.Überlassung v.Arbeitskräften</t>
  </si>
  <si>
    <t>79 Reisebüros,-veranst.u.son.Reservier.-DL</t>
  </si>
  <si>
    <t>80 Wach- u.Sicherh.dienste sowie Detekteien</t>
  </si>
  <si>
    <t>81 Gebäudebetreuung;Garten-u.Landschaftsbau</t>
  </si>
  <si>
    <t>82 Dienstleistg.f.Untern.u.Privatpers.ang</t>
  </si>
  <si>
    <t>O Öffentl.Verwalt.,Verteidigung;Soz.vers.</t>
  </si>
  <si>
    <t>84 Öffentl. Verwalt.,Verteidigung;Soz.vers.</t>
  </si>
  <si>
    <t>P Erziehung und Unterricht</t>
  </si>
  <si>
    <t>85 Erziehung und Unterricht</t>
  </si>
  <si>
    <t>Q Gesundheits- und Sozialwesen</t>
  </si>
  <si>
    <t>86 Gesundheitswesen</t>
  </si>
  <si>
    <t>87 Heime (ohne Erholungs- und Ferienheime)</t>
  </si>
  <si>
    <t>88 Sozialwesen (ohne Heime)</t>
  </si>
  <si>
    <t>R Kunst, Unterhaltung und Erholung</t>
  </si>
  <si>
    <t>90 Kreative, künstler.u.unterhalt. Tätigk.</t>
  </si>
  <si>
    <t>91 Bibl.,Archive,Museen,zoolog.u.ä.Gärten</t>
  </si>
  <si>
    <t>92 Spiel-, Wett- und Lotteriewesen</t>
  </si>
  <si>
    <t>93 DL d.Sports,d.Unterhaltg.u.d.Erholung</t>
  </si>
  <si>
    <t>S Erbringung v. sonstigen Dienstleistungen</t>
  </si>
  <si>
    <t>94 Interessenvertr.,kirchl.u.sonst.Verein</t>
  </si>
  <si>
    <t>95 Reparatur v.DV-Geräten u.Gebrauchsgütern</t>
  </si>
  <si>
    <t>96 Sonstige überwieg. persönliche DL</t>
  </si>
  <si>
    <t>T Private Haushalte</t>
  </si>
  <si>
    <t>Statistik-Infoseite</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</si>
  <si>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</si>
  <si>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</si>
  <si>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</si>
  <si>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</si>
  <si>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</si>
  <si>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</si>
  <si>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</si>
  <si>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</si>
  <si>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</si>
  <si>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</si>
  <si>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</si>
  <si>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</si>
  <si>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</si>
  <si>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</si>
  <si>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</si>
  <si>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</si>
  <si>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</si>
  <si>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</si>
  <si>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Langzeitarbeitslosigkeit</t>
  </si>
  <si>
    <t>Menschen mit Behinderungen</t>
  </si>
  <si>
    <t>Migration</t>
  </si>
  <si>
    <t>Regionale Mobilität</t>
  </si>
  <si>
    <t>Wirtschaftszweige</t>
  </si>
  <si>
    <t>Zeitarbeit</t>
  </si>
  <si>
    <t xml:space="preserve">Abkürzungen und Zeichen, die in den Produkten der Statistik der BA vorkommen, werden im </t>
  </si>
  <si>
    <t>Abkürzungsverzeichnis</t>
  </si>
  <si>
    <t>Impressum</t>
  </si>
  <si>
    <t>Produktlinie/Reihe:</t>
  </si>
  <si>
    <t>Tabellen</t>
  </si>
  <si>
    <t>Titel:</t>
  </si>
  <si>
    <t xml:space="preserve">Schwerbehinderte Menschen in Beschäftigung (Anzeigeverfahren SGB IX) </t>
  </si>
  <si>
    <t>Region:</t>
  </si>
  <si>
    <t>Berichtsjahr:</t>
  </si>
  <si>
    <t>Erstellungsdatum:</t>
  </si>
  <si>
    <t>Periodizität:</t>
  </si>
  <si>
    <t>jährlich</t>
  </si>
  <si>
    <t>Hinweise:</t>
  </si>
  <si>
    <t>Nächster
Veröffentlichungstermin:</t>
  </si>
  <si>
    <t>Herausgeberin:</t>
  </si>
  <si>
    <t>Rückfragen an:</t>
  </si>
  <si>
    <t>E-Mail:</t>
  </si>
  <si>
    <t>Hotline:</t>
  </si>
  <si>
    <t>Internet:</t>
  </si>
  <si>
    <t>http://statistik.arbeitsagentur.de</t>
  </si>
  <si>
    <t>Zitierhinweis:</t>
  </si>
  <si>
    <t>Statistik der Bundesagentur für Arbeit</t>
  </si>
  <si>
    <r>
      <rPr>
        <b/>
        <sz val="10"/>
        <rFont val="Arial"/>
        <family val="2"/>
      </rPr>
      <t>Nutzungsbedingungen:</t>
    </r>
    <r>
      <rPr>
        <sz val="10"/>
        <rFont val="Arial"/>
        <family val="2"/>
      </rPr>
      <t xml:space="preserve"> </t>
    </r>
  </si>
  <si>
    <t>© Statistik der Bundesagentur für Arbeit</t>
  </si>
  <si>
    <t>Sie können Informationen speichern, (auch auszugsweise) mit Quellen-</t>
  </si>
  <si>
    <t>angabe  weitergeben, vervielfältigen und verbreiten. Die Inhalte dürfen</t>
  </si>
  <si>
    <t>nicht verändert oder verfälscht werden. Eigene Berechnungen sind</t>
  </si>
  <si>
    <t>erlaubt, jedoch als solche kenntlich zu machen.</t>
  </si>
  <si>
    <t>Im Falle einer Zugänglichmachung im Internet soll dies in Form einer</t>
  </si>
  <si>
    <t>Verlinkung auf die Homepage der Statistik der Bundesagentur für Arbeit</t>
  </si>
  <si>
    <t xml:space="preserve">erfolgen. </t>
  </si>
  <si>
    <t xml:space="preserve">Die Nutzung der Inhalte für gewerbliche Zwecke, ausgenommen Presse, </t>
  </si>
  <si>
    <t>Rundfunk und Fernsehen und wissenschaftliche Publikationen, bedarf</t>
  </si>
  <si>
    <t xml:space="preserve">der Genehmigung durch die Statistik der Bundesagentur für Arbeit. </t>
  </si>
  <si>
    <t>Inhaltsverzeichnis</t>
  </si>
  <si>
    <t>Tabelle</t>
  </si>
  <si>
    <t>Glossar</t>
  </si>
  <si>
    <t>55 bis unter 60 Jahre</t>
  </si>
  <si>
    <t>60 Jahre und älter</t>
  </si>
  <si>
    <t>insgesamt</t>
  </si>
  <si>
    <t>Zeitreihe</t>
  </si>
  <si>
    <t>Jahr</t>
  </si>
  <si>
    <t>1.1</t>
  </si>
  <si>
    <t>1.2</t>
  </si>
  <si>
    <t>1.3</t>
  </si>
  <si>
    <t>1.4</t>
  </si>
  <si>
    <t>2.1</t>
  </si>
  <si>
    <t>2.2</t>
  </si>
  <si>
    <t>2.3</t>
  </si>
  <si>
    <t>Hinweise</t>
  </si>
  <si>
    <t>nach Alter, Personengruppen und Geschlecht</t>
  </si>
  <si>
    <t xml:space="preserve">Methodische Hinweise zu schwerbehinderten Menschen in Beschäftigung (Anzeigeverfahren SGB IX) </t>
  </si>
  <si>
    <t>http://statistik.arbeitsagentur.de/DE/Navigation/Statistiken/Themen-im-Fokus/Menschen-mit-Behinderungen/Menschen-mit-Behinderungen-Nav.html</t>
  </si>
  <si>
    <t>Weiterführende Informationen zur Beschäftigungsstatistik schwerbehinderter Menschen (BsbM) finden Sie im</t>
  </si>
  <si>
    <t>Glossar zur Beschätigungsstatistik schwerbehinderter Menschen</t>
  </si>
  <si>
    <t>Hinweis_BsbM</t>
  </si>
  <si>
    <t>Arbeitgeber</t>
  </si>
  <si>
    <t>nicht Zugeordnete</t>
  </si>
  <si>
    <t>Land-, Forstwirtschaft und Fischerei (A)</t>
  </si>
  <si>
    <t>Bergbau, Energie- u. Wasserversorg., Entsorgungswirtschaft (B,D,E)</t>
  </si>
  <si>
    <t>Herst. v. Vorleistungsgütern, insb. v. chem. Erzeugn- u Kunststoffwaren (16, 17, 19, 20, 22, 23)</t>
  </si>
  <si>
    <t>Baugewerbe (F)</t>
  </si>
  <si>
    <t>Handel, Instandhaltung, Rep. von Kfz (G)</t>
  </si>
  <si>
    <t>Verkehr und Lagerei  (H)</t>
  </si>
  <si>
    <t>Gastgewerbe (I)</t>
  </si>
  <si>
    <t>Information und Kommunikation (J)</t>
  </si>
  <si>
    <t>Erbr. von Finanz- u. Versicherungsdienstl. (K)</t>
  </si>
  <si>
    <t>Arbeitnehmerüberlassung (782,783)</t>
  </si>
  <si>
    <t>sonstige wirtschaftliche Dienstleistungen (N ohne 782,783)</t>
  </si>
  <si>
    <t>öffentl. Verw., Verteidigung, Soz.-vers., Ext.Orga. (O,U)</t>
  </si>
  <si>
    <t>Erziehung und Unterricht (P)</t>
  </si>
  <si>
    <t>Gesundheitswesen (86)</t>
  </si>
  <si>
    <t>Heime und Sozialwesen (87,88)</t>
  </si>
  <si>
    <t>sonst. Dienstleistungen, private Haushalte (RST)</t>
  </si>
  <si>
    <t>Verarbeitendes Gewerbe ( C)</t>
  </si>
  <si>
    <t>Herst. v. überw. häuslich konsumierten Gütern 
(10-15, 18, 21, 31)</t>
  </si>
  <si>
    <r>
      <t>Metall- und Elektroindustrie sowie Stahlindustrie</t>
    </r>
    <r>
      <rPr>
        <vertAlign val="superscript"/>
        <sz val="8"/>
        <rFont val="Arial"/>
        <family val="2"/>
      </rPr>
      <t xml:space="preserve"> 
</t>
    </r>
    <r>
      <rPr>
        <sz val="8"/>
        <rFont val="Arial"/>
        <family val="2"/>
      </rPr>
      <t>(24-30, 32, 33)</t>
    </r>
  </si>
  <si>
    <t>Immobilien, freiberufl., wissenschaftl. u. techn. Dienstl.(L,M)</t>
  </si>
  <si>
    <t>Altersklassen und Personengruppe</t>
  </si>
  <si>
    <t>zu zählende Arbeitsplätze</t>
  </si>
  <si>
    <r>
      <t>Ist-
Quote</t>
    </r>
    <r>
      <rPr>
        <vertAlign val="superscript"/>
        <sz val="8"/>
        <rFont val="Arial"/>
        <family val="2"/>
      </rPr>
      <t>2)</t>
    </r>
  </si>
  <si>
    <t>Beschäftigungspflicht</t>
  </si>
  <si>
    <t>dar. Arbeitnehmerüberlassung (782+783)</t>
  </si>
  <si>
    <t>schwerbehinderte Menschen 
in regulärer Beschäftigung</t>
  </si>
  <si>
    <t xml:space="preserve">schwerbehinderte und gleichgestellte 
Menschen in Ausbildung                </t>
  </si>
  <si>
    <t xml:space="preserve">schwer-
behinderte und gleichgestellte 
Menschen in Ausbildung       </t>
  </si>
  <si>
    <t>schwer- behinderte Menschen 
in regulärer Beschäftigung</t>
  </si>
  <si>
    <t>Pflichtarbeitsplätze</t>
  </si>
  <si>
    <t>Wirtschaftszweige WZ 2008</t>
  </si>
  <si>
    <r>
      <t xml:space="preserve">1.1. </t>
    </r>
    <r>
      <rPr>
        <b/>
        <sz val="10"/>
        <rFont val="Arial"/>
        <family val="2"/>
      </rPr>
      <t>Arbeitgeber nach Arbeitgeberart und Beschäftigungspflicht</t>
    </r>
  </si>
  <si>
    <r>
      <t xml:space="preserve">Insgesamt
</t>
    </r>
    <r>
      <rPr>
        <sz val="8"/>
        <color indexed="8"/>
        <rFont val="Arial"/>
        <family val="2"/>
      </rPr>
      <t>davon</t>
    </r>
  </si>
  <si>
    <t>ohne besetzte Pflichtarbeits- plätze</t>
  </si>
  <si>
    <t>Arbeitsplätze und Pflichtarbeitsplätze nach Arbeitgeberart</t>
  </si>
  <si>
    <t>nach der Klassifikation der Wirtschaftszweige 2008 (WZ 2008)</t>
  </si>
  <si>
    <t>in %
(Sp.1)</t>
  </si>
  <si>
    <t>Soll</t>
  </si>
  <si>
    <t>1.2. Arbeitgeber, Arbeitsplätze und Pflichtarbeitsplätze nach Arbeitgeberart</t>
  </si>
  <si>
    <t>Beschäf- tigungspflicht 
erfüllt</t>
  </si>
  <si>
    <r>
      <t xml:space="preserve">Zu den </t>
    </r>
    <r>
      <rPr>
        <b/>
        <sz val="9"/>
        <rFont val="Arial"/>
        <family val="2"/>
      </rPr>
      <t>privaten Arbeitgebern</t>
    </r>
    <r>
      <rPr>
        <sz val="9"/>
        <rFont val="Arial"/>
        <family val="2"/>
      </rPr>
      <t xml:space="preserve"> zählen:</t>
    </r>
  </si>
  <si>
    <r>
      <rPr>
        <vertAlign val="superscript"/>
        <sz val="7"/>
        <color theme="1"/>
        <rFont val="Arial"/>
        <family val="2"/>
      </rPr>
      <t>1)</t>
    </r>
    <r>
      <rPr>
        <sz val="7"/>
        <color theme="1"/>
        <rFont val="Arial"/>
        <family val="2"/>
      </rPr>
      <t xml:space="preserve"> Regionale Zuordnung nach dem Sitz des Hauptbetriebes des Arbeitgebers, unabhängig vom Ort des Beschäftigungsbetriebes.</t>
    </r>
  </si>
  <si>
    <t>Statistik aus dem Anzeigeverfahren gemäß SGB IX - Arbeitgeber mit 20 und mehr Arbeitsplätzen</t>
  </si>
  <si>
    <r>
      <t>sonstige</t>
    </r>
    <r>
      <rPr>
        <b/>
        <vertAlign val="superscript"/>
        <sz val="8"/>
        <rFont val="Arial"/>
        <family val="2"/>
      </rPr>
      <t xml:space="preserve">2)               </t>
    </r>
  </si>
  <si>
    <r>
      <t>sonstige 
Personen</t>
    </r>
    <r>
      <rPr>
        <vertAlign val="superscript"/>
        <sz val="8"/>
        <rFont val="Arial"/>
        <family val="2"/>
      </rPr>
      <t>2)</t>
    </r>
  </si>
  <si>
    <r>
      <rPr>
        <vertAlign val="superscript"/>
        <sz val="7"/>
        <rFont val="Arial"/>
        <family val="2"/>
      </rPr>
      <t>2)</t>
    </r>
    <r>
      <rPr>
        <sz val="7"/>
        <rFont val="Arial"/>
        <family val="2"/>
      </rPr>
      <t xml:space="preserve"> Ist-Quote ist der Anteil der besetzten an den zu zählenden Arbeitsplätzen (nur für Arbeitgeber mit mehr als 60 Arbeitsplätzen).</t>
    </r>
  </si>
  <si>
    <r>
      <rPr>
        <vertAlign val="superscript"/>
        <sz val="7"/>
        <color theme="1"/>
        <rFont val="Arial"/>
        <family val="2"/>
      </rPr>
      <t>1)</t>
    </r>
    <r>
      <rPr>
        <sz val="7"/>
        <color theme="1"/>
        <rFont val="Arial"/>
        <family val="2"/>
      </rPr>
      <t xml:space="preserve"> Regionale Zuordnung nach dem Ort des Beschäftigungsbetriebes.</t>
    </r>
  </si>
  <si>
    <r>
      <rPr>
        <vertAlign val="superscript"/>
        <sz val="7"/>
        <color theme="1"/>
        <rFont val="Arial"/>
        <family val="2"/>
      </rPr>
      <t>1)</t>
    </r>
    <r>
      <rPr>
        <sz val="7"/>
        <color theme="1"/>
        <rFont val="Arial"/>
        <family val="2"/>
      </rPr>
      <t xml:space="preserve"> Regionale und wirtschaftsfachliche Zuordnung erfolgt nach dem Beschäftigungsbetrieb, in dem die Beschftigten jeweils tätig sind.</t>
    </r>
  </si>
  <si>
    <t>unter 45 
Jahre</t>
  </si>
  <si>
    <t>45 bis unter 55 Jahre</t>
  </si>
  <si>
    <t>darunter
unter 45 Jahre</t>
  </si>
  <si>
    <r>
      <t xml:space="preserve">Schwerbehinderte Menschen in Beschäftigung 
</t>
    </r>
    <r>
      <rPr>
        <sz val="10"/>
        <rFont val="Arial"/>
        <family val="2"/>
      </rPr>
      <t>Statistik aus dem Anzeigeverfahren gemäß SGB IX - Arbeitgeber mit 20 und mehr Arbeitsplätzen</t>
    </r>
  </si>
  <si>
    <t>die Obersten Bundesbehörden mit ihren nachgeordneten Dienststellen, das Bundespräsidialamt, die Verwaltungen des Deutschen Bundestages und Bundesrates, das Bundesverfassungsgericht, die Obersten Gerichtshöfe des Bundes, der Bundesrechnungshof, jedoch zusammengefasst mit dem Generalbundesanwalt, sowie das Bundeseisenbahnvermögen
die Obersten Landesbehörden und die Staats- und Präsidialkanzleien mit ihren nachgeordneten Dienststellen, die Verwaltungen der Landtage, die Rechnungshöfe (Rechnungskammern), die Organe der Verfassungsgerichtsbarkeit der Länder und jede sonstige Landesbehörde, zusammengefasst jedoch diejenigen Behörden, die eine gemeinsame Personalverwaltung haben
jede sonstige Gebietskörperschaft und jeder Verband von Gebietskörperschaften
jede sonstige Körperschaft, Anstalt oder Stiftung des öffentlichen Rechts</t>
  </si>
  <si>
    <t>-
-
-
-</t>
  </si>
  <si>
    <t>Art des Arbeitgebers</t>
  </si>
  <si>
    <t xml:space="preserve">Tabellen, Schwerbehinderte Menschen in Beschäftigung (Anzeigeverfahren SGB IX),
</t>
  </si>
  <si>
    <t>Ist-Quote</t>
  </si>
  <si>
    <t>Beschäf-tigungs-pflicht 
erfüllt</t>
  </si>
  <si>
    <t xml:space="preserve">mit 
besetzten Arbeits-
plätzen über dem Soll
</t>
  </si>
  <si>
    <t>Beschäf-tigungs- pflicht teilweise erfüllt</t>
  </si>
  <si>
    <r>
      <t>20 bis unter 40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</si>
  <si>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</si>
  <si>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</si>
  <si>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Erfüllungsquote ist der Anteil der Arbeitgeber mit erfüllter Beschäftigungspflicht an allen beschäftigungspflichtigen Arbeitgebern.</t>
    </r>
  </si>
  <si>
    <r>
      <rPr>
        <vertAlign val="superscript"/>
        <sz val="7"/>
        <rFont val="Arial"/>
        <family val="2"/>
      </rPr>
      <t>3)</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</si>
  <si>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 xml:space="preserve"> besetzte Arbeitsplätze über dem Soll</t>
  </si>
  <si>
    <t>in %
(an AG
gesamt)</t>
  </si>
  <si>
    <t>zu zählende Arbeits- plätze</t>
  </si>
  <si>
    <t>besetzte Arbeits- plätze über dem Soll</t>
  </si>
  <si>
    <t>Arbeitgeber gesamt</t>
  </si>
  <si>
    <t>ohne besetzte Pflichtarbeitsplätze</t>
  </si>
  <si>
    <t>Beschäftigungspflicht teilweise erfüllt</t>
  </si>
  <si>
    <t>unter 1 %</t>
  </si>
  <si>
    <t>1 bis unter 2 %</t>
  </si>
  <si>
    <t>2 bis unter 3 %</t>
  </si>
  <si>
    <t>3 bis unter 4 %</t>
  </si>
  <si>
    <r>
      <t>4 bis unter 5 bzw. 6 %</t>
    </r>
    <r>
      <rPr>
        <vertAlign val="superscript"/>
        <sz val="8"/>
        <color rgb="FF000000"/>
        <rFont val="Arial"/>
        <family val="2"/>
      </rPr>
      <t>3)</t>
    </r>
  </si>
  <si>
    <t>Beschäftigungspflicht erfüllt</t>
  </si>
  <si>
    <r>
      <rPr>
        <vertAlign val="superscript"/>
        <sz val="7"/>
        <color theme="1"/>
        <rFont val="Arial"/>
        <family val="2"/>
      </rPr>
      <t>3)</t>
    </r>
    <r>
      <rPr>
        <sz val="7"/>
        <color theme="1"/>
        <rFont val="Arial"/>
        <family val="2"/>
      </rPr>
      <t xml:space="preserve"> Ausnahme von der 5%-Regelung: Besondere Beschäftigungspflichten gelten für Arbeitgeber im Sinne des § 241 SGB IX. Dabei handelt es sich um öffentliche Arbeitgeber des Bundes, die am 31. Oktober 1999 auf mindestens 6 Prozent der Arbeitsplätze schwerbehinderte Menschen beschäftigt hatten. Für diese Arbeitgeber beträgt die Pflichtquote abweichend von allen anderen Arbeitgeberarten 6 Prozent.</t>
    </r>
  </si>
  <si>
    <r>
      <t xml:space="preserve">
in %
(Sp.1)
(Erfüllungs- 
quote</t>
    </r>
    <r>
      <rPr>
        <vertAlign val="superscript"/>
        <sz val="8"/>
        <rFont val="Arial"/>
        <family val="2"/>
      </rPr>
      <t>2)</t>
    </r>
    <r>
      <rPr>
        <sz val="8"/>
        <rFont val="Arial"/>
        <family val="2"/>
      </rPr>
      <t>)</t>
    </r>
  </si>
  <si>
    <r>
      <rPr>
        <vertAlign val="superscript"/>
        <sz val="7"/>
        <rFont val="Arial"/>
        <family val="2"/>
      </rPr>
      <t>3)</t>
    </r>
    <r>
      <rPr>
        <sz val="7"/>
        <rFont val="Arial"/>
        <family val="2"/>
      </rPr>
      <t xml:space="preserve"> Ist-Quote ist der Anteil der besetzten an den zu zählenden Arbeitsplätzen (nur für Arbeitgeber mit mehr als 60 Arbeitsplätzen).</t>
    </r>
  </si>
  <si>
    <r>
      <rPr>
        <vertAlign val="superscript"/>
        <sz val="7"/>
        <rFont val="Arial"/>
        <family val="2"/>
      </rPr>
      <t>4)</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</si>
  <si>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nach Arbeitgeberart und Erfüllung der Beschäftigungspflicht</t>
  </si>
  <si>
    <t>mit 60 und mehr Arbeitsplätzen nach Arbeitgeberart und Größenklassen der Ist-Quote</t>
  </si>
  <si>
    <t>1.5</t>
  </si>
  <si>
    <t>Zeitreihe - Arbeitgeber nach Arbeitgeberart und Erfüllung der Beschäftigungspflicht</t>
  </si>
  <si>
    <t>nach Alter, Geschlecht und Wirtschaftszweigen WZ 2008</t>
  </si>
  <si>
    <r>
      <t>20 bis unter 40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</si>
  <si>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</si>
  <si>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</si>
  <si>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</si>
  <si>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r>
      <t xml:space="preserve">1.3. Arbeitgeber </t>
    </r>
    <r>
      <rPr>
        <b/>
        <u/>
        <sz val="10"/>
        <rFont val="Arial"/>
        <family val="2"/>
      </rPr>
      <t>mit 60 und mehr Arbeitsplätzen</t>
    </r>
    <r>
      <rPr>
        <b/>
        <sz val="10"/>
        <rFont val="Arial"/>
        <family val="2"/>
      </rPr>
      <t xml:space="preserve"> nach Arbeitgeberart und Größenklassen der Ist-Quote</t>
    </r>
  </si>
  <si>
    <t>.) kein Nachweis vorhanden</t>
  </si>
  <si>
    <t>1.5. Zeitreihe - Arbeitgeber nach Arbeitgeberart und Erfüllung der Beschäftigungspflicht</t>
  </si>
  <si>
    <t>Jahresdurchschnitt</t>
  </si>
  <si>
    <t>darunter Beschäftigungspflicht erfüllt</t>
  </si>
  <si>
    <r>
      <t xml:space="preserve">   in % (Erfüllungsquote</t>
    </r>
    <r>
      <rPr>
        <vertAlign val="superscript"/>
        <sz val="8"/>
        <rFont val="Arial"/>
        <family val="2"/>
      </rPr>
      <t>2)</t>
    </r>
    <r>
      <rPr>
        <sz val="8"/>
        <rFont val="Arial"/>
        <family val="2"/>
      </rPr>
      <t>)</t>
    </r>
  </si>
  <si>
    <t xml:space="preserve">   in % </t>
  </si>
  <si>
    <t>dav.</t>
  </si>
  <si>
    <r>
      <t>in % (Erfüllungsquote</t>
    </r>
    <r>
      <rPr>
        <vertAlign val="superscript"/>
        <sz val="8"/>
        <rFont val="Arial"/>
        <family val="2"/>
      </rPr>
      <t>2)</t>
    </r>
    <r>
      <rPr>
        <sz val="8"/>
        <rFont val="Arial"/>
        <family val="2"/>
      </rPr>
      <t>)</t>
    </r>
  </si>
  <si>
    <r>
      <t>20 bis unter 40 zu zählende Arbeitsplätze</t>
    </r>
    <r>
      <rPr>
        <b/>
        <vertAlign val="superscript"/>
        <sz val="8"/>
        <rFont val="Arial"/>
        <family val="2"/>
      </rPr>
      <t>4)</t>
    </r>
  </si>
  <si>
    <r>
      <t>40 bis unter 60 zu zählende Arbeitsplätze</t>
    </r>
    <r>
      <rPr>
        <b/>
        <vertAlign val="superscript"/>
        <sz val="8"/>
        <rFont val="Arial"/>
        <family val="2"/>
      </rPr>
      <t>4)</t>
    </r>
  </si>
  <si>
    <t xml:space="preserve">   in %</t>
  </si>
  <si>
    <r>
      <t>60 und mehr zu zählende Arbeitsplätze</t>
    </r>
    <r>
      <rPr>
        <b/>
        <vertAlign val="superscript"/>
        <sz val="8"/>
        <rFont val="Arial"/>
        <family val="2"/>
      </rPr>
      <t>4)</t>
    </r>
  </si>
  <si>
    <r>
      <t>Ist-Quote</t>
    </r>
    <r>
      <rPr>
        <vertAlign val="superscript"/>
        <sz val="8"/>
        <color theme="1"/>
        <rFont val="Arial"/>
        <family val="2"/>
      </rPr>
      <t>3)</t>
    </r>
  </si>
  <si>
    <r>
      <t>Ist-Quote</t>
    </r>
    <r>
      <rPr>
        <vertAlign val="superscript"/>
        <sz val="8"/>
        <rFont val="Arial"/>
        <family val="2"/>
      </rPr>
      <t>3)</t>
    </r>
  </si>
  <si>
    <t>Anhang: Ist-Quote nach Arbeitgeberart für alle Arbeitgeber</t>
  </si>
  <si>
    <r>
      <t>Nachrichtliche Darstellung</t>
    </r>
    <r>
      <rPr>
        <b/>
        <vertAlign val="superscript"/>
        <sz val="10"/>
        <rFont val="Arial"/>
        <family val="2"/>
      </rPr>
      <t>5)</t>
    </r>
  </si>
  <si>
    <r>
      <t>Ist-
Quote</t>
    </r>
    <r>
      <rPr>
        <vertAlign val="superscript"/>
        <sz val="8"/>
        <rFont val="Arial"/>
        <family val="2"/>
      </rPr>
      <t>2)3)</t>
    </r>
  </si>
  <si>
    <t>besetzt 
(inkl. Arbeitsplätze über dem Soll)</t>
  </si>
  <si>
    <r>
      <t>20 bis unter 40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</si>
  <si>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</si>
  <si>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</si>
  <si>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rPr>
        <vertAlign val="superscript"/>
        <sz val="7"/>
        <color theme="1"/>
        <rFont val="Arial"/>
        <family val="2"/>
      </rPr>
      <t>2)</t>
    </r>
    <r>
      <rPr>
        <sz val="7"/>
        <color theme="1"/>
        <rFont val="Arial"/>
        <family val="2"/>
      </rPr>
      <t xml:space="preserve"> Ist-Quote ist der Anteil der besetzten an den zu zählenden Arbeitsplätzen. </t>
    </r>
  </si>
  <si>
    <r>
      <rPr>
        <vertAlign val="superscript"/>
        <sz val="7"/>
        <color theme="1"/>
        <rFont val="Arial"/>
        <family val="2"/>
      </rPr>
      <t>3)</t>
    </r>
    <r>
      <rPr>
        <sz val="7"/>
        <color theme="1"/>
        <rFont val="Arial"/>
        <family val="2"/>
      </rPr>
      <t xml:space="preserve"> Für Arbeitgeber mit 60 und mehr zu zählenden Arbeitsplätzen kann auf Grundlage der Ist-Quote die Erfüllung der Beschäftigungspflicht beurteilt werden. Für Arbeitgeber mit weniger als 60 zu zählenden Arbeitsplätzen gelten andere Regelungen zur Beschäftigungspflicht, so dass anhand der Ist-Quote keine Aussagen zur Erfüllung der Beschäftigungspflicht getroffen werden können.</t>
    </r>
  </si>
  <si>
    <t>5) Der Anhang wird im Zuge der Neugestaltung dieser Publikation befristet nachrichtlich dargestellt.</t>
  </si>
  <si>
    <t>Jüngere</t>
  </si>
  <si>
    <t>Transformation</t>
  </si>
  <si>
    <t>Ukraine-Krieg</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</si>
  <si>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</si>
  <si>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</si>
  <si>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</si>
  <si>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</si>
  <si>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 xml:space="preserve">Beschäftigte schwerbehinderte Menschen </t>
  </si>
  <si>
    <t>gleichgestellte behinderte Menschen in regulärer Beschäftigung</t>
  </si>
  <si>
    <t>2.1. Schwerbehinderte Menschen in Beschäftigung (einschließlich ihnen gleichgestellte behinderte Menschen und sonstige anrechnungsfähige Personen) nach Personengruppen, Altersklassen und Geschlecht</t>
  </si>
  <si>
    <r>
      <t>2)</t>
    </r>
    <r>
      <rPr>
        <sz val="7"/>
        <color indexed="8"/>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</si>
  <si>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2.2. Schwerbehinderte Menschen in Beschäftigung (einschließlich ihnen gleichgestellte behinderte Menschen und sonstige anrechnungsfähige Personen) nach Geschlecht, Alter und Wirtschaftszweigen (WZ 2008)</t>
  </si>
  <si>
    <t>2.3 Schwerbehinderte Menschen in Beschäftigung (einschließlich ihnen gleichgestellte behinderte Menschen und sonstige anrechnungsfähige Personen) 
nach Personengruppen und Geschlecht</t>
  </si>
  <si>
    <r>
      <rPr>
        <vertAlign val="superscript"/>
        <sz val="7"/>
        <color theme="1"/>
        <rFont val="Arial"/>
        <family val="2"/>
      </rPr>
      <t>2)</t>
    </r>
    <r>
      <rPr>
        <sz val="7"/>
        <color theme="1"/>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</si>
  <si>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 xml:space="preserve">gleichgestellte behinderte Menschen in regulärer Beschäftigung  </t>
  </si>
  <si>
    <t>sowie im</t>
  </si>
  <si>
    <t>Die gesetzlichen Vorschriften zu Beschäftigungspflicht und zum Anzeigeverfahren sind im SGB IX zu finden.</t>
  </si>
  <si>
    <t>Beschäftigungspflichtige Arbeitgeber</t>
  </si>
  <si>
    <t>Alle Arbeitgeber, die im Jahresdurchschnitt monatlich über mindestens 20 zu zählende Arbeitsplätze im Sinne der §§ 156 ff SGB IX verfügen, sind beschäftigungspflichtig. Das heißt, es besteht nach § 154 SGB IX die Pflicht, schwerbehinderte Menschen zu beschäftigen. Dabei werden neben schwerbehinderten Menschen auch ihnen nach § 2 Abs. 3 SGB IX gleichgestellte behinderte Menschen und sonstige anrechnungsfähige Personen  berücksichtigt.</t>
  </si>
  <si>
    <t>Arbeitsplätze im Sinne des § 156 SGB IX sind alle Stellen, auf denen Arbeitnehmerinnen und Arbeitnehmer, Beamtinnen und Beamte, Richterinnen und Richter sowie Auszubildende und andere zu ihrer beruflichen Bildung Eingestellte beschäftigt werden. Bestimmte sonstige Stellen wie beispielsweise Stellen von Beschäftigten mit einer Wochenarbeitszeit von weniger als 18 Stunden und Stellen, die nur auf die Dauer von höchstens acht Wochen begrenzt sind, gelten nicht als Arbeitsplätze. 
Alle Angaben zu den Arbeitsplätzen und Pflichtarbeitsplätzen erfolgen als jahrdesdurchschnittlich monatliche Werte. Zur Berechnung der jahresdurchschnittlichen Anzahl werden die jeweiligen Jahressummen durch die Anzahl der Monate geteilt, in denen die Unternehmenstätigkeit des Arbeitgebers mindestens an einem Tag im Monat bestanden hat.</t>
  </si>
  <si>
    <r>
      <rPr>
        <b/>
        <sz val="10"/>
        <rFont val="Arial"/>
        <family val="2"/>
      </rPr>
      <t xml:space="preserve">Zu zählende Arbeitsplätze
</t>
    </r>
    <r>
      <rPr>
        <sz val="9"/>
        <rFont val="Arial"/>
        <family val="2"/>
      </rPr>
      <t>Die Anzahl der zu zählenden Arbeitsplätze sind die Arbeitsplätze abzüglich der Stellen, auf denen Auszubildende sowie Rechts- oder Studienreferendarinnen und -referendare beschäftigt werden.</t>
    </r>
  </si>
  <si>
    <t xml:space="preserve">In § 154 Abs. 1 SGB IX ist geregelt, wie viele Arbeitsplätze ein Arbeitgeber mit schwerbehinderten Menschen zu besetzen hat. Diese Arbeitsplätze werden als Pflichtarbeitsplätze bezeichnet. </t>
  </si>
  <si>
    <r>
      <rPr>
        <b/>
        <sz val="10"/>
        <rFont val="Arial"/>
        <family val="2"/>
      </rPr>
      <t xml:space="preserve">Soll
</t>
    </r>
    <r>
      <rPr>
        <sz val="9"/>
        <rFont val="Arial"/>
        <family val="2"/>
      </rPr>
      <t xml:space="preserve">Unter der Anzahl der Pflichtarbeitsplätze Soll wird die rechnerische Anzahl an Arbeitsplätzen verstanden, die ein beschäftigungspflichtiger Arbeitgeber nach SGB IX mit schwerbehinderten oder ihnen gleichgestellten Menschen besetzen muss, um seine Beschäftigungspflicht zu erfüllen.
</t>
    </r>
    <r>
      <rPr>
        <b/>
        <sz val="10"/>
        <rFont val="Arial"/>
        <family val="2"/>
      </rPr>
      <t xml:space="preserve">
Besetzt</t>
    </r>
    <r>
      <rPr>
        <b/>
        <sz val="9"/>
        <rFont val="Arial"/>
        <family val="2"/>
      </rPr>
      <t xml:space="preserve">
</t>
    </r>
    <r>
      <rPr>
        <sz val="9"/>
        <rFont val="Arial"/>
        <family val="2"/>
      </rPr>
      <t xml:space="preserve">Die Pflichtarbeitsplätze, die mit schwerbehinderten Menschen besetzt wurden, zählen als besetzt. Dabei ist zu berücksichtigen, dass bestimmte schwerbehinderte Menschen auf mehrere Arbeitsplätze angerechnet werden können (siehe Mehrfachanrechnung). Beschäftigt ein Arbeitgeber einen schwerbehinderten Menschen nicht für das Jahr, so ergibt sich eine jahresdurchschnittlich monatliche Anzahl besetzter Pflichtarbeitsplätze kleiner 1. 
</t>
    </r>
    <r>
      <rPr>
        <b/>
        <sz val="10"/>
        <rFont val="Arial"/>
        <family val="2"/>
      </rPr>
      <t>Unbesetzt</t>
    </r>
    <r>
      <rPr>
        <sz val="9"/>
        <rFont val="Arial"/>
        <family val="2"/>
      </rPr>
      <t xml:space="preserve">
Pflichtarbeitsplätze, die nicht mit schwerbehinderten Menschen besetzt wurden, zählen als unbesetzt.</t>
    </r>
  </si>
  <si>
    <t xml:space="preserve">Besetzte Arbeitsplätze über dem Soll
</t>
  </si>
  <si>
    <t>Besetzt ein Arbeitgeber mehr Arbeitsplätze als im Soll vorgesehen mit schwerbehinderten Menschen, so gelten diese als Arbeitsplätze über dem Soll.</t>
  </si>
  <si>
    <t xml:space="preserve">Mehrfachanrechnung
</t>
  </si>
  <si>
    <t xml:space="preserve">Ein schwerbehinderter Mensch kann auf mehr als einen Pflichtarbeitsplatz angerechnet werden, wenn wegen Art und Schwere der Behinderung eine Teilhabe am Arbeitsleben oder die Vermittlung eines Ausbildungplatzes auf besondere Schwierigkeiten stößt. Auszubildende werden auf mindestens zwei Pflichtarbeitsplätze angerechnet. Die Anzahl der besetzten Pflichtarbeitsplätze erlaubt also nicht zwingend einen Rückschluss auf die Anzahl der schwerbhinderten beschäftigten Menschen. </t>
  </si>
  <si>
    <r>
      <t xml:space="preserve">Zu den </t>
    </r>
    <r>
      <rPr>
        <b/>
        <sz val="9"/>
        <rFont val="Arial"/>
        <family val="2"/>
      </rPr>
      <t>öffentlichen Arbeitgebern</t>
    </r>
    <r>
      <rPr>
        <sz val="9"/>
        <rFont val="Arial"/>
        <family val="2"/>
      </rPr>
      <t xml:space="preserve"> nach §154 SGB IX zählen:
</t>
    </r>
  </si>
  <si>
    <t>-
-
-
-</t>
  </si>
  <si>
    <t>Nach § 154 SGB IX ist jeder Arbeitgeber mit jahresdurchschnittlich monatlich mindestens 20 zu zählenden Arbeitsplätzen verpflichtet, eine bestimmte Anzahl von schwerbehinderten Menschen, ihnen gleichgestellten oder sonstigen anrechnungsfähigen Personen zu beschäftigen. Es gelten folgende Beschäftigungspflichten:</t>
  </si>
  <si>
    <t>Erfüllungsquote</t>
  </si>
  <si>
    <t>Dargestellte Personengruppen</t>
  </si>
  <si>
    <t xml:space="preserve">    1. Schwerbehinderte Menschen in regulärer Beschäftigung</t>
  </si>
  <si>
    <t>Nach § 2 Abs. 2 SGB IX sind Menschen schwerbehindert, wenn bei ihnen ein Grad der Behinderung von wenigstens 50 vorliegt.</t>
  </si>
  <si>
    <t xml:space="preserve">    2. Gleichgestellte behinderte Menschen in regulärer Beschäftigung</t>
  </si>
  <si>
    <t>Menschen mit Behinderungen mit einem Grad von weniger als 50, aber mindestens 30, bei denen die übrigen Voraussetzungen des § 2 Abs. 2 SGB IX vorliegen, wenn sie infolge ihrer Behinderung ohne die Gleichstellung einen geeigneten Arbeitsplatz nicht erlangen oder nicht behalten können, sollen schwerbehinderten Menschen gleichgestellt werden.</t>
  </si>
  <si>
    <t xml:space="preserve">    3. Schwerbehinderte und gleichgestellte behinderte Menschen in Ausbildung</t>
  </si>
  <si>
    <t xml:space="preserve"> -  schwerbehinderte Menschen in Ausbildung
 -  gleichgestellte behinderte Menschen in Ausbildung</t>
  </si>
  <si>
    <t xml:space="preserve">    4. Sonstige Personengruppen:</t>
  </si>
  <si>
    <t>Arbeitgeber mit 20 bis unter 40 zu zählenden Arbeitsplätzen: Beschäftigung eines schwerbehinderten Menschen
Arbeitgeber mit 40 bis unter 60 zu zählenden Arbeitsplätzen: Beschäftigung zweier schwerbehinderter Menschen
Arbeitgeber mit 60 und mehr zu zählenden Arbeitsplätzen: Beschäftigung schwerbehinderter Menschen auf i. d. R. mind. 5 % der zu zählenden Arbeitsplätze</t>
  </si>
  <si>
    <t xml:space="preserve">Die Erfüllungsquote stellt den Anteil der Arbeitgeber dar, die ihre Beschäftigungspflicht erfüllt haben, gemessen an der Anzahl aller beschäftigungspflichtigen Arbeitgeber. Sie dient deshalb für alle Arbeitgeber als Maß, wie häufig die Beschäftigungspflicht erfüllt wurde.
</t>
  </si>
  <si>
    <t>*) Datenschutz bzw. statistische Geheimhaltung und Definition von Anzahl sowie Jahresdurchschnitten siehe "Hinweis_BsbM".</t>
  </si>
  <si>
    <t>1.4. Arbeitgeber nach der Klassifikation der Wirtschaftszweige 2008 (WZ 2008)</t>
  </si>
  <si>
    <r>
      <t>in %
(Sp.1)
(Erfül- lungs- 
quote</t>
    </r>
    <r>
      <rPr>
        <vertAlign val="superscript"/>
        <sz val="8"/>
        <rFont val="Arial"/>
        <family val="2"/>
      </rPr>
      <t>2)</t>
    </r>
    <r>
      <rPr>
        <sz val="8"/>
        <rFont val="Arial"/>
        <family val="2"/>
      </rPr>
      <t>)</t>
    </r>
  </si>
  <si>
    <t>darunter Männer im Alter von</t>
  </si>
  <si>
    <t>darunter Frauen im Alter von</t>
  </si>
  <si>
    <t>darunter im Alter von</t>
  </si>
  <si>
    <t xml:space="preserve">Zeitreihe, Jahresdurchschnitt </t>
  </si>
  <si>
    <t>Arbeitgeber (Anzahl) und 
Arbeitsplätze (Jahresdurchschnitt)</t>
  </si>
  <si>
    <t xml:space="preserve">Arbeitgeber (Anzahl) und 
Arbeitsplätze (Jahresdurchschnitt) </t>
  </si>
  <si>
    <t>Zeitreihe, Jahresdurchschnitt</t>
  </si>
  <si>
    <t>Produkt-ID:</t>
  </si>
  <si>
    <t>Die Beschäftigungsstatistik schwerbehinderter Menschen (Anzeigeverfahren SGB IX) ist Teil der amtlichen Arbeitsmarktstatistik nach dem Sozialgesetzbuch. Gemäß § 281 SGB III verarbeitet die Bundesagentur für Arbeit zu diesem Zwecke Daten aus dem Anzeigeverfahren zur Beschäftigung schwerbehinderter Menschen nach § 163 Absatz 2 SGB IX.</t>
  </si>
  <si>
    <r>
      <rPr>
        <sz val="9"/>
        <rFont val="Arial"/>
        <family val="2"/>
      </rPr>
      <t xml:space="preserve">Informationen zur Beteiligung schwerbehinderter Menschen am Arbeitsmarkt sind in der Publikation </t>
    </r>
    <r>
      <rPr>
        <u/>
        <sz val="9"/>
        <color theme="10"/>
        <rFont val="Arial"/>
        <family val="2"/>
      </rPr>
      <t>„Arbeitsmarkt für Menschen mit Behinderung“</t>
    </r>
    <r>
      <rPr>
        <sz val="9"/>
        <rFont val="Arial"/>
        <family val="2"/>
      </rPr>
      <t xml:space="preserve"> zu finden.</t>
    </r>
  </si>
  <si>
    <t>Die Themenseite „Menschen mit Behinderung“ ist im Internet unter folgendem Link zu finden:</t>
  </si>
  <si>
    <t xml:space="preserve">Qualitätsbericht „Beschäftigungsstatistik schwerbehinderter Menschen“ </t>
  </si>
  <si>
    <t>Methodenbericht „Neugestaltung der Beschäftigungsstatistik schwerbehinderter Menschen (Anzeigeverfahren SGB IX)“.</t>
  </si>
  <si>
    <r>
      <rPr>
        <b/>
        <sz val="10"/>
        <rFont val="Arial"/>
        <family val="2"/>
      </rPr>
      <t xml:space="preserve">Anzahl und Jahresdurchschnitte
</t>
    </r>
    <r>
      <rPr>
        <sz val="9"/>
        <rFont val="Arial"/>
        <family val="2"/>
      </rPr>
      <t>Die Anzahl bezieht sich auf all jene Arbeitgeber, die in dem betreffenden Berichtsjahr beschäftigungspflichtig waren und eine Anzeige abgegeben haben.
Bei den Arbeitsplätzen werden die Jahresdurchschnitte wie im Anzeigeverfahren vorgegeben berechnet. Dabei wird die Jahressumme der Arbeitsplätze durch die Anzahl der Monate der Unternehmenstätigkeit geteilt. Gezählt werden dabei alle Monate, in denen die Unternehmenstätigkeit mindestens an einem Tag bestanden hat.
Die Statistiken zu Beschäftigten enthalten den Jahresdurchschnitt ohne die Berücksichtigung der Unternehmenstätigkeit. Beschäftigte werden gezählt, wenn sie zum Monatsletzten in Beschäftigung standen. Der Jahresdurchschnitt wird hierbei aus allen Kalendermonaten des Jahres berechnet.</t>
    </r>
  </si>
  <si>
    <t>-
-
-</t>
  </si>
  <si>
    <t xml:space="preserve"> -  selbständige schwerbehinderte Arbeitgeber (§ 158 Absatz 4 SGB IX)
 -  schwerbehinderte und gleichgestellte behinderte Menschen, die im Rahmen einer Maßnahme zur 
     Förderung des Übergangs aus einer Werkstatt für behinderte Menschen (WfbM) vorübergehend auf dem 
     allgemeinen Arbeitsmarkt (§ 5 Absatz 4 Satz 1 WVO) beschäftigt werden
 -  schwerbehinderte und gleichgestellte behinderte Menschen in Ausbildung, für die Zeit der Ausbildung, die 
    im Rahmen von Leistungen zur beruflichen Ausbildung in Einrichtungen der beruflichen
    Rehabilitation nach § 51 Absatz 2 SGB IX in einem Betrieb oder Dienststelle durchgeführt wird
 -  Menschen mit Bergmannsversorgungsscheinen (§ 158 Absatz 5 SGB IX)</t>
  </si>
  <si>
    <t>Stand: 18.03.2025</t>
  </si>
  <si>
    <t xml:space="preserve">Diese Statistik wird jährlich mit einer 15-monatigen Wartezeit veröffentlicht. Sie liefert Informationen über die Anzahl der Arbeitgeber mit jahresdurchschnittlich monatlich mindestens 20 Arbeitsplätzen und weitere arbeitgeberbezogene Merkmale, wie Informationen zur Arbeitsplatzzahl, den besetzten sowie unbesetzten Pflichtarbeitsplätzen und die sich daraus ableitende Erfüllung der Beschäftigungspflicht. Daneben liefert sie Informationen über die Anzahl der schwerbehinderten, gleichgestellten und sonstigen anrechnungsfähigen Menschen in Beschäftigung, die bei diesen Arbeitgebern beschäftigt sind. </t>
  </si>
  <si>
    <r>
      <rPr>
        <b/>
        <sz val="10"/>
        <rFont val="Arial"/>
        <family val="2"/>
      </rPr>
      <t>Arbeitgeber, Betrieb und Hauptbetrieb</t>
    </r>
    <r>
      <rPr>
        <sz val="10"/>
        <rFont val="Arial"/>
        <family val="2"/>
      </rPr>
      <t xml:space="preserve">
</t>
    </r>
    <r>
      <rPr>
        <sz val="9"/>
        <rFont val="Arial"/>
        <family val="2"/>
      </rPr>
      <t xml:space="preserve">Ein Betrieb im Sinne der Beschäftigungsstatistik ist eine regional und wirtschaftsfachlich abgegrenzte Einheit, in der mindestens ein sozialversicherungspflichtiges oder geringfügiges Beschäftigungsverhältnis besteht. Einem Arbeitgeber können mehrere Betriebe zugeordent sein. </t>
    </r>
    <r>
      <rPr>
        <sz val="10"/>
        <rFont val="Arial"/>
        <family val="2"/>
      </rPr>
      <t xml:space="preserve">
</t>
    </r>
  </si>
  <si>
    <r>
      <rPr>
        <b/>
        <sz val="10"/>
        <rFont val="Arial"/>
        <family val="2"/>
      </rPr>
      <t>Hauptbetrieb des Arbeitgebers</t>
    </r>
    <r>
      <rPr>
        <sz val="9"/>
        <rFont val="Arial"/>
        <family val="2"/>
      </rPr>
      <t xml:space="preserve">
Die Anzeige des Arbeitgebers enthält die über alle Betriebe des Arbeitgebers zusammengefassten Informationen. Dazu legt der Arbeitgeber einen seiner Betriebe als Hauptbetrieb fest, für den die Anzeige abgegeben wird. Die regionale und wirtschaftsfachliche Zuordnung der Arbeitgebermerkmale erfolgt in der Beschäftigungsstatistik schwerbehinderter Menschen nach diesem Hauptbetrieb des Arbeitgebers.</t>
    </r>
  </si>
  <si>
    <r>
      <rPr>
        <b/>
        <sz val="10"/>
        <rFont val="Arial"/>
        <family val="2"/>
      </rPr>
      <t>Betrieb</t>
    </r>
    <r>
      <rPr>
        <sz val="10"/>
        <rFont val="Arial"/>
        <family val="2"/>
      </rPr>
      <t xml:space="preserve">
</t>
    </r>
    <r>
      <rPr>
        <sz val="9"/>
        <rFont val="Arial"/>
        <family val="2"/>
      </rPr>
      <t>Zusätzlich übermittelt der Arbeitgeber für jeden seiner Betriebe eine Auflistung der schwerbehinderten, gleichgestellten und sonstigen anrechnungsfähigen Menschen, die er dort beschäftigt. Die regionale und wirtschaftsfachliche Zuordnung der Beschäftigten erfolgt nach dem jeweiligen Betrieb.</t>
    </r>
  </si>
  <si>
    <r>
      <rPr>
        <b/>
        <sz val="10"/>
        <rFont val="Arial"/>
        <family val="2"/>
      </rPr>
      <t>Definition der Grundgesamtheit</t>
    </r>
    <r>
      <rPr>
        <sz val="9"/>
        <rFont val="Arial"/>
        <family val="2"/>
      </rPr>
      <t xml:space="preserve">
Bei den schwerbehinderten, ihnen gleichgestellten oder sonstigen anrechnungsfähigen Menschen in Beschäftigung, die im Anzeigeverfahren gemeldet werden, handelt es sich nicht ausschließlich um sozialversicherungspflichtig Beschäftigte. Es können ebenso Beamte darunter vertreten sein. Auch selbständige Arbeitgeber sind in der Beschäftigtenzahl enthalten. Die Grundgesamtheit bezieht sich allerdings nur auf Beschäftigte bei Arbeitgebern mit mindestens 20 zu zählenden Arbeitsplätzen.</t>
    </r>
  </si>
  <si>
    <r>
      <rPr>
        <b/>
        <sz val="10"/>
        <rFont val="Arial"/>
        <family val="2"/>
      </rPr>
      <t>Rundungsdifferenzen</t>
    </r>
    <r>
      <rPr>
        <sz val="9"/>
        <rFont val="Arial"/>
        <family val="2"/>
      </rPr>
      <t xml:space="preserve">
Die jahresdurchschnittlichen Werte der Arbeitgebergrößen werden pro Arbeitgeber auf 10 Nachkommastellen gerundet. Für die statistische Berichterstattung werden diese Werte aggregiert. Entstehende Rundungsdifferenzen können nicht ausgeschlossen werden.</t>
    </r>
  </si>
  <si>
    <t>Stand: 14.03.2025</t>
  </si>
  <si>
    <t xml:space="preserve">Die Ist-Quote entspricht der jahresdurchschnittlichen Beschäftigungsquote aus dem SGB IX. Für Arbeitgeber mit 60 und mehr zu zählenden Arbeitsplätzen kann hierüber beurteilt werden, inwiewit die Beschäftigungspflicht erfüllt wird. Sie bildet sich aus dem Anteil der besetzten Pflichtarbeitsplätze sowie der besetzten Arbeitsplätze über dem Soll gemessen an allen zu zählenden Arbeitsplätzen. </t>
  </si>
  <si>
    <t>Für Arbeitgeber mit weniger als 60 zu zählenden Arbeitsplätzen gelten andere Regelungen zur Beschäftigungspflicht, so dass anhand der Ist-Quote für diese keine Aussagen zur Erfüllung der Beschäftigungspflicht getroffen werden können.</t>
  </si>
  <si>
    <t>voll haftende Einzelarbeitgeber
Personenhandelsgesellschaften (z. B. OHG, KG, GmbH &amp; Co KG)
juristische Personen (z. B. GmbH, AG, Genossenschaft, eingetragener Verein)
privatwirtschaftliche Unternehmen, deren Anteile bis zu 100 Prozent im Besitz der öffentlichen Hand sind 
(z. B. Verkehrsaktiengesellschaften, Energie- und Versorgungsunternehmen)</t>
  </si>
  <si>
    <t>Hat ein Arbeitgeber alle Pflichtarbeitsplätze besetzt, so gilt die Beschäftigungspflicht als erfüllt.
Ausnahme von der 5-%-Regelung: Besondere Beschäftigungspflichten gelten für Arbeitgeber im Sinne des § 241 Abs. 1 SGB IX. Dabei handelt es sich um öffentliche Arbeitgeber des Bundes, die am 31. Oktober 1999 auf mindestens 6 % der Arbeitsplätze schwerbehinderte Menschen beschäftigt hatten. Diese Arbeitgeber haben 6 % der zu zählenden Arbeitsplätze mit schwerbehinderten Menschen zu besetzen, damit ihre Beschäftigungspflicht als erfüllt gilt.</t>
  </si>
  <si>
    <t>In regulärer Beschäftigung bedeutet in diesem Sinn, dass es sich um einen Arbeitnehmer in Beschäftigung handelt. D. h. Auszubildende, schwerbehinderte und gleichgestellte behinderte Menschen in einer Maßnahme nach § 5 Absatz 4 Satz 1 WVO und Arbeitgeber sind nicht umfasst.</t>
  </si>
  <si>
    <t>Stand: 11.04.2025</t>
  </si>
  <si>
    <t>Im Internet stehen statistische Informationen zu diesen Themen zur Verfügung:</t>
  </si>
  <si>
    <t xml:space="preserve">Beschäftigungsstatistik schwerbehinderter Menschen (BsbM) </t>
  </si>
  <si>
    <r>
      <rPr>
        <b/>
        <sz val="10"/>
        <rFont val="Arial"/>
        <family val="2"/>
      </rPr>
      <t>Datenschutz</t>
    </r>
    <r>
      <rPr>
        <sz val="9"/>
        <rFont val="Arial"/>
        <family val="2"/>
      </rPr>
      <t xml:space="preserve">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Dies gilt nicht für Jahresdurchschnitte.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Hierbei gelten folgende Regeln: Bei 3 bis 9 Arbeitgebern, die hinter einer Zahl an Arbeitsplätzen stehen, darf keiner der Arbeitgeber 50 oder mehr Prozent der Arbeitsplätze auf sich vereinen. Bei 10 oder mehr Arbeitgebern dürfen auf keinen Arbeitgeber 85 oder mehr Prozent der Arbeitsplätze entfallen.
Bei Auswertungen zu anrechnungsfähigen Menschen in Beschäftigung gilt dies analog für die Zahl der ansässigen Betriebe und deren Beschäftigtenzahl.</t>
    </r>
  </si>
  <si>
    <t>Statistik-Service West</t>
  </si>
  <si>
    <t>Statistik-Service-West@arbeitsagentur.de</t>
  </si>
  <si>
    <t>40474 Düsseldorf</t>
  </si>
  <si>
    <t>Josef-Gockeln-Str. 7</t>
  </si>
  <si>
    <t>0211/4306-331</t>
  </si>
  <si>
    <t>.</t>
  </si>
  <si>
    <t>*</t>
  </si>
  <si>
    <t>Land Nordrhein-Westfalen (Arbeitsort)</t>
  </si>
  <si>
    <t>Land Nordrhein-Westfalen</t>
  </si>
  <si>
    <t>Berichtsjahr 2024, Arbeitgeber (Anzahl), Arbeitsplätze (Jahresdurchschnitte)</t>
  </si>
  <si>
    <t>Berichtsjahr 2024, Jahresdurchschnitt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</si>
</sst>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0.0;\-"/>
    <numFmt numFmtId="167" formatCode="#,##0.0"/>
    <numFmt numFmtId="168" formatCode="* #,##0;* \-#,##0;\-"/>
    <numFmt numFmtId="169" formatCode="mmmm\ yyyy"/>
    <numFmt numFmtId="170" formatCode="* 0.0;* \-0.0;\-"/>
    <numFmt numFmtId="171" formatCode="* #,##0.0;* \-#,##0.0;\-"/>
    <numFmt numFmtId="173" formatCode="#,##0.0_ ;\-#,##0.0\ "/>
  </numFmts>
  <fonts count="62" x14ac:knownFonts="1">
    <font>
      <sz val="11"/>
      <color theme="1"/>
      <name val="Arial"/>
      <family val="2"/>
    </font>
    <font>
      <sz val="10"/>
      <color theme="1"/>
      <name val="Arial"/>
      <family val="2"/>
    </font>
    <font>
      <sz val="11"/>
      <color theme="1"/>
      <name val="Arial"/>
      <family val="2"/>
    </font>
    <font>
      <sz val="10"/>
      <name val="Arial"/>
      <family val="2"/>
    </font>
    <font>
      <b/>
      <sz val="10"/>
      <name val="Arial"/>
      <family val="2"/>
    </font>
    <font>
      <sz val="8"/>
      <name val="Arial"/>
      <family val="2"/>
    </font>
    <font>
      <u/>
      <sz val="8"/>
      <color indexed="12"/>
      <name val="Tahoma"/>
      <family val="2"/>
    </font>
    <font>
      <u/>
      <sz val="10"/>
      <color indexed="12"/>
      <name val="Arial"/>
      <family val="2"/>
    </font>
    <font>
      <sz val="8"/>
      <color indexed="8"/>
      <name val="Arial"/>
      <family val="2"/>
    </font>
    <font>
      <sz val="10"/>
      <color theme="1"/>
      <name val="Arial"/>
      <family val="2"/>
    </font>
    <font>
      <sz val="6"/>
      <color indexed="8"/>
      <name val="Arial"/>
      <family val="2"/>
    </font>
    <font>
      <b/>
      <sz val="8"/>
      <color indexed="8"/>
      <name val="Arial"/>
      <family val="2"/>
    </font>
    <font>
      <vertAlign val="superscript"/>
      <sz val="7"/>
      <name val="Arial"/>
      <family val="2"/>
    </font>
    <font>
      <sz val="7"/>
      <name val="Arial"/>
      <family val="2"/>
    </font>
    <font>
      <sz val="8"/>
      <color theme="1"/>
      <name val="Arial"/>
      <family val="2"/>
    </font>
    <font>
      <vertAlign val="superscript"/>
      <sz val="8"/>
      <name val="Arial"/>
      <family val="2"/>
    </font>
    <font>
      <sz val="7"/>
      <color indexed="8"/>
      <name val="Arial"/>
      <family val="2"/>
    </font>
    <font>
      <vertAlign val="superscript"/>
      <sz val="7"/>
      <color indexed="8"/>
      <name val="Arial"/>
      <family val="2"/>
    </font>
    <font>
      <u/>
      <sz val="7"/>
      <color indexed="12"/>
      <name val="Arial"/>
      <family val="2"/>
    </font>
    <font>
      <sz val="9"/>
      <name val="Arial"/>
      <family val="2"/>
    </font>
    <font>
      <b/>
      <sz val="9"/>
      <name val="Arial"/>
      <family val="2"/>
    </font>
    <font>
      <b/>
      <sz val="8"/>
      <name val="Arial"/>
      <family val="2"/>
    </font>
    <font>
      <sz val="6"/>
      <name val="Arial"/>
      <family val="2"/>
    </font>
    <font>
      <b/>
      <sz val="11"/>
      <name val="Arial"/>
      <family val="2"/>
    </font>
    <font>
      <u/>
      <sz val="11"/>
      <color theme="10"/>
      <name val="Arial"/>
      <family val="2"/>
    </font>
    <font>
      <u/>
      <sz val="10"/>
      <color theme="10"/>
      <name val="Arial"/>
      <family val="2"/>
    </font>
    <font>
      <u/>
      <sz val="10"/>
      <name val="Arial"/>
      <family val="2"/>
    </font>
    <font>
      <b/>
      <sz val="12"/>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b/>
      <i/>
      <sz val="10"/>
      <color indexed="9"/>
      <name val="Arial"/>
      <family val="2"/>
    </font>
    <font>
      <b/>
      <sz val="10"/>
      <color indexed="9"/>
      <name val="Arial"/>
      <family val="2"/>
    </font>
    <font>
      <b/>
      <i/>
      <sz val="10"/>
      <color indexed="8"/>
      <name val="Arial"/>
      <family val="2"/>
    </font>
    <font>
      <i/>
      <sz val="10"/>
      <color indexed="9"/>
      <name val="Arial"/>
      <family val="2"/>
    </font>
    <font>
      <b/>
      <sz val="12"/>
      <color indexed="8"/>
      <name val="Arial"/>
      <family val="2"/>
    </font>
    <font>
      <sz val="12"/>
      <name val="Arial"/>
      <family val="2"/>
    </font>
    <font>
      <sz val="10"/>
      <color indexed="10"/>
      <name val="Arial"/>
      <family val="2"/>
    </font>
    <font>
      <i/>
      <sz val="10"/>
      <color indexed="10"/>
      <name val="Arial"/>
      <family val="2"/>
    </font>
    <font>
      <b/>
      <sz val="8"/>
      <color theme="1"/>
      <name val="Arial"/>
      <family val="2"/>
    </font>
    <font>
      <sz val="10"/>
      <color rgb="FF000000"/>
      <name val="Arial"/>
      <family val="2"/>
    </font>
    <font>
      <i/>
      <sz val="10"/>
      <name val="Arial"/>
      <family val="2"/>
    </font>
    <font>
      <i/>
      <sz val="9"/>
      <name val="Arial"/>
      <family val="2"/>
    </font>
    <font>
      <u/>
      <sz val="9"/>
      <name val="Arial"/>
      <family val="2"/>
    </font>
    <font>
      <b/>
      <sz val="10"/>
      <color theme="1"/>
      <name val="Arial"/>
      <family val="2"/>
    </font>
    <font>
      <sz val="7"/>
      <color theme="1"/>
      <name val="Arial"/>
      <family val="2"/>
    </font>
    <font>
      <b/>
      <sz val="8"/>
      <color rgb="FFFF0000"/>
      <name val="Arial"/>
      <family val="2"/>
    </font>
    <font>
      <b/>
      <vertAlign val="superscript"/>
      <sz val="8"/>
      <name val="Arial"/>
      <family val="2"/>
    </font>
    <font>
      <u/>
      <sz val="9"/>
      <color theme="10"/>
      <name val="Arial"/>
      <family val="2"/>
    </font>
    <font>
      <vertAlign val="superscript"/>
      <sz val="7"/>
      <color theme="1"/>
      <name val="Arial"/>
      <family val="2"/>
    </font>
    <font>
      <sz val="8"/>
      <name val="Tahoma"/>
      <family val="2"/>
    </font>
    <font>
      <b/>
      <vertAlign val="superscript"/>
      <sz val="8"/>
      <color rgb="FF000000"/>
      <name val="Arial"/>
      <family val="2"/>
    </font>
    <font>
      <vertAlign val="superscript"/>
      <sz val="8"/>
      <color rgb="FF000000"/>
      <name val="Arial"/>
      <family val="2"/>
    </font>
    <font>
      <sz val="11"/>
      <color rgb="FFFF0000"/>
      <name val="Arial"/>
      <family val="2"/>
    </font>
    <font>
      <sz val="10"/>
      <color rgb="FFFF0000"/>
      <name val="Arial"/>
      <family val="2"/>
    </font>
    <font>
      <vertAlign val="superscript"/>
      <sz val="8"/>
      <color theme="1"/>
      <name val="Arial"/>
      <family val="2"/>
    </font>
    <font>
      <sz val="7"/>
      <color rgb="FFFF0000"/>
      <name val="Arial"/>
      <family val="2"/>
    </font>
    <font>
      <b/>
      <u/>
      <sz val="10"/>
      <name val="Arial"/>
      <family val="2"/>
    </font>
    <font>
      <b/>
      <vertAlign val="superscript"/>
      <sz val="10"/>
      <name val="Arial"/>
      <family val="2"/>
    </font>
    <font>
      <sz val="10"/>
      <color rgb="FF0000FF"/>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6795556505021"/>
        <bgColor indexed="64"/>
      </patternFill>
    </fill>
  </fills>
  <borders count="54">
    <border>
      <left/>
      <right/>
      <top/>
      <bottom/>
      <diagonal/>
    </border>
    <border>
      <left/>
      <right/>
      <top/>
      <bottom style="thin">
        <color rgb="FF404040"/>
      </bottom>
      <diagonal/>
    </border>
    <border>
      <left style="hair">
        <color rgb="FFC0C0C0"/>
      </left>
      <right/>
      <top style="hair">
        <color rgb="FFC0C0C0"/>
      </top>
      <bottom/>
      <diagonal/>
    </border>
    <border>
      <left/>
      <right style="hair">
        <color rgb="FFC0C0C0"/>
      </right>
      <top style="hair">
        <color rgb="FFC0C0C0"/>
      </top>
      <bottom/>
      <diagonal/>
    </border>
    <border>
      <left style="hair">
        <color rgb="FFC0C0C0"/>
      </left>
      <right style="hair">
        <color rgb="FFC0C0C0"/>
      </right>
      <top style="hair">
        <color rgb="FFC0C0C0"/>
      </top>
      <bottom/>
      <diagonal/>
    </border>
    <border>
      <left style="hair">
        <color rgb="FFC0C0C0"/>
      </left>
      <right style="hair">
        <color rgb="FFC0C0C0"/>
      </right>
      <top style="hair">
        <color rgb="FFC0C0C0"/>
      </top>
      <bottom style="hair">
        <color rgb="FFC0C0C0"/>
      </bottom>
      <diagonal/>
    </border>
    <border>
      <left style="hair">
        <color rgb="FFC0C0C0"/>
      </left>
      <right/>
      <top/>
      <bottom/>
      <diagonal/>
    </border>
    <border>
      <left/>
      <right style="hair">
        <color rgb="FFC0C0C0"/>
      </right>
      <top/>
      <bottom/>
      <diagonal/>
    </border>
    <border>
      <left style="hair">
        <color rgb="FFC0C0C0"/>
      </left>
      <right style="hair">
        <color rgb="FFC0C0C0"/>
      </right>
      <top/>
      <bottom/>
      <diagonal/>
    </border>
    <border>
      <left style="hair">
        <color rgb="FFC0C0C0"/>
      </left>
      <right/>
      <top/>
      <bottom style="hair">
        <color rgb="FFC0C0C0"/>
      </bottom>
      <diagonal/>
    </border>
    <border>
      <left/>
      <right style="hair">
        <color rgb="FFC0C0C0"/>
      </right>
      <top/>
      <bottom style="hair">
        <color rgb="FFC0C0C0"/>
      </bottom>
      <diagonal/>
    </border>
    <border>
      <left style="hair">
        <color rgb="FFC0C0C0"/>
      </left>
      <right style="hair">
        <color rgb="FFC0C0C0"/>
      </right>
      <top/>
      <bottom style="hair">
        <color rgb="FFC0C0C0"/>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right/>
      <top style="hair">
        <color indexed="22"/>
      </top>
      <bottom/>
      <diagonal/>
    </border>
    <border>
      <left/>
      <right/>
      <top/>
      <bottom style="thin">
        <color auto="1"/>
      </bottom>
      <diagonal/>
    </border>
    <border>
      <left style="hair">
        <color indexed="22"/>
      </left>
      <right/>
      <top style="hair">
        <color indexed="22"/>
      </top>
      <bottom/>
      <diagonal/>
    </border>
    <border>
      <left/>
      <right style="hair">
        <color indexed="22"/>
      </right>
      <top style="hair">
        <color indexed="22"/>
      </top>
      <bottom/>
      <diagonal/>
    </border>
    <border>
      <left style="hair">
        <color indexed="22"/>
      </left>
      <right/>
      <top/>
      <bottom/>
      <diagonal/>
    </border>
    <border>
      <left style="hair">
        <color indexed="22"/>
      </left>
      <right/>
      <top/>
      <bottom style="hair">
        <color indexed="22"/>
      </bottom>
      <diagonal/>
    </border>
    <border>
      <left/>
      <right/>
      <top/>
      <bottom style="thin">
        <color indexed="63"/>
      </bottom>
      <diagonal/>
    </border>
    <border>
      <left style="hair">
        <color rgb="FFC0C0C0"/>
      </left>
      <right/>
      <top style="hair">
        <color rgb="FFC0C0C0"/>
      </top>
      <bottom style="hair">
        <color rgb="FFC0C0C0"/>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top style="hair">
        <color indexed="22"/>
      </top>
      <bottom style="hair">
        <color indexed="22"/>
      </bottom>
      <diagonal/>
    </border>
    <border>
      <left style="hair">
        <color indexed="22"/>
      </left>
      <right style="hair">
        <color indexed="22"/>
      </right>
      <top style="hair">
        <color rgb="FFC0C0C0"/>
      </top>
      <bottom/>
      <diagonal/>
    </border>
    <border>
      <left/>
      <right/>
      <top/>
      <bottom style="hair">
        <color rgb="FFC0C0C0"/>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indexed="22"/>
      </left>
      <right style="hair">
        <color indexed="22"/>
      </right>
      <top/>
      <bottom style="hair">
        <color rgb="FFC0C0C0"/>
      </bottom>
      <diagonal/>
    </border>
    <border>
      <left style="hair">
        <color indexed="22"/>
      </left>
      <right style="hair">
        <color rgb="FFC0C0C0"/>
      </right>
      <top style="hair">
        <color indexed="22"/>
      </top>
      <bottom/>
      <diagonal/>
    </border>
    <border>
      <left style="hair">
        <color rgb="FFC0C0C0"/>
      </left>
      <right style="hair">
        <color indexed="22"/>
      </right>
      <top style="hair">
        <color rgb="FFC0C0C0"/>
      </top>
      <bottom/>
      <diagonal/>
    </border>
    <border>
      <left style="hair">
        <color indexed="22"/>
      </left>
      <right/>
      <top style="hair">
        <color rgb="FFC0C0C0"/>
      </top>
      <bottom style="hair">
        <color indexed="22"/>
      </bottom>
      <diagonal/>
    </border>
    <border>
      <left/>
      <right/>
      <top style="hair">
        <color rgb="FFC0C0C0"/>
      </top>
      <bottom style="hair">
        <color indexed="22"/>
      </bottom>
      <diagonal/>
    </border>
    <border>
      <left/>
      <right style="hair">
        <color rgb="FFC0C0C0"/>
      </right>
      <top style="hair">
        <color rgb="FFC0C0C0"/>
      </top>
      <bottom style="hair">
        <color indexed="22"/>
      </bottom>
      <diagonal/>
    </border>
    <border>
      <left/>
      <right style="hair">
        <color indexed="22"/>
      </right>
      <top style="hair">
        <color rgb="FFC0C0C0"/>
      </top>
      <bottom/>
      <diagonal/>
    </border>
    <border>
      <left/>
      <right style="hair">
        <color indexed="22"/>
      </right>
      <top/>
      <bottom style="hair">
        <color indexed="22"/>
      </bottom>
      <diagonal/>
    </border>
    <border>
      <left/>
      <right style="hair">
        <color indexed="22"/>
      </right>
      <top/>
      <bottom/>
      <diagonal/>
    </border>
    <border>
      <left style="hair">
        <color indexed="22"/>
      </left>
      <right style="hair">
        <color rgb="FFC0C0C0"/>
      </right>
      <top style="hair">
        <color rgb="FFC0C0C0"/>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top/>
      <bottom style="hair">
        <color indexed="22"/>
      </bottom>
      <diagonal/>
    </border>
    <border>
      <left style="hair">
        <color rgb="FFC0C0C0"/>
      </left>
      <right/>
      <top/>
      <bottom style="hair">
        <color indexed="22"/>
      </bottom>
      <diagonal/>
    </border>
    <border>
      <left style="hair">
        <color rgb="FFC0C0C0"/>
      </left>
      <right style="hair">
        <color indexed="22"/>
      </right>
      <top/>
      <bottom style="hair">
        <color indexed="22"/>
      </bottom>
      <diagonal/>
    </border>
    <border>
      <left style="hair">
        <color indexed="22"/>
      </left>
      <right style="hair">
        <color rgb="FFC0C0C0"/>
      </right>
      <top/>
      <bottom style="hair">
        <color indexed="22"/>
      </bottom>
      <diagonal/>
    </border>
    <border>
      <left style="hair">
        <color rgb="FFC0C0C0"/>
      </left>
      <right style="hair">
        <color indexed="22"/>
      </right>
      <top style="hair">
        <color indexed="22"/>
      </top>
      <bottom/>
      <diagonal/>
    </border>
    <border>
      <left style="hair">
        <color indexed="22"/>
      </left>
      <right style="hair">
        <color rgb="FFC0C0C0"/>
      </right>
      <top/>
      <bottom/>
      <diagonal/>
    </border>
    <border>
      <left/>
      <right/>
      <top/>
      <bottom style="thin">
        <color theme="1" tint="0.24994659260841701"/>
      </bottom>
      <diagonal/>
    </border>
    <border>
      <left/>
      <right/>
      <top style="thin">
        <color rgb="FF404040"/>
      </top>
      <bottom/>
      <diagonal/>
    </border>
  </borders>
  <cellStyleXfs count="11">
    <xf numFmtId="0" fontId="0" fillId="0" borderId="0"/>
    <xf numFmtId="0" fontId="3" fillId="0" borderId="0"/>
    <xf numFmtId="0" fontId="6" fillId="0" borderId="0" applyNumberFormat="0" applyFill="0" applyBorder="0" applyAlignment="0" applyProtection="0">
      <alignment vertical="top"/>
      <protection locked="0"/>
    </xf>
    <xf numFmtId="0" fontId="2" fillId="0" borderId="0"/>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 fillId="0" borderId="0"/>
    <xf numFmtId="0" fontId="42" fillId="0" borderId="0"/>
    <xf numFmtId="0" fontId="24" fillId="0" borderId="0" applyNumberFormat="0" applyFill="0" applyBorder="0" applyAlignment="0" applyProtection="0"/>
    <xf numFmtId="0" fontId="2" fillId="0" borderId="0"/>
  </cellStyleXfs>
  <cellXfs count="616">
    <xf numFmtId="0" fontId="0" fillId="0" borderId="0" xfId="0"/>
    <xf numFmtId="0" fontId="3" fillId="0" borderId="1" xfId="1" applyBorder="1" applyAlignment="1">
      <alignment horizontal="right"/>
    </xf>
    <xf numFmtId="0" fontId="3" fillId="0" borderId="1" xfId="1" applyBorder="1" applyAlignment="1"/>
    <xf numFmtId="0" fontId="3" fillId="0" borderId="1" xfId="1" applyBorder="1" applyAlignment="1">
      <alignment horizontal="right" vertical="center"/>
    </xf>
    <xf numFmtId="0" fontId="3" fillId="0" borderId="0" xfId="1"/>
    <xf numFmtId="0" fontId="3" fillId="0" borderId="0" xfId="1" applyAlignment="1">
      <alignment horizontal="left" indent="2"/>
    </xf>
    <xf numFmtId="0" fontId="3" fillId="0" borderId="0" xfId="1" applyAlignment="1">
      <alignment horizontal="left" vertical="center" indent="2"/>
    </xf>
    <xf numFmtId="0" fontId="4" fillId="0" borderId="0" xfId="0" applyFont="1" applyBorder="1"/>
    <xf numFmtId="0" fontId="5" fillId="0" borderId="0" xfId="0" applyFont="1" applyBorder="1"/>
    <xf numFmtId="0" fontId="7" fillId="0" borderId="0" xfId="2" applyFont="1" applyAlignment="1" applyProtection="1">
      <alignment horizontal="right" readingOrder="1"/>
    </xf>
    <xf numFmtId="0" fontId="9" fillId="0" borderId="0" xfId="3" applyFont="1" applyAlignment="1">
      <alignment horizontal="left" vertical="top"/>
    </xf>
    <xf numFmtId="0" fontId="3" fillId="0" borderId="0" xfId="1" applyAlignment="1">
      <alignment horizontal="left" vertical="top"/>
    </xf>
    <xf numFmtId="3" fontId="10" fillId="0" borderId="5" xfId="0" applyNumberFormat="1" applyFont="1" applyFill="1" applyBorder="1" applyAlignment="1" applyProtection="1">
      <alignment horizontal="center" vertical="center" wrapText="1"/>
    </xf>
    <xf numFmtId="164" fontId="8" fillId="0" borderId="8" xfId="0" applyNumberFormat="1" applyFont="1" applyFill="1" applyBorder="1" applyAlignment="1" applyProtection="1">
      <alignment horizontal="right" wrapText="1"/>
    </xf>
    <xf numFmtId="165" fontId="8" fillId="0" borderId="8" xfId="0" applyNumberFormat="1" applyFont="1" applyFill="1" applyBorder="1" applyAlignment="1" applyProtection="1">
      <alignment horizontal="right" wrapText="1"/>
    </xf>
    <xf numFmtId="164" fontId="8" fillId="0" borderId="8" xfId="0" applyNumberFormat="1" applyFont="1" applyFill="1" applyBorder="1" applyAlignment="1" applyProtection="1">
      <alignment horizontal="right" vertical="center" wrapText="1"/>
    </xf>
    <xf numFmtId="165" fontId="8" fillId="0" borderId="8" xfId="0" applyNumberFormat="1" applyFont="1" applyFill="1" applyBorder="1" applyAlignment="1" applyProtection="1">
      <alignment horizontal="right" vertical="center" wrapText="1"/>
    </xf>
    <xf numFmtId="3" fontId="0" fillId="0" borderId="0" xfId="0" applyNumberFormat="1"/>
    <xf numFmtId="3" fontId="8" fillId="0" borderId="8" xfId="0" applyNumberFormat="1" applyFont="1" applyFill="1" applyBorder="1" applyAlignment="1" applyProtection="1">
      <alignment horizontal="right" wrapText="1"/>
    </xf>
    <xf numFmtId="3" fontId="8" fillId="0" borderId="8" xfId="0" applyNumberFormat="1" applyFont="1" applyFill="1" applyBorder="1" applyAlignment="1" applyProtection="1">
      <alignment wrapText="1"/>
    </xf>
    <xf numFmtId="0" fontId="16" fillId="0" borderId="0" xfId="0" applyFont="1" applyAlignment="1">
      <alignment horizontal="right" vertical="center"/>
    </xf>
    <xf numFmtId="0" fontId="18" fillId="0" borderId="0" xfId="2" applyFont="1" applyFill="1" applyBorder="1" applyAlignment="1" applyProtection="1">
      <alignment vertical="center" wrapText="1"/>
    </xf>
    <xf numFmtId="0" fontId="3" fillId="0" borderId="0" xfId="1" applyAlignment="1">
      <alignment horizontal="justify" vertical="top"/>
    </xf>
    <xf numFmtId="0" fontId="3" fillId="0" borderId="0" xfId="1" applyAlignment="1">
      <alignment horizontal="justify"/>
    </xf>
    <xf numFmtId="0" fontId="0" fillId="0" borderId="1" xfId="0" applyBorder="1"/>
    <xf numFmtId="0" fontId="9" fillId="0" borderId="1" xfId="0" applyFont="1" applyBorder="1" applyAlignment="1">
      <alignment horizontal="right" vertical="center"/>
    </xf>
    <xf numFmtId="0" fontId="11" fillId="0" borderId="0" xfId="0" applyFont="1"/>
    <xf numFmtId="14" fontId="8" fillId="0" borderId="0" xfId="0" applyNumberFormat="1" applyFont="1" applyBorder="1" applyAlignment="1">
      <alignment horizontal="center"/>
    </xf>
    <xf numFmtId="0" fontId="8" fillId="0" borderId="0" xfId="0" applyFont="1" applyAlignment="1">
      <alignment horizontal="right"/>
    </xf>
    <xf numFmtId="164" fontId="8" fillId="0" borderId="16" xfId="0" applyNumberFormat="1" applyFont="1" applyFill="1" applyBorder="1" applyAlignment="1">
      <alignment horizontal="right" wrapText="1"/>
    </xf>
    <xf numFmtId="164" fontId="8" fillId="0" borderId="17" xfId="0" applyNumberFormat="1" applyFont="1" applyFill="1" applyBorder="1" applyAlignment="1">
      <alignment horizontal="right" wrapText="1"/>
    </xf>
    <xf numFmtId="0" fontId="16" fillId="0" borderId="0" xfId="0" applyFont="1"/>
    <xf numFmtId="0" fontId="0" fillId="0" borderId="19" xfId="0" applyBorder="1"/>
    <xf numFmtId="0" fontId="8" fillId="0" borderId="0" xfId="0" applyFont="1"/>
    <xf numFmtId="164" fontId="8" fillId="0" borderId="16" xfId="0" applyNumberFormat="1" applyFont="1" applyFill="1" applyBorder="1" applyAlignment="1">
      <alignment horizontal="right" vertical="center" wrapText="1"/>
    </xf>
    <xf numFmtId="165" fontId="8" fillId="0" borderId="16" xfId="0" applyNumberFormat="1" applyFont="1" applyFill="1" applyBorder="1" applyAlignment="1">
      <alignment horizontal="right" wrapText="1"/>
    </xf>
    <xf numFmtId="0" fontId="3" fillId="0" borderId="0" xfId="0" applyFont="1" applyBorder="1"/>
    <xf numFmtId="0" fontId="0" fillId="0" borderId="0" xfId="0" applyFill="1" applyBorder="1"/>
    <xf numFmtId="0" fontId="5" fillId="0" borderId="19" xfId="0" applyFont="1" applyBorder="1"/>
    <xf numFmtId="0" fontId="5" fillId="0" borderId="0" xfId="0" applyFont="1"/>
    <xf numFmtId="165" fontId="8" fillId="0" borderId="17" xfId="0" applyNumberFormat="1" applyFont="1" applyFill="1" applyBorder="1" applyAlignment="1">
      <alignment horizontal="right" wrapText="1"/>
    </xf>
    <xf numFmtId="164" fontId="5" fillId="2" borderId="16" xfId="0" applyNumberFormat="1" applyFont="1" applyFill="1" applyBorder="1" applyAlignment="1">
      <alignment horizontal="right"/>
    </xf>
    <xf numFmtId="0" fontId="0" fillId="0" borderId="0" xfId="0" applyAlignment="1">
      <alignment vertical="top"/>
    </xf>
    <xf numFmtId="0" fontId="0" fillId="0" borderId="0" xfId="0" applyAlignment="1">
      <alignment wrapText="1"/>
    </xf>
    <xf numFmtId="0" fontId="16" fillId="0" borderId="0" xfId="0" applyFont="1" applyAlignment="1">
      <alignment horizontal="right" vertical="top"/>
    </xf>
    <xf numFmtId="0" fontId="17" fillId="0" borderId="0" xfId="0" applyFont="1" applyFill="1" applyBorder="1" applyAlignment="1">
      <alignment vertical="center" wrapText="1"/>
    </xf>
    <xf numFmtId="0" fontId="9" fillId="0" borderId="19" xfId="0" applyFont="1" applyBorder="1" applyAlignment="1">
      <alignment horizontal="right" vertical="center"/>
    </xf>
    <xf numFmtId="3" fontId="0" fillId="0" borderId="0" xfId="0" applyNumberFormat="1" applyFill="1" applyBorder="1"/>
    <xf numFmtId="0" fontId="13" fillId="0" borderId="13" xfId="0" applyFont="1" applyFill="1" applyBorder="1" applyAlignment="1">
      <alignment horizontal="center" vertical="center" wrapText="1"/>
    </xf>
    <xf numFmtId="0" fontId="3" fillId="0" borderId="19" xfId="0" applyFont="1" applyBorder="1" applyAlignment="1">
      <alignment horizontal="right" vertical="center"/>
    </xf>
    <xf numFmtId="0" fontId="3" fillId="0" borderId="1" xfId="1" applyFont="1" applyBorder="1" applyAlignment="1">
      <alignment horizontal="right" vertical="center"/>
    </xf>
    <xf numFmtId="0" fontId="7" fillId="0" borderId="0" xfId="6" applyBorder="1" applyAlignment="1" applyProtection="1">
      <alignment horizontal="right"/>
    </xf>
    <xf numFmtId="0" fontId="30" fillId="2" borderId="0" xfId="6" applyFont="1" applyFill="1" applyAlignment="1" applyProtection="1">
      <alignment vertical="top" wrapText="1"/>
    </xf>
    <xf numFmtId="0" fontId="7" fillId="0" borderId="0" xfId="6" applyAlignment="1" applyProtection="1">
      <alignment wrapText="1"/>
    </xf>
    <xf numFmtId="0" fontId="7" fillId="0" borderId="0" xfId="6" applyFill="1" applyAlignment="1" applyProtection="1">
      <alignment wrapText="1"/>
    </xf>
    <xf numFmtId="0" fontId="7" fillId="0" borderId="0" xfId="6" applyFill="1" applyBorder="1" applyAlignment="1" applyProtection="1">
      <alignment horizontal="left" wrapText="1" indent="2"/>
    </xf>
    <xf numFmtId="0" fontId="3" fillId="0" borderId="1" xfId="0" applyFont="1" applyFill="1" applyBorder="1"/>
    <xf numFmtId="0" fontId="29" fillId="0" borderId="1" xfId="0" applyFont="1" applyFill="1" applyBorder="1"/>
    <xf numFmtId="0" fontId="3" fillId="0" borderId="0" xfId="0" applyFont="1" applyFill="1" applyBorder="1"/>
    <xf numFmtId="0" fontId="3" fillId="0" borderId="0" xfId="0" applyFont="1"/>
    <xf numFmtId="169" fontId="33" fillId="0" borderId="0" xfId="0" applyNumberFormat="1" applyFont="1" applyFill="1" applyBorder="1" applyAlignment="1">
      <alignment horizontal="left" vertical="center"/>
    </xf>
    <xf numFmtId="0" fontId="34" fillId="0" borderId="0" xfId="0" applyFont="1" applyFill="1" applyBorder="1" applyAlignment="1">
      <alignment horizontal="centerContinuous" vertical="center" shrinkToFit="1"/>
    </xf>
    <xf numFmtId="169" fontId="35" fillId="0" borderId="0" xfId="0" applyNumberFormat="1" applyFont="1" applyFill="1" applyBorder="1" applyAlignment="1">
      <alignment horizontal="centerContinuous" vertical="center" shrinkToFit="1"/>
    </xf>
    <xf numFmtId="0" fontId="36" fillId="0" borderId="0" xfId="0" applyFont="1" applyFill="1" applyBorder="1" applyAlignment="1">
      <alignment horizontal="centerContinuous" vertical="center" shrinkToFit="1"/>
    </xf>
    <xf numFmtId="169" fontId="33" fillId="0" borderId="0" xfId="0" applyNumberFormat="1" applyFont="1" applyFill="1" applyBorder="1" applyAlignment="1">
      <alignment horizontal="centerContinuous" vertical="center" shrinkToFit="1"/>
    </xf>
    <xf numFmtId="0" fontId="3" fillId="0" borderId="0" xfId="0" applyFont="1" applyFill="1" applyBorder="1" applyAlignment="1">
      <alignment horizontal="right" vertical="center" indent="2"/>
    </xf>
    <xf numFmtId="169" fontId="34" fillId="0" borderId="0" xfId="0" applyNumberFormat="1" applyFont="1" applyFill="1" applyBorder="1" applyAlignment="1">
      <alignment horizontal="right" vertical="center"/>
    </xf>
    <xf numFmtId="0" fontId="27" fillId="0" borderId="0" xfId="0" applyFont="1" applyFill="1" applyBorder="1" applyAlignment="1">
      <alignment horizontal="left"/>
    </xf>
    <xf numFmtId="0" fontId="37" fillId="0" borderId="0" xfId="0" applyFont="1" applyFill="1" applyBorder="1" applyAlignment="1">
      <alignment horizontal="left"/>
    </xf>
    <xf numFmtId="0" fontId="38" fillId="0" borderId="0" xfId="0" applyFont="1" applyBorder="1"/>
    <xf numFmtId="0" fontId="4" fillId="0" borderId="0" xfId="0" applyFont="1" applyFill="1" applyBorder="1"/>
    <xf numFmtId="0" fontId="29" fillId="0" borderId="0" xfId="0" applyFont="1" applyFill="1" applyBorder="1"/>
    <xf numFmtId="0" fontId="4" fillId="0" borderId="0" xfId="0" applyFont="1" applyFill="1" applyBorder="1" applyAlignment="1">
      <alignment vertical="top"/>
    </xf>
    <xf numFmtId="0" fontId="3" fillId="0" borderId="0" xfId="0" applyFont="1" applyFill="1" applyBorder="1" applyAlignment="1">
      <alignment vertical="top"/>
    </xf>
    <xf numFmtId="0" fontId="39" fillId="0" borderId="0" xfId="0" applyFont="1" applyFill="1" applyBorder="1" applyAlignment="1">
      <alignment horizontal="left" vertical="top" wrapText="1"/>
    </xf>
    <xf numFmtId="0" fontId="29" fillId="0" borderId="0" xfId="0" applyFont="1" applyFill="1" applyBorder="1" applyAlignment="1">
      <alignment horizontal="left" vertical="top" wrapText="1"/>
    </xf>
    <xf numFmtId="0" fontId="39" fillId="0" borderId="0" xfId="0" applyFont="1" applyBorder="1" applyAlignment="1">
      <alignment horizontal="left" vertical="top" wrapText="1"/>
    </xf>
    <xf numFmtId="0" fontId="3" fillId="0" borderId="0" xfId="0" applyFont="1" applyFill="1" applyBorder="1" applyAlignment="1">
      <alignment vertical="top" wrapText="1"/>
    </xf>
    <xf numFmtId="169" fontId="39" fillId="0" borderId="0" xfId="0" applyNumberFormat="1" applyFont="1" applyFill="1" applyBorder="1" applyAlignment="1">
      <alignment horizontal="left" vertical="top" wrapText="1"/>
    </xf>
    <xf numFmtId="169" fontId="29" fillId="0" borderId="0" xfId="0" applyNumberFormat="1" applyFont="1" applyFill="1" applyBorder="1" applyAlignment="1">
      <alignment horizontal="left" vertical="top" wrapText="1"/>
    </xf>
    <xf numFmtId="0" fontId="40"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14" fontId="3" fillId="0" borderId="0" xfId="0" applyNumberFormat="1" applyFont="1" applyFill="1" applyBorder="1" applyAlignment="1">
      <alignment horizontal="left" vertical="top" wrapText="1"/>
    </xf>
    <xf numFmtId="0" fontId="29" fillId="0" borderId="0" xfId="0" applyFont="1" applyBorder="1"/>
    <xf numFmtId="14" fontId="29" fillId="0" borderId="0" xfId="0" applyNumberFormat="1" applyFont="1" applyFill="1" applyBorder="1" applyAlignment="1">
      <alignment horizontal="left" vertical="top" wrapText="1"/>
    </xf>
    <xf numFmtId="14" fontId="29" fillId="0" borderId="0" xfId="0" applyNumberFormat="1" applyFont="1" applyFill="1" applyBorder="1" applyAlignment="1">
      <alignment horizontal="left" wrapText="1"/>
    </xf>
    <xf numFmtId="0" fontId="39" fillId="0" borderId="0" xfId="0" applyFont="1" applyFill="1" applyBorder="1" applyAlignment="1">
      <alignment horizontal="left" wrapText="1"/>
    </xf>
    <xf numFmtId="0" fontId="39" fillId="4" borderId="0" xfId="0" applyFont="1" applyFill="1" applyBorder="1"/>
    <xf numFmtId="0" fontId="7" fillId="0" borderId="0" xfId="2" applyFont="1" applyFill="1" applyBorder="1" applyAlignment="1" applyProtection="1">
      <alignment horizontal="left" vertical="top" wrapText="1"/>
    </xf>
    <xf numFmtId="0" fontId="39" fillId="4" borderId="0" xfId="0" applyFont="1" applyFill="1"/>
    <xf numFmtId="0" fontId="5" fillId="0" borderId="0" xfId="0" applyFont="1" applyFill="1" applyBorder="1" applyAlignment="1">
      <alignment horizontal="left"/>
    </xf>
    <xf numFmtId="0" fontId="8" fillId="0" borderId="0" xfId="0" applyFont="1" applyFill="1" applyBorder="1" applyAlignment="1">
      <alignment horizontal="left"/>
    </xf>
    <xf numFmtId="0" fontId="5" fillId="0" borderId="0" xfId="0" applyFont="1" applyBorder="1" applyAlignment="1"/>
    <xf numFmtId="0" fontId="39" fillId="0" borderId="0" xfId="0" applyFont="1"/>
    <xf numFmtId="0" fontId="29" fillId="0" borderId="0" xfId="0" applyFont="1" applyBorder="1" applyAlignment="1">
      <alignment wrapText="1"/>
    </xf>
    <xf numFmtId="0" fontId="3" fillId="0" borderId="0" xfId="0" applyFont="1" applyFill="1" applyBorder="1" applyAlignment="1">
      <alignment wrapText="1"/>
    </xf>
    <xf numFmtId="0" fontId="3" fillId="0" borderId="0" xfId="0" applyFont="1" applyBorder="1" applyAlignment="1">
      <alignment wrapText="1"/>
    </xf>
    <xf numFmtId="0" fontId="39" fillId="0" borderId="0" xfId="0" applyFont="1" applyFill="1" applyBorder="1" applyAlignment="1">
      <alignment vertical="top" wrapText="1"/>
    </xf>
    <xf numFmtId="0" fontId="3" fillId="0" borderId="0" xfId="0" applyFont="1" applyBorder="1" applyAlignment="1">
      <alignment horizontal="left" vertical="top" wrapText="1"/>
    </xf>
    <xf numFmtId="0" fontId="3" fillId="0" borderId="0" xfId="0" applyFont="1" applyBorder="1" applyAlignment="1">
      <alignment vertical="top" wrapText="1"/>
    </xf>
    <xf numFmtId="0" fontId="3" fillId="0" borderId="0" xfId="0" applyFont="1" applyBorder="1" applyAlignment="1">
      <alignment horizontal="left" vertical="top"/>
    </xf>
    <xf numFmtId="0" fontId="3" fillId="0" borderId="0" xfId="0" applyFont="1" applyBorder="1" applyAlignment="1">
      <alignment vertical="top"/>
    </xf>
    <xf numFmtId="0" fontId="3" fillId="0" borderId="0" xfId="0" applyFont="1" applyBorder="1" applyAlignment="1"/>
    <xf numFmtId="0" fontId="29" fillId="0" borderId="0" xfId="0" applyFont="1" applyFill="1" applyBorder="1" applyAlignment="1">
      <alignment vertical="top"/>
    </xf>
    <xf numFmtId="0" fontId="29" fillId="0" borderId="0" xfId="0" applyFont="1" applyFill="1" applyBorder="1" applyAlignment="1"/>
    <xf numFmtId="0" fontId="3" fillId="0" borderId="0" xfId="0" applyNumberFormat="1" applyFont="1" applyBorder="1" applyAlignment="1">
      <alignment horizontal="left" wrapText="1"/>
    </xf>
    <xf numFmtId="0" fontId="3" fillId="0" borderId="0" xfId="0" applyNumberFormat="1" applyFont="1" applyBorder="1" applyAlignment="1"/>
    <xf numFmtId="0" fontId="29" fillId="0" borderId="0" xfId="0" applyNumberFormat="1" applyFont="1" applyBorder="1" applyAlignment="1">
      <alignment horizontal="left" wrapText="1"/>
    </xf>
    <xf numFmtId="0" fontId="3" fillId="0" borderId="24" xfId="0" applyFont="1" applyBorder="1" applyAlignment="1">
      <alignment horizontal="right" vertical="center"/>
    </xf>
    <xf numFmtId="0" fontId="19" fillId="0" borderId="24" xfId="0" applyFont="1" applyBorder="1"/>
    <xf numFmtId="0" fontId="19" fillId="0" borderId="0" xfId="0" applyFont="1" applyBorder="1"/>
    <xf numFmtId="0" fontId="19" fillId="0" borderId="0" xfId="0" applyFont="1" applyBorder="1" applyAlignment="1">
      <alignment horizontal="left"/>
    </xf>
    <xf numFmtId="0" fontId="19" fillId="0" borderId="0" xfId="0" applyFont="1" applyAlignment="1">
      <alignment horizontal="left"/>
    </xf>
    <xf numFmtId="0" fontId="27" fillId="0" borderId="0" xfId="0" applyFont="1" applyFill="1" applyAlignment="1"/>
    <xf numFmtId="0" fontId="3" fillId="0" borderId="0" xfId="0" applyFont="1" applyAlignment="1"/>
    <xf numFmtId="0" fontId="4" fillId="0" borderId="0" xfId="0" applyFont="1" applyAlignment="1">
      <alignment horizontal="left"/>
    </xf>
    <xf numFmtId="0" fontId="4" fillId="0" borderId="0" xfId="0" applyFont="1" applyAlignment="1">
      <alignment horizontal="right"/>
    </xf>
    <xf numFmtId="0" fontId="3" fillId="0" borderId="0" xfId="0" applyFont="1" applyFill="1" applyBorder="1" applyAlignment="1">
      <alignment horizontal="left"/>
    </xf>
    <xf numFmtId="0" fontId="4" fillId="0" borderId="0" xfId="0" applyFont="1" applyFill="1" applyAlignment="1">
      <alignment horizontal="left"/>
    </xf>
    <xf numFmtId="0" fontId="7" fillId="0" borderId="0" xfId="0" applyFont="1" applyFill="1" applyBorder="1" applyAlignment="1">
      <alignment horizontal="right"/>
    </xf>
    <xf numFmtId="0" fontId="4" fillId="0" borderId="0" xfId="0" applyFont="1" applyFill="1" applyBorder="1" applyAlignment="1">
      <alignment horizontal="left"/>
    </xf>
    <xf numFmtId="0" fontId="0" fillId="0" borderId="0" xfId="0"/>
    <xf numFmtId="164" fontId="8" fillId="0" borderId="11" xfId="0" applyNumberFormat="1" applyFont="1" applyFill="1" applyBorder="1" applyAlignment="1" applyProtection="1">
      <alignment horizontal="right" vertical="center" wrapText="1"/>
    </xf>
    <xf numFmtId="165" fontId="8" fillId="0" borderId="11" xfId="0" applyNumberFormat="1" applyFont="1" applyFill="1" applyBorder="1" applyAlignment="1" applyProtection="1">
      <alignment horizontal="right" vertical="center" wrapText="1"/>
    </xf>
    <xf numFmtId="0" fontId="8" fillId="0" borderId="6" xfId="0" applyNumberFormat="1" applyFont="1" applyFill="1" applyBorder="1" applyAlignment="1" applyProtection="1">
      <alignment horizontal="left" vertical="center" indent="1"/>
    </xf>
    <xf numFmtId="0" fontId="13" fillId="0" borderId="0" xfId="1" applyFont="1" applyAlignment="1">
      <alignment horizontal="left" vertical="top"/>
    </xf>
    <xf numFmtId="0" fontId="8" fillId="0" borderId="0" xfId="0" applyFont="1" applyFill="1" applyAlignment="1">
      <alignment wrapText="1"/>
    </xf>
    <xf numFmtId="0" fontId="5" fillId="0" borderId="1" xfId="1" applyFont="1" applyBorder="1" applyAlignment="1"/>
    <xf numFmtId="0" fontId="5" fillId="0" borderId="0" xfId="1" applyFont="1" applyAlignment="1">
      <alignment horizontal="left" indent="2"/>
    </xf>
    <xf numFmtId="3" fontId="8" fillId="0" borderId="11" xfId="0" applyNumberFormat="1" applyFont="1" applyFill="1" applyBorder="1" applyAlignment="1" applyProtection="1">
      <alignment vertical="center"/>
    </xf>
    <xf numFmtId="3" fontId="8" fillId="0" borderId="11" xfId="0" applyNumberFormat="1" applyFont="1" applyFill="1" applyBorder="1" applyAlignment="1" applyProtection="1">
      <alignment horizontal="right" vertical="center" wrapText="1"/>
    </xf>
    <xf numFmtId="0" fontId="5" fillId="0" borderId="0" xfId="8" applyFont="1" applyFill="1"/>
    <xf numFmtId="3" fontId="5" fillId="0" borderId="0" xfId="8" applyNumberFormat="1" applyFont="1" applyFill="1"/>
    <xf numFmtId="3" fontId="22" fillId="0" borderId="13" xfId="8" applyNumberFormat="1" applyFont="1" applyFill="1" applyBorder="1" applyAlignment="1">
      <alignment horizontal="center" vertical="center" wrapText="1"/>
    </xf>
    <xf numFmtId="0" fontId="5" fillId="0" borderId="13" xfId="8" applyFont="1" applyFill="1" applyBorder="1" applyAlignment="1">
      <alignment horizontal="center" vertical="center" wrapText="1"/>
    </xf>
    <xf numFmtId="0" fontId="5" fillId="0" borderId="1" xfId="8" applyFont="1" applyFill="1" applyBorder="1"/>
    <xf numFmtId="164" fontId="5" fillId="0" borderId="22" xfId="8" applyNumberFormat="1" applyFont="1" applyFill="1" applyBorder="1" applyAlignment="1">
      <alignment horizontal="right"/>
    </xf>
    <xf numFmtId="164" fontId="5" fillId="0" borderId="16" xfId="8" applyNumberFormat="1" applyFont="1" applyFill="1" applyBorder="1" applyAlignment="1">
      <alignment horizontal="right"/>
    </xf>
    <xf numFmtId="164" fontId="5" fillId="0" borderId="17" xfId="8" applyNumberFormat="1" applyFont="1" applyFill="1" applyBorder="1" applyAlignment="1">
      <alignment horizontal="right"/>
    </xf>
    <xf numFmtId="168" fontId="5" fillId="0" borderId="23" xfId="0" applyNumberFormat="1" applyFont="1" applyFill="1" applyBorder="1" applyAlignment="1">
      <alignment horizontal="right"/>
    </xf>
    <xf numFmtId="170" fontId="5" fillId="0" borderId="17" xfId="0" applyNumberFormat="1" applyFont="1" applyFill="1" applyBorder="1" applyAlignment="1">
      <alignment horizontal="right"/>
    </xf>
    <xf numFmtId="49" fontId="7" fillId="0" borderId="0" xfId="0" applyNumberFormat="1" applyFont="1" applyFill="1" applyBorder="1" applyAlignment="1">
      <alignment horizontal="left"/>
    </xf>
    <xf numFmtId="0" fontId="3" fillId="0" borderId="0" xfId="0" applyFont="1" applyBorder="1" applyAlignment="1">
      <alignment horizontal="left"/>
    </xf>
    <xf numFmtId="0" fontId="43" fillId="0" borderId="0" xfId="0" applyFont="1" applyBorder="1" applyAlignment="1"/>
    <xf numFmtId="0" fontId="3" fillId="0" borderId="0" xfId="0" applyFont="1" applyBorder="1" applyAlignment="1">
      <alignment horizontal="center"/>
    </xf>
    <xf numFmtId="0" fontId="43" fillId="0" borderId="0" xfId="0" applyFont="1" applyBorder="1" applyAlignment="1">
      <alignment horizontal="left"/>
    </xf>
    <xf numFmtId="0" fontId="3" fillId="0" borderId="0" xfId="0" applyFont="1" applyBorder="1" applyAlignment="1">
      <alignment horizontal="center" wrapText="1"/>
    </xf>
    <xf numFmtId="0" fontId="3" fillId="0" borderId="0" xfId="0" applyFont="1" applyBorder="1" applyAlignment="1">
      <alignment horizontal="left" wrapText="1"/>
    </xf>
    <xf numFmtId="0" fontId="43" fillId="0" borderId="0" xfId="0" applyFont="1" applyBorder="1" applyAlignment="1">
      <alignment wrapText="1"/>
    </xf>
    <xf numFmtId="0" fontId="19" fillId="0" borderId="0" xfId="0" applyFont="1" applyBorder="1" applyAlignment="1">
      <alignment horizontal="center" wrapText="1"/>
    </xf>
    <xf numFmtId="0" fontId="19" fillId="0" borderId="0" xfId="0" applyFont="1" applyBorder="1" applyAlignment="1">
      <alignment horizontal="left" wrapText="1"/>
    </xf>
    <xf numFmtId="0" fontId="44" fillId="0" borderId="0" xfId="0" applyFont="1" applyBorder="1" applyAlignment="1">
      <alignment horizontal="left" wrapText="1"/>
    </xf>
    <xf numFmtId="0" fontId="45" fillId="0" borderId="0" xfId="0" applyFont="1" applyBorder="1" applyAlignment="1" applyProtection="1">
      <alignment horizontal="left" indent="10"/>
    </xf>
    <xf numFmtId="0" fontId="45" fillId="0" borderId="0" xfId="0" applyFont="1" applyBorder="1" applyAlignment="1" applyProtection="1">
      <alignment horizontal="left"/>
    </xf>
    <xf numFmtId="0" fontId="45" fillId="0" borderId="0" xfId="0" applyFont="1" applyAlignment="1" applyProtection="1">
      <alignment horizontal="left" indent="10"/>
    </xf>
    <xf numFmtId="0" fontId="19" fillId="0" borderId="0" xfId="0" applyFont="1" applyBorder="1" applyAlignment="1">
      <alignment horizontal="left" indent="10"/>
    </xf>
    <xf numFmtId="0" fontId="3" fillId="0" borderId="0" xfId="1" applyAlignment="1">
      <alignment horizontal="right" vertical="center"/>
    </xf>
    <xf numFmtId="0" fontId="25" fillId="0" borderId="0" xfId="4" applyFont="1" applyAlignment="1">
      <alignment vertical="top" wrapText="1"/>
    </xf>
    <xf numFmtId="0" fontId="46" fillId="0" borderId="0" xfId="3" applyFont="1" applyAlignment="1">
      <alignment horizontal="left" vertical="top"/>
    </xf>
    <xf numFmtId="0" fontId="25" fillId="0" borderId="0" xfId="4" applyFont="1" applyAlignment="1">
      <alignment horizontal="left" vertical="top" wrapText="1"/>
    </xf>
    <xf numFmtId="0" fontId="4" fillId="0" borderId="0" xfId="1" applyFont="1"/>
    <xf numFmtId="0" fontId="3" fillId="0" borderId="0" xfId="0" applyFont="1" applyAlignment="1">
      <alignment horizontal="left"/>
    </xf>
    <xf numFmtId="0" fontId="8" fillId="0" borderId="0" xfId="0" applyFont="1" applyFill="1" applyAlignment="1">
      <alignment horizontal="left" wrapText="1"/>
    </xf>
    <xf numFmtId="164" fontId="5" fillId="2" borderId="12" xfId="0" applyNumberFormat="1" applyFont="1" applyFill="1" applyBorder="1" applyAlignment="1">
      <alignment horizontal="right"/>
    </xf>
    <xf numFmtId="0" fontId="8" fillId="0" borderId="22" xfId="0" applyFont="1" applyFill="1" applyBorder="1" applyAlignment="1">
      <alignment horizontal="left" vertical="center" indent="1"/>
    </xf>
    <xf numFmtId="49" fontId="8" fillId="0" borderId="22" xfId="0" applyNumberFormat="1" applyFont="1" applyFill="1" applyBorder="1" applyAlignment="1">
      <alignment horizontal="left" vertical="center" indent="1"/>
    </xf>
    <xf numFmtId="0" fontId="48" fillId="0" borderId="0" xfId="0" applyFont="1"/>
    <xf numFmtId="164" fontId="21" fillId="0" borderId="0" xfId="0" applyNumberFormat="1" applyFont="1" applyFill="1" applyBorder="1" applyAlignment="1">
      <alignment horizontal="right"/>
    </xf>
    <xf numFmtId="164" fontId="5" fillId="0" borderId="17" xfId="0" applyNumberFormat="1" applyFont="1" applyFill="1" applyBorder="1" applyAlignment="1">
      <alignment horizontal="right"/>
    </xf>
    <xf numFmtId="164" fontId="5" fillId="2" borderId="17" xfId="0" applyNumberFormat="1" applyFont="1" applyFill="1" applyBorder="1" applyAlignment="1">
      <alignment horizontal="right"/>
    </xf>
    <xf numFmtId="0" fontId="13" fillId="0" borderId="0" xfId="0" applyFont="1" applyFill="1"/>
    <xf numFmtId="168" fontId="13" fillId="0" borderId="0" xfId="0" applyNumberFormat="1" applyFont="1" applyFill="1" applyBorder="1" applyAlignment="1" applyProtection="1">
      <alignment horizontal="right"/>
    </xf>
    <xf numFmtId="0" fontId="0" fillId="5" borderId="0" xfId="0" applyFill="1"/>
    <xf numFmtId="164" fontId="5" fillId="0" borderId="23" xfId="8" applyNumberFormat="1" applyFont="1" applyFill="1" applyBorder="1" applyAlignment="1">
      <alignment horizontal="right"/>
    </xf>
    <xf numFmtId="3" fontId="10" fillId="0" borderId="31" xfId="0" applyNumberFormat="1" applyFont="1" applyFill="1" applyBorder="1" applyAlignment="1" applyProtection="1">
      <alignment horizontal="center" vertical="center" wrapText="1"/>
    </xf>
    <xf numFmtId="3" fontId="10" fillId="0" borderId="32" xfId="0" applyNumberFormat="1" applyFont="1" applyFill="1" applyBorder="1" applyAlignment="1" applyProtection="1">
      <alignment horizontal="center" vertical="center" wrapText="1"/>
    </xf>
    <xf numFmtId="3" fontId="10" fillId="0" borderId="33" xfId="0" applyNumberFormat="1" applyFont="1" applyFill="1" applyBorder="1" applyAlignment="1" applyProtection="1">
      <alignment horizontal="center" vertical="center" wrapText="1"/>
    </xf>
    <xf numFmtId="0" fontId="8" fillId="0" borderId="22" xfId="0" applyFont="1" applyFill="1" applyBorder="1" applyAlignment="1">
      <alignment horizontal="left" vertical="center" indent="2"/>
    </xf>
    <xf numFmtId="0" fontId="8" fillId="0" borderId="22" xfId="0" applyFont="1" applyFill="1" applyBorder="1" applyAlignment="1">
      <alignment horizontal="left" indent="2"/>
    </xf>
    <xf numFmtId="49" fontId="8" fillId="0" borderId="22" xfId="0" applyNumberFormat="1" applyFont="1" applyFill="1" applyBorder="1" applyAlignment="1">
      <alignment horizontal="left" vertical="center" indent="2"/>
    </xf>
    <xf numFmtId="0" fontId="8" fillId="0" borderId="23" xfId="0" applyFont="1" applyFill="1" applyBorder="1" applyAlignment="1">
      <alignment horizontal="left" vertical="center" indent="1"/>
    </xf>
    <xf numFmtId="3" fontId="10" fillId="0" borderId="34" xfId="0" applyNumberFormat="1" applyFont="1" applyFill="1" applyBorder="1" applyAlignment="1" applyProtection="1">
      <alignment horizontal="center" vertical="center" wrapText="1"/>
    </xf>
    <xf numFmtId="0" fontId="5" fillId="0" borderId="12" xfId="0" applyFont="1" applyFill="1" applyBorder="1" applyAlignment="1">
      <alignment horizontal="center" vertical="center" wrapText="1"/>
    </xf>
    <xf numFmtId="0" fontId="5" fillId="0" borderId="22" xfId="0" applyNumberFormat="1" applyFont="1" applyFill="1" applyBorder="1" applyAlignment="1">
      <alignment horizontal="left" vertical="center" wrapText="1" indent="1"/>
    </xf>
    <xf numFmtId="0" fontId="5" fillId="0" borderId="22" xfId="0" applyNumberFormat="1" applyFont="1" applyBorder="1" applyAlignment="1">
      <alignment horizontal="left" vertical="center" wrapText="1" indent="1"/>
    </xf>
    <xf numFmtId="0" fontId="0" fillId="2" borderId="1" xfId="0" applyFill="1" applyBorder="1"/>
    <xf numFmtId="0" fontId="5" fillId="2" borderId="0" xfId="0" applyFont="1" applyFill="1" applyBorder="1"/>
    <xf numFmtId="0" fontId="8" fillId="2" borderId="0" xfId="0" applyFont="1" applyFill="1"/>
    <xf numFmtId="0" fontId="13" fillId="2" borderId="0" xfId="0" applyFont="1" applyFill="1" applyBorder="1" applyAlignment="1"/>
    <xf numFmtId="0" fontId="5" fillId="2" borderId="0" xfId="0" applyFont="1" applyFill="1"/>
    <xf numFmtId="0" fontId="5" fillId="2" borderId="6" xfId="8" applyFont="1" applyFill="1" applyBorder="1" applyAlignment="1">
      <alignment horizontal="left" vertical="center" wrapText="1" indent="1"/>
    </xf>
    <xf numFmtId="0" fontId="5" fillId="2" borderId="6" xfId="8" applyFont="1" applyFill="1" applyBorder="1" applyAlignment="1">
      <alignment horizontal="left" vertical="center" wrapText="1" indent="2"/>
    </xf>
    <xf numFmtId="0" fontId="5" fillId="2" borderId="9" xfId="8" applyFont="1" applyFill="1" applyBorder="1" applyAlignment="1">
      <alignment horizontal="left" vertical="center" wrapText="1" indent="1"/>
    </xf>
    <xf numFmtId="0" fontId="5" fillId="0" borderId="35"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3" fillId="0" borderId="43" xfId="0" applyFont="1" applyFill="1" applyBorder="1" applyAlignment="1">
      <alignment horizontal="center" vertical="center" wrapText="1"/>
    </xf>
    <xf numFmtId="165" fontId="5" fillId="2" borderId="8" xfId="0" applyNumberFormat="1" applyFont="1" applyFill="1" applyBorder="1" applyAlignment="1">
      <alignment horizontal="right"/>
    </xf>
    <xf numFmtId="165" fontId="5" fillId="2" borderId="11" xfId="0" applyNumberFormat="1" applyFont="1" applyFill="1" applyBorder="1" applyAlignment="1">
      <alignment horizontal="right"/>
    </xf>
    <xf numFmtId="0" fontId="5" fillId="0" borderId="16"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0" fillId="0" borderId="0" xfId="0"/>
    <xf numFmtId="0" fontId="17" fillId="0" borderId="0" xfId="0" applyFont="1" applyFill="1" applyBorder="1" applyAlignment="1">
      <alignment horizontal="left" vertical="center" wrapText="1"/>
    </xf>
    <xf numFmtId="165" fontId="21" fillId="3" borderId="5" xfId="0" applyNumberFormat="1" applyFont="1" applyFill="1" applyBorder="1" applyAlignment="1">
      <alignment horizontal="right" vertical="center"/>
    </xf>
    <xf numFmtId="165" fontId="21" fillId="3" borderId="4" xfId="0" applyNumberFormat="1" applyFont="1" applyFill="1" applyBorder="1" applyAlignment="1">
      <alignment horizontal="right" vertical="center"/>
    </xf>
    <xf numFmtId="165" fontId="21" fillId="3" borderId="8" xfId="0" applyNumberFormat="1" applyFont="1" applyFill="1" applyBorder="1" applyAlignment="1">
      <alignment horizontal="right" vertical="center"/>
    </xf>
    <xf numFmtId="0" fontId="17" fillId="0" borderId="0" xfId="0" applyFont="1" applyFill="1" applyBorder="1" applyAlignment="1">
      <alignment vertical="center"/>
    </xf>
    <xf numFmtId="0" fontId="5" fillId="0" borderId="0" xfId="8" applyFont="1" applyFill="1" applyBorder="1"/>
    <xf numFmtId="0" fontId="13" fillId="0" borderId="0" xfId="8" applyFont="1" applyFill="1" applyBorder="1" applyAlignment="1">
      <alignment horizontal="right" vertical="center"/>
    </xf>
    <xf numFmtId="0" fontId="5" fillId="0" borderId="23" xfId="0" applyNumberFormat="1" applyFont="1" applyBorder="1" applyAlignment="1">
      <alignment horizontal="left" vertical="center" wrapText="1" indent="1"/>
    </xf>
    <xf numFmtId="0" fontId="8" fillId="0" borderId="22" xfId="0" applyFont="1" applyFill="1" applyBorder="1" applyAlignment="1">
      <alignment horizontal="left" vertical="center" indent="3"/>
    </xf>
    <xf numFmtId="164" fontId="21" fillId="3" borderId="9" xfId="0" applyNumberFormat="1" applyFont="1" applyFill="1" applyBorder="1" applyAlignment="1">
      <alignment horizontal="left" vertical="center"/>
    </xf>
    <xf numFmtId="164" fontId="21" fillId="3" borderId="6" xfId="0" applyNumberFormat="1" applyFont="1" applyFill="1" applyBorder="1" applyAlignment="1">
      <alignment horizontal="left" vertical="center" wrapText="1"/>
    </xf>
    <xf numFmtId="165" fontId="21" fillId="3" borderId="11" xfId="0" applyNumberFormat="1" applyFont="1" applyFill="1" applyBorder="1" applyAlignment="1">
      <alignment horizontal="right" vertical="center"/>
    </xf>
    <xf numFmtId="164" fontId="21" fillId="3" borderId="2" xfId="0" applyNumberFormat="1" applyFont="1" applyFill="1" applyBorder="1" applyAlignment="1">
      <alignment horizontal="left" vertical="center"/>
    </xf>
    <xf numFmtId="173" fontId="21" fillId="3" borderId="4" xfId="0" applyNumberFormat="1" applyFont="1" applyFill="1" applyBorder="1" applyAlignment="1">
      <alignment horizontal="right" vertical="center"/>
    </xf>
    <xf numFmtId="0" fontId="8" fillId="0" borderId="6" xfId="0" applyNumberFormat="1" applyFont="1" applyFill="1" applyBorder="1" applyAlignment="1" applyProtection="1">
      <alignment horizontal="left" vertical="center" wrapText="1" indent="1"/>
    </xf>
    <xf numFmtId="164" fontId="11" fillId="3" borderId="4" xfId="0" applyNumberFormat="1" applyFont="1" applyFill="1" applyBorder="1" applyAlignment="1" applyProtection="1">
      <alignment horizontal="right" vertical="center" wrapText="1"/>
    </xf>
    <xf numFmtId="165" fontId="11" fillId="3" borderId="4" xfId="0" applyNumberFormat="1" applyFont="1" applyFill="1" applyBorder="1" applyAlignment="1" applyProtection="1">
      <alignment horizontal="right" vertical="center" wrapText="1"/>
    </xf>
    <xf numFmtId="164" fontId="11" fillId="3" borderId="8" xfId="0" applyNumberFormat="1" applyFont="1" applyFill="1" applyBorder="1" applyAlignment="1" applyProtection="1">
      <alignment horizontal="right" vertical="center"/>
    </xf>
    <xf numFmtId="165" fontId="11" fillId="3" borderId="8" xfId="0" applyNumberFormat="1" applyFont="1" applyFill="1" applyBorder="1" applyAlignment="1" applyProtection="1">
      <alignment horizontal="right" vertical="center"/>
    </xf>
    <xf numFmtId="168" fontId="5" fillId="0" borderId="16" xfId="0" applyNumberFormat="1" applyFont="1" applyFill="1" applyBorder="1" applyAlignment="1">
      <alignment horizontal="right"/>
    </xf>
    <xf numFmtId="0" fontId="11" fillId="3" borderId="2" xfId="0" applyNumberFormat="1" applyFont="1" applyFill="1" applyBorder="1" applyAlignment="1" applyProtection="1">
      <alignment vertical="center" wrapText="1"/>
    </xf>
    <xf numFmtId="0" fontId="0" fillId="0" borderId="0" xfId="0" applyAlignment="1">
      <alignment vertical="center"/>
    </xf>
    <xf numFmtId="3" fontId="11" fillId="3" borderId="4" xfId="0" applyNumberFormat="1" applyFont="1" applyFill="1" applyBorder="1" applyAlignment="1" applyProtection="1">
      <alignment vertical="center" wrapText="1"/>
    </xf>
    <xf numFmtId="3" fontId="0" fillId="0" borderId="0" xfId="0" applyNumberFormat="1" applyAlignment="1">
      <alignment vertical="center"/>
    </xf>
    <xf numFmtId="164" fontId="11" fillId="3" borderId="4" xfId="0" applyNumberFormat="1" applyFont="1" applyFill="1" applyBorder="1" applyAlignment="1" applyProtection="1">
      <alignment vertical="center" wrapText="1"/>
    </xf>
    <xf numFmtId="3" fontId="11" fillId="3" borderId="4" xfId="0" applyNumberFormat="1" applyFont="1" applyFill="1" applyBorder="1" applyAlignment="1" applyProtection="1">
      <alignment vertical="center"/>
    </xf>
    <xf numFmtId="0" fontId="8" fillId="0" borderId="9" xfId="0" applyNumberFormat="1" applyFont="1" applyFill="1" applyBorder="1" applyAlignment="1" applyProtection="1">
      <alignment horizontal="left" vertical="center" indent="1"/>
    </xf>
    <xf numFmtId="171" fontId="5" fillId="0" borderId="16" xfId="0" applyNumberFormat="1" applyFont="1" applyFill="1" applyBorder="1" applyAlignment="1">
      <alignment horizontal="right"/>
    </xf>
    <xf numFmtId="171" fontId="5" fillId="0" borderId="17" xfId="0" applyNumberFormat="1" applyFont="1" applyFill="1" applyBorder="1" applyAlignment="1">
      <alignment horizontal="right"/>
    </xf>
    <xf numFmtId="171" fontId="0" fillId="0" borderId="0" xfId="0" applyNumberFormat="1"/>
    <xf numFmtId="0" fontId="5" fillId="0" borderId="22" xfId="0" applyNumberFormat="1" applyFont="1" applyFill="1" applyBorder="1" applyAlignment="1">
      <alignment horizontal="left" vertical="top" wrapText="1" indent="2"/>
    </xf>
    <xf numFmtId="164" fontId="21" fillId="3" borderId="20" xfId="8" applyNumberFormat="1" applyFont="1" applyFill="1" applyBorder="1" applyAlignment="1">
      <alignment horizontal="right"/>
    </xf>
    <xf numFmtId="0" fontId="11" fillId="3" borderId="20" xfId="0" applyFont="1" applyFill="1" applyBorder="1" applyAlignment="1">
      <alignment horizontal="left"/>
    </xf>
    <xf numFmtId="164" fontId="11" fillId="3" borderId="16" xfId="0" applyNumberFormat="1" applyFont="1" applyFill="1" applyBorder="1" applyAlignment="1">
      <alignment horizontal="right" wrapText="1"/>
    </xf>
    <xf numFmtId="165" fontId="11" fillId="3" borderId="16" xfId="0" applyNumberFormat="1" applyFont="1" applyFill="1" applyBorder="1" applyAlignment="1">
      <alignment horizontal="right" wrapText="1"/>
    </xf>
    <xf numFmtId="0" fontId="11" fillId="3" borderId="2" xfId="0" applyNumberFormat="1" applyFont="1" applyFill="1" applyBorder="1" applyAlignment="1" applyProtection="1">
      <alignment horizontal="left" vertical="center" wrapText="1" indent="1"/>
    </xf>
    <xf numFmtId="0" fontId="0" fillId="0" borderId="0" xfId="0"/>
    <xf numFmtId="0" fontId="8" fillId="0" borderId="6" xfId="0" applyNumberFormat="1" applyFont="1" applyFill="1" applyBorder="1" applyAlignment="1" applyProtection="1">
      <alignment horizontal="left" vertical="center" wrapText="1" indent="3"/>
    </xf>
    <xf numFmtId="0" fontId="8" fillId="0" borderId="9" xfId="0" applyNumberFormat="1" applyFont="1" applyFill="1" applyBorder="1" applyAlignment="1" applyProtection="1">
      <alignment horizontal="left" vertical="center" indent="3"/>
    </xf>
    <xf numFmtId="0" fontId="14" fillId="0" borderId="0" xfId="0" applyFont="1" applyBorder="1" applyAlignment="1"/>
    <xf numFmtId="0" fontId="0" fillId="0" borderId="0" xfId="0" applyBorder="1"/>
    <xf numFmtId="0" fontId="47" fillId="0" borderId="0" xfId="0" applyNumberFormat="1" applyFont="1" applyFill="1" applyBorder="1" applyAlignment="1">
      <alignment vertical="top"/>
    </xf>
    <xf numFmtId="164" fontId="8" fillId="0" borderId="0" xfId="0" applyNumberFormat="1" applyFont="1" applyFill="1" applyBorder="1" applyAlignment="1" applyProtection="1">
      <alignment horizontal="right" vertical="center" wrapText="1"/>
    </xf>
    <xf numFmtId="3" fontId="8" fillId="0" borderId="0" xfId="0" applyNumberFormat="1" applyFont="1" applyFill="1" applyBorder="1" applyAlignment="1" applyProtection="1">
      <alignment vertical="center"/>
    </xf>
    <xf numFmtId="3" fontId="8" fillId="0" borderId="0" xfId="0" applyNumberFormat="1" applyFont="1" applyFill="1" applyBorder="1" applyAlignment="1" applyProtection="1">
      <alignment horizontal="right" vertical="center" wrapText="1"/>
    </xf>
    <xf numFmtId="0" fontId="0" fillId="0" borderId="0" xfId="0"/>
    <xf numFmtId="0" fontId="18" fillId="0" borderId="0" xfId="2" applyFont="1" applyFill="1" applyBorder="1" applyAlignment="1" applyProtection="1">
      <alignment horizontal="center" vertical="center" wrapText="1"/>
    </xf>
    <xf numFmtId="0" fontId="17" fillId="0" borderId="0" xfId="0" applyFont="1" applyFill="1" applyBorder="1" applyAlignment="1">
      <alignment horizontal="left" vertical="center" wrapText="1"/>
    </xf>
    <xf numFmtId="0" fontId="19" fillId="0" borderId="0" xfId="1" quotePrefix="1" applyFont="1" applyAlignment="1">
      <alignment horizontal="justify" vertical="top" wrapText="1"/>
    </xf>
    <xf numFmtId="0" fontId="0" fillId="0" borderId="0" xfId="0" applyFill="1"/>
    <xf numFmtId="0" fontId="13" fillId="0" borderId="0" xfId="1" applyFont="1" applyFill="1" applyAlignment="1">
      <alignment horizontal="left" vertical="top"/>
    </xf>
    <xf numFmtId="0" fontId="16" fillId="0" borderId="0" xfId="0" applyFont="1" applyFill="1" applyAlignment="1">
      <alignment horizontal="right" vertical="top"/>
    </xf>
    <xf numFmtId="0" fontId="47" fillId="0" borderId="0" xfId="0" applyFont="1" applyFill="1" applyBorder="1"/>
    <xf numFmtId="0" fontId="47" fillId="0" borderId="0" xfId="0" applyNumberFormat="1" applyFont="1" applyFill="1" applyBorder="1" applyAlignment="1"/>
    <xf numFmtId="0" fontId="8" fillId="0" borderId="0" xfId="0" applyFont="1" applyFill="1" applyAlignment="1">
      <alignment horizontal="left" wrapText="1"/>
    </xf>
    <xf numFmtId="0" fontId="18" fillId="0" borderId="0" xfId="2" applyFont="1" applyFill="1" applyBorder="1" applyAlignment="1" applyProtection="1">
      <alignment horizontal="left" vertical="center" wrapText="1"/>
    </xf>
    <xf numFmtId="0" fontId="8" fillId="0" borderId="0" xfId="0" applyFont="1" applyFill="1" applyAlignment="1">
      <alignment horizontal="left" wrapText="1"/>
    </xf>
    <xf numFmtId="0" fontId="8" fillId="0" borderId="0" xfId="0" applyFont="1" applyBorder="1" applyAlignment="1">
      <alignment horizontal="center"/>
    </xf>
    <xf numFmtId="0" fontId="5" fillId="0" borderId="13" xfId="0" applyFont="1" applyFill="1" applyBorder="1" applyAlignment="1">
      <alignment horizontal="center" vertical="center" wrapText="1"/>
    </xf>
    <xf numFmtId="0" fontId="5" fillId="0" borderId="6" xfId="0" applyFont="1" applyFill="1" applyBorder="1" applyAlignment="1">
      <alignment horizontal="left" vertical="center" wrapText="1" indent="2"/>
    </xf>
    <xf numFmtId="165" fontId="5" fillId="0" borderId="8" xfId="0" applyNumberFormat="1" applyFont="1" applyFill="1" applyBorder="1" applyAlignment="1">
      <alignment horizontal="right"/>
    </xf>
    <xf numFmtId="164" fontId="21" fillId="3" borderId="4" xfId="0" applyNumberFormat="1" applyFont="1" applyFill="1" applyBorder="1" applyAlignment="1">
      <alignment horizontal="right" vertical="center"/>
    </xf>
    <xf numFmtId="164" fontId="5" fillId="2" borderId="8" xfId="0" applyNumberFormat="1" applyFont="1" applyFill="1" applyBorder="1" applyAlignment="1">
      <alignment horizontal="right"/>
    </xf>
    <xf numFmtId="164" fontId="5" fillId="2" borderId="11" xfId="0" applyNumberFormat="1" applyFont="1" applyFill="1" applyBorder="1" applyAlignment="1">
      <alignment horizontal="right"/>
    </xf>
    <xf numFmtId="164" fontId="21" fillId="3" borderId="8" xfId="0" applyNumberFormat="1" applyFont="1" applyFill="1" applyBorder="1" applyAlignment="1">
      <alignment horizontal="right" vertical="center"/>
    </xf>
    <xf numFmtId="164" fontId="5" fillId="0" borderId="8" xfId="0" applyNumberFormat="1" applyFont="1" applyFill="1" applyBorder="1" applyAlignment="1">
      <alignment horizontal="right"/>
    </xf>
    <xf numFmtId="164" fontId="21" fillId="3" borderId="5" xfId="0" applyNumberFormat="1" applyFont="1" applyFill="1" applyBorder="1" applyAlignment="1">
      <alignment horizontal="right" vertical="center"/>
    </xf>
    <xf numFmtId="164" fontId="21" fillId="3" borderId="11" xfId="0" applyNumberFormat="1" applyFont="1" applyFill="1" applyBorder="1" applyAlignment="1">
      <alignment horizontal="right" vertical="center"/>
    </xf>
    <xf numFmtId="164" fontId="5" fillId="3" borderId="22" xfId="8" applyNumberFormat="1" applyFont="1" applyFill="1" applyBorder="1" applyAlignment="1">
      <alignment horizontal="right"/>
    </xf>
    <xf numFmtId="164" fontId="5" fillId="3" borderId="23" xfId="8" applyNumberFormat="1" applyFont="1" applyFill="1" applyBorder="1" applyAlignment="1">
      <alignment horizontal="right"/>
    </xf>
    <xf numFmtId="0" fontId="21" fillId="0" borderId="12" xfId="8" applyFont="1" applyFill="1" applyBorder="1" applyAlignment="1">
      <alignment horizontal="left"/>
    </xf>
    <xf numFmtId="164" fontId="21" fillId="0" borderId="20" xfId="8" applyNumberFormat="1" applyFont="1" applyFill="1" applyBorder="1" applyAlignment="1">
      <alignment horizontal="right"/>
    </xf>
    <xf numFmtId="164" fontId="21" fillId="0" borderId="12" xfId="8" applyNumberFormat="1" applyFont="1" applyFill="1" applyBorder="1" applyAlignment="1">
      <alignment horizontal="right"/>
    </xf>
    <xf numFmtId="164" fontId="5" fillId="3" borderId="12" xfId="0" applyNumberFormat="1" applyFont="1" applyFill="1" applyBorder="1" applyAlignment="1">
      <alignment horizontal="right"/>
    </xf>
    <xf numFmtId="164" fontId="5" fillId="3" borderId="16" xfId="0" applyNumberFormat="1" applyFont="1" applyFill="1" applyBorder="1" applyAlignment="1">
      <alignment horizontal="right"/>
    </xf>
    <xf numFmtId="164" fontId="5" fillId="3" borderId="17" xfId="0" applyNumberFormat="1" applyFont="1" applyFill="1" applyBorder="1" applyAlignment="1">
      <alignment horizontal="right"/>
    </xf>
    <xf numFmtId="0" fontId="19" fillId="0" borderId="0" xfId="1" quotePrefix="1" applyFont="1" applyAlignment="1">
      <alignment horizontal="center" vertical="top" wrapText="1"/>
    </xf>
    <xf numFmtId="3" fontId="14" fillId="0" borderId="17" xfId="0" applyNumberFormat="1" applyFont="1" applyFill="1" applyBorder="1" applyAlignment="1">
      <alignment horizontal="right"/>
    </xf>
    <xf numFmtId="0" fontId="29" fillId="0" borderId="0" xfId="0" applyFont="1" applyBorder="1" applyAlignment="1">
      <alignment horizontal="left" vertical="top" wrapText="1"/>
    </xf>
    <xf numFmtId="0" fontId="0" fillId="0" borderId="0" xfId="0"/>
    <xf numFmtId="0" fontId="5" fillId="0" borderId="5" xfId="0" applyNumberFormat="1" applyFont="1" applyFill="1" applyBorder="1" applyAlignment="1" applyProtection="1">
      <alignment horizontal="center" vertical="center" wrapText="1"/>
    </xf>
    <xf numFmtId="170" fontId="5" fillId="0" borderId="0" xfId="0" applyNumberFormat="1" applyFont="1" applyFill="1" applyBorder="1" applyAlignment="1">
      <alignment horizontal="right"/>
    </xf>
    <xf numFmtId="0" fontId="3" fillId="0" borderId="0" xfId="1" applyFill="1" applyBorder="1" applyAlignment="1">
      <alignment vertical="top"/>
    </xf>
    <xf numFmtId="0" fontId="3" fillId="0" borderId="0" xfId="1" applyBorder="1" applyAlignment="1">
      <alignment horizontal="left" indent="2"/>
    </xf>
    <xf numFmtId="0" fontId="3" fillId="0" borderId="0" xfId="1" applyBorder="1" applyAlignment="1">
      <alignment horizontal="left" vertical="center" indent="2"/>
    </xf>
    <xf numFmtId="0" fontId="9" fillId="0" borderId="30" xfId="3" applyFont="1" applyBorder="1" applyAlignment="1">
      <alignment horizontal="left" vertical="top"/>
    </xf>
    <xf numFmtId="0" fontId="9" fillId="0" borderId="0" xfId="3" applyFont="1" applyBorder="1" applyAlignment="1">
      <alignment horizontal="left" vertical="top"/>
    </xf>
    <xf numFmtId="0" fontId="9" fillId="0" borderId="0" xfId="3" applyFont="1" applyBorder="1" applyAlignment="1">
      <alignment vertical="top"/>
    </xf>
    <xf numFmtId="0" fontId="3" fillId="0" borderId="0" xfId="1" applyBorder="1" applyAlignment="1">
      <alignment horizontal="left" vertical="top"/>
    </xf>
    <xf numFmtId="168" fontId="5" fillId="0" borderId="51" xfId="0" applyNumberFormat="1" applyFont="1" applyFill="1" applyBorder="1" applyAlignment="1">
      <alignment horizontal="right"/>
    </xf>
    <xf numFmtId="49" fontId="8" fillId="0" borderId="22" xfId="0" applyNumberFormat="1" applyFont="1" applyFill="1" applyBorder="1" applyAlignment="1">
      <alignment horizontal="left" vertical="center" wrapText="1"/>
    </xf>
    <xf numFmtId="0" fontId="8" fillId="0" borderId="22" xfId="0" applyFont="1" applyFill="1" applyBorder="1" applyAlignment="1">
      <alignment horizontal="left" vertical="center" wrapText="1" indent="1"/>
    </xf>
    <xf numFmtId="165" fontId="8" fillId="0" borderId="17" xfId="0" applyNumberFormat="1" applyFont="1" applyFill="1" applyBorder="1" applyAlignment="1">
      <alignment horizontal="right" vertical="center" wrapText="1"/>
    </xf>
    <xf numFmtId="164" fontId="8" fillId="0" borderId="11" xfId="0" applyNumberFormat="1" applyFont="1" applyFill="1" applyBorder="1" applyAlignment="1" applyProtection="1">
      <alignment horizontal="right" wrapText="1"/>
    </xf>
    <xf numFmtId="0" fontId="0" fillId="0" borderId="0" xfId="0"/>
    <xf numFmtId="0" fontId="5" fillId="0" borderId="17" xfId="0" applyFont="1" applyFill="1" applyBorder="1" applyAlignment="1">
      <alignment horizontal="center" vertical="center" wrapText="1"/>
    </xf>
    <xf numFmtId="0" fontId="13" fillId="0" borderId="0" xfId="1" applyFont="1" applyFill="1" applyAlignment="1">
      <alignment horizontal="left" vertical="top" wrapText="1"/>
    </xf>
    <xf numFmtId="0" fontId="5" fillId="0" borderId="4" xfId="0" applyNumberFormat="1" applyFont="1" applyFill="1" applyBorder="1" applyAlignment="1" applyProtection="1">
      <alignment horizontal="center" vertical="center" wrapText="1"/>
    </xf>
    <xf numFmtId="0" fontId="14" fillId="0" borderId="4"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6" fillId="0" borderId="0" xfId="2" applyBorder="1" applyAlignment="1" applyProtection="1">
      <alignment vertical="center" wrapText="1"/>
      <protection hidden="1"/>
    </xf>
    <xf numFmtId="0" fontId="3" fillId="0" borderId="1" xfId="1" applyFill="1" applyBorder="1" applyAlignment="1"/>
    <xf numFmtId="0" fontId="3" fillId="0" borderId="0" xfId="1" applyFill="1" applyBorder="1" applyAlignment="1">
      <alignment horizontal="left" vertical="center" indent="2"/>
    </xf>
    <xf numFmtId="0" fontId="3" fillId="0" borderId="0" xfId="1" applyFill="1" applyBorder="1" applyAlignment="1">
      <alignment horizontal="left" indent="2"/>
    </xf>
    <xf numFmtId="0" fontId="56" fillId="0" borderId="0" xfId="1" applyFont="1" applyBorder="1" applyAlignment="1">
      <alignment horizontal="left" vertical="center" indent="2"/>
    </xf>
    <xf numFmtId="0" fontId="5" fillId="0" borderId="0" xfId="0" applyFont="1" applyFill="1" applyBorder="1"/>
    <xf numFmtId="0" fontId="5" fillId="0" borderId="0" xfId="0" applyFont="1" applyFill="1" applyBorder="1" applyAlignment="1"/>
    <xf numFmtId="0" fontId="9" fillId="0" borderId="30" xfId="3" applyFont="1" applyFill="1" applyBorder="1" applyAlignment="1">
      <alignment vertical="top"/>
    </xf>
    <xf numFmtId="0" fontId="3" fillId="0" borderId="30" xfId="1" applyBorder="1" applyAlignment="1">
      <alignment horizontal="left" vertical="top"/>
    </xf>
    <xf numFmtId="3" fontId="11" fillId="3" borderId="8" xfId="0" applyNumberFormat="1" applyFont="1" applyFill="1" applyBorder="1" applyAlignment="1" applyProtection="1">
      <alignment horizontal="right" vertical="center"/>
    </xf>
    <xf numFmtId="3" fontId="11" fillId="3" borderId="7" xfId="0" applyNumberFormat="1" applyFont="1" applyFill="1" applyBorder="1" applyAlignment="1" applyProtection="1">
      <alignment horizontal="right" vertical="center"/>
    </xf>
    <xf numFmtId="3" fontId="8" fillId="0" borderId="7" xfId="0" applyNumberFormat="1" applyFont="1" applyFill="1" applyBorder="1" applyAlignment="1" applyProtection="1">
      <alignment horizontal="right" wrapText="1"/>
    </xf>
    <xf numFmtId="3" fontId="8" fillId="0" borderId="10" xfId="0" applyNumberFormat="1" applyFont="1" applyFill="1" applyBorder="1" applyAlignment="1" applyProtection="1">
      <alignment horizontal="right" vertical="center" wrapText="1"/>
    </xf>
    <xf numFmtId="3" fontId="11" fillId="3" borderId="3" xfId="0" applyNumberFormat="1" applyFont="1" applyFill="1" applyBorder="1" applyAlignment="1" applyProtection="1">
      <alignment vertical="center" wrapText="1"/>
    </xf>
    <xf numFmtId="3" fontId="11" fillId="3" borderId="3" xfId="0" applyNumberFormat="1" applyFont="1" applyFill="1" applyBorder="1" applyAlignment="1" applyProtection="1">
      <alignment vertical="center"/>
    </xf>
    <xf numFmtId="0" fontId="58" fillId="0" borderId="0" xfId="1" applyFont="1" applyFill="1" applyAlignment="1">
      <alignment vertical="top" wrapText="1"/>
    </xf>
    <xf numFmtId="0" fontId="3" fillId="0" borderId="0" xfId="1" applyFill="1" applyBorder="1" applyAlignment="1"/>
    <xf numFmtId="0" fontId="55" fillId="2" borderId="0" xfId="0" applyFont="1" applyFill="1"/>
    <xf numFmtId="0" fontId="0" fillId="2" borderId="0" xfId="0" applyFill="1"/>
    <xf numFmtId="164" fontId="11" fillId="3" borderId="44" xfId="0" applyNumberFormat="1" applyFont="1" applyFill="1" applyBorder="1" applyAlignment="1">
      <alignment horizontal="right" wrapText="1"/>
    </xf>
    <xf numFmtId="0" fontId="8" fillId="0" borderId="20" xfId="0" applyFont="1" applyFill="1" applyBorder="1" applyAlignment="1">
      <alignment horizontal="left" vertical="center" wrapText="1"/>
    </xf>
    <xf numFmtId="168" fontId="5" fillId="0" borderId="20" xfId="0" applyNumberFormat="1" applyFont="1" applyFill="1" applyBorder="1" applyAlignment="1">
      <alignment horizontal="right"/>
    </xf>
    <xf numFmtId="168" fontId="5" fillId="0" borderId="50" xfId="0" applyNumberFormat="1" applyFont="1" applyFill="1" applyBorder="1" applyAlignment="1">
      <alignment horizontal="right"/>
    </xf>
    <xf numFmtId="168" fontId="5" fillId="0" borderId="44" xfId="0" applyNumberFormat="1" applyFont="1" applyFill="1" applyBorder="1" applyAlignment="1">
      <alignment horizontal="right"/>
    </xf>
    <xf numFmtId="0" fontId="55" fillId="0" borderId="0" xfId="0" applyFont="1"/>
    <xf numFmtId="49" fontId="8" fillId="0" borderId="23" xfId="0" applyNumberFormat="1" applyFont="1" applyFill="1" applyBorder="1" applyAlignment="1">
      <alignment horizontal="left" vertical="center" wrapText="1"/>
    </xf>
    <xf numFmtId="168" fontId="5" fillId="0" borderId="49" xfId="0" applyNumberFormat="1" applyFont="1" applyFill="1" applyBorder="1" applyAlignment="1">
      <alignment horizontal="right"/>
    </xf>
    <xf numFmtId="168" fontId="5" fillId="0" borderId="48" xfId="0" applyNumberFormat="1" applyFont="1" applyFill="1" applyBorder="1" applyAlignment="1">
      <alignment horizontal="right"/>
    </xf>
    <xf numFmtId="0" fontId="11" fillId="3" borderId="22" xfId="0" applyFont="1" applyFill="1" applyBorder="1" applyAlignment="1">
      <alignment horizontal="left"/>
    </xf>
    <xf numFmtId="49" fontId="8" fillId="0" borderId="0" xfId="0" applyNumberFormat="1" applyFont="1" applyFill="1" applyBorder="1" applyAlignment="1">
      <alignment horizontal="left" vertical="center" wrapText="1"/>
    </xf>
    <xf numFmtId="164" fontId="8" fillId="0" borderId="0" xfId="0" applyNumberFormat="1" applyFont="1" applyFill="1" applyBorder="1" applyAlignment="1">
      <alignment horizontal="right" vertical="center" wrapText="1"/>
    </xf>
    <xf numFmtId="165" fontId="8" fillId="0" borderId="0" xfId="0" applyNumberFormat="1" applyFont="1" applyFill="1" applyBorder="1" applyAlignment="1">
      <alignment horizontal="right" vertical="center" wrapText="1"/>
    </xf>
    <xf numFmtId="3" fontId="14" fillId="0" borderId="0" xfId="0" applyNumberFormat="1" applyFont="1" applyBorder="1"/>
    <xf numFmtId="168" fontId="5" fillId="0" borderId="0" xfId="0" applyNumberFormat="1" applyFont="1" applyFill="1" applyBorder="1" applyAlignment="1">
      <alignment horizontal="right"/>
    </xf>
    <xf numFmtId="0" fontId="47" fillId="0" borderId="0" xfId="0" applyFont="1"/>
    <xf numFmtId="0" fontId="3" fillId="0" borderId="1" xfId="1" applyFill="1" applyBorder="1" applyAlignment="1">
      <alignment horizontal="right" vertical="center"/>
    </xf>
    <xf numFmtId="0" fontId="5" fillId="0" borderId="1" xfId="1" applyFont="1" applyFill="1" applyBorder="1" applyAlignment="1"/>
    <xf numFmtId="0" fontId="3" fillId="0" borderId="0" xfId="1" applyFill="1" applyAlignment="1">
      <alignment horizontal="left" indent="2"/>
    </xf>
    <xf numFmtId="0" fontId="5" fillId="0" borderId="0" xfId="1" applyFont="1" applyFill="1" applyAlignment="1">
      <alignment horizontal="left" indent="2"/>
    </xf>
    <xf numFmtId="0" fontId="3" fillId="0" borderId="0" xfId="1" applyFill="1" applyAlignment="1">
      <alignment horizontal="left" vertical="center" indent="2"/>
    </xf>
    <xf numFmtId="0" fontId="5" fillId="0" borderId="11" xfId="0" applyFont="1" applyFill="1" applyBorder="1" applyAlignment="1">
      <alignment horizontal="center" wrapText="1"/>
    </xf>
    <xf numFmtId="0" fontId="13" fillId="0" borderId="4" xfId="0" applyFont="1" applyFill="1" applyBorder="1" applyAlignment="1">
      <alignment horizontal="center" wrapText="1"/>
    </xf>
    <xf numFmtId="168" fontId="21" fillId="0" borderId="42" xfId="0" applyNumberFormat="1" applyFont="1" applyFill="1" applyBorder="1" applyAlignment="1">
      <alignment horizontal="right"/>
    </xf>
    <xf numFmtId="168" fontId="21" fillId="0" borderId="16" xfId="0" applyNumberFormat="1" applyFont="1" applyFill="1" applyBorder="1" applyAlignment="1">
      <alignment horizontal="right"/>
    </xf>
    <xf numFmtId="0" fontId="0" fillId="0" borderId="0" xfId="0" applyFill="1" applyAlignment="1"/>
    <xf numFmtId="168" fontId="5" fillId="0" borderId="42" xfId="0" applyNumberFormat="1" applyFont="1" applyFill="1" applyBorder="1" applyAlignment="1">
      <alignment horizontal="right"/>
    </xf>
    <xf numFmtId="171" fontId="5" fillId="0" borderId="42" xfId="0" applyNumberFormat="1" applyFont="1" applyFill="1" applyBorder="1" applyAlignment="1">
      <alignment horizontal="right"/>
    </xf>
    <xf numFmtId="0" fontId="0" fillId="0" borderId="0" xfId="0" applyAlignment="1"/>
    <xf numFmtId="0" fontId="5" fillId="0" borderId="20" xfId="0" applyNumberFormat="1" applyFont="1" applyFill="1" applyBorder="1" applyAlignment="1" applyProtection="1">
      <alignment vertical="center"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5" fillId="0" borderId="22" xfId="0" applyNumberFormat="1" applyFont="1" applyFill="1" applyBorder="1" applyAlignment="1" applyProtection="1">
      <alignment vertical="center" wrapText="1"/>
    </xf>
    <xf numFmtId="0" fontId="21" fillId="0" borderId="0" xfId="0" applyNumberFormat="1" applyFont="1" applyFill="1" applyBorder="1" applyAlignment="1" applyProtection="1">
      <alignment horizontal="left" vertical="center" wrapText="1"/>
    </xf>
    <xf numFmtId="0" fontId="21" fillId="0" borderId="42" xfId="0" applyFont="1" applyFill="1" applyBorder="1" applyAlignment="1">
      <alignment horizontal="left" wrapText="1"/>
    </xf>
    <xf numFmtId="0" fontId="5" fillId="0" borderId="42" xfId="0" applyFont="1" applyFill="1" applyBorder="1" applyAlignment="1">
      <alignment horizontal="left" vertical="center" wrapText="1"/>
    </xf>
    <xf numFmtId="0" fontId="5" fillId="0" borderId="18" xfId="0" applyFont="1" applyBorder="1" applyAlignment="1">
      <alignment vertical="center"/>
    </xf>
    <xf numFmtId="0" fontId="5" fillId="0" borderId="21" xfId="0" applyFont="1" applyBorder="1" applyAlignment="1">
      <alignment vertical="center"/>
    </xf>
    <xf numFmtId="0" fontId="5" fillId="0" borderId="23" xfId="0" applyNumberFormat="1" applyFont="1" applyFill="1" applyBorder="1" applyAlignment="1" applyProtection="1">
      <alignment vertical="center" wrapText="1"/>
    </xf>
    <xf numFmtId="0" fontId="21" fillId="0" borderId="46" xfId="0" applyNumberFormat="1" applyFont="1" applyFill="1" applyBorder="1" applyAlignment="1" applyProtection="1">
      <alignment horizontal="left" vertical="center" wrapText="1"/>
    </xf>
    <xf numFmtId="0" fontId="5" fillId="0" borderId="41" xfId="0" applyFont="1" applyFill="1" applyBorder="1" applyAlignment="1">
      <alignment horizontal="left" vertical="center" wrapText="1"/>
    </xf>
    <xf numFmtId="171" fontId="5" fillId="0" borderId="41" xfId="0" applyNumberFormat="1" applyFont="1" applyFill="1" applyBorder="1" applyAlignment="1">
      <alignment horizontal="right" vertical="top"/>
    </xf>
    <xf numFmtId="171" fontId="5" fillId="0" borderId="17" xfId="0" applyNumberFormat="1" applyFont="1" applyFill="1" applyBorder="1" applyAlignment="1">
      <alignment horizontal="right" vertical="top"/>
    </xf>
    <xf numFmtId="0" fontId="21" fillId="0" borderId="20" xfId="0" applyNumberFormat="1" applyFont="1" applyFill="1" applyBorder="1" applyAlignment="1" applyProtection="1">
      <alignment horizontal="left" wrapText="1"/>
    </xf>
    <xf numFmtId="0" fontId="21" fillId="0" borderId="18" xfId="0" applyNumberFormat="1" applyFont="1" applyFill="1" applyBorder="1" applyAlignment="1" applyProtection="1">
      <alignment horizontal="left" wrapText="1"/>
    </xf>
    <xf numFmtId="0" fontId="21" fillId="0" borderId="21" xfId="0" applyNumberFormat="1" applyFont="1" applyFill="1" applyBorder="1" applyAlignment="1" applyProtection="1">
      <alignment horizontal="left" wrapText="1"/>
    </xf>
    <xf numFmtId="0" fontId="14" fillId="0" borderId="20" xfId="0" applyFont="1" applyBorder="1" applyAlignment="1">
      <alignment vertical="top"/>
    </xf>
    <xf numFmtId="0" fontId="0" fillId="0" borderId="21" xfId="0" applyFill="1" applyBorder="1"/>
    <xf numFmtId="0" fontId="14" fillId="0" borderId="22" xfId="0" applyFont="1" applyBorder="1" applyAlignment="1"/>
    <xf numFmtId="0" fontId="14" fillId="0" borderId="22" xfId="0" applyFont="1" applyBorder="1" applyAlignment="1">
      <alignment vertical="top"/>
    </xf>
    <xf numFmtId="0" fontId="21" fillId="0" borderId="18" xfId="0" applyNumberFormat="1" applyFont="1" applyFill="1" applyBorder="1" applyAlignment="1" applyProtection="1">
      <alignment vertical="center" wrapText="1"/>
    </xf>
    <xf numFmtId="0" fontId="5" fillId="0" borderId="21" xfId="0" applyFont="1" applyFill="1" applyBorder="1" applyAlignment="1">
      <alignment horizontal="left" vertical="center" wrapText="1"/>
    </xf>
    <xf numFmtId="0" fontId="14" fillId="0" borderId="23" xfId="0" applyFont="1" applyBorder="1" applyAlignment="1">
      <alignment vertical="top"/>
    </xf>
    <xf numFmtId="171" fontId="5" fillId="0" borderId="41" xfId="0" applyNumberFormat="1" applyFont="1" applyFill="1" applyBorder="1" applyAlignment="1">
      <alignment horizontal="right"/>
    </xf>
    <xf numFmtId="0" fontId="5" fillId="0" borderId="0" xfId="0" applyNumberFormat="1" applyFont="1" applyFill="1" applyBorder="1" applyAlignment="1" applyProtection="1">
      <alignment horizontal="left" vertical="center" wrapText="1"/>
    </xf>
    <xf numFmtId="0" fontId="5" fillId="0" borderId="46" xfId="0" applyNumberFormat="1" applyFont="1" applyFill="1" applyBorder="1" applyAlignment="1" applyProtection="1">
      <alignment horizontal="left" vertical="center" wrapText="1"/>
    </xf>
    <xf numFmtId="0" fontId="14" fillId="0" borderId="23" xfId="0" applyFont="1" applyBorder="1" applyAlignment="1"/>
    <xf numFmtId="0" fontId="5" fillId="0" borderId="46" xfId="0" applyNumberFormat="1" applyFont="1" applyFill="1" applyBorder="1" applyAlignment="1" applyProtection="1">
      <alignment wrapText="1"/>
    </xf>
    <xf numFmtId="0" fontId="5" fillId="0" borderId="41" xfId="0" applyNumberFormat="1" applyFont="1" applyFill="1" applyBorder="1" applyAlignment="1" applyProtection="1">
      <alignment wrapText="1"/>
    </xf>
    <xf numFmtId="170" fontId="5" fillId="0" borderId="41" xfId="0" applyNumberFormat="1" applyFont="1" applyFill="1" applyBorder="1" applyAlignment="1">
      <alignment horizontal="right"/>
    </xf>
    <xf numFmtId="0" fontId="5" fillId="0" borderId="41" xfId="0" applyNumberFormat="1" applyFont="1" applyFill="1" applyBorder="1" applyAlignment="1" applyProtection="1">
      <alignment horizontal="left" wrapText="1"/>
    </xf>
    <xf numFmtId="0" fontId="14" fillId="0" borderId="18" xfId="0" applyFont="1" applyBorder="1" applyAlignment="1"/>
    <xf numFmtId="0" fontId="5" fillId="0" borderId="18" xfId="0" applyNumberFormat="1" applyFont="1" applyFill="1" applyBorder="1" applyAlignment="1" applyProtection="1">
      <alignment horizontal="left" wrapText="1"/>
    </xf>
    <xf numFmtId="170" fontId="5" fillId="0" borderId="18" xfId="0" applyNumberFormat="1" applyFont="1" applyFill="1" applyBorder="1" applyAlignment="1">
      <alignment horizontal="right"/>
    </xf>
    <xf numFmtId="0" fontId="5" fillId="0" borderId="0" xfId="1" applyFont="1" applyFill="1" applyAlignment="1">
      <alignment vertical="top"/>
    </xf>
    <xf numFmtId="0" fontId="3" fillId="0" borderId="0" xfId="1" applyFill="1" applyAlignment="1">
      <alignment horizontal="left" vertical="top"/>
    </xf>
    <xf numFmtId="0" fontId="13" fillId="0" borderId="0" xfId="1" applyFont="1" applyFill="1" applyAlignment="1">
      <alignment vertical="top" wrapText="1"/>
    </xf>
    <xf numFmtId="0" fontId="5" fillId="0" borderId="11" xfId="0" applyNumberFormat="1" applyFont="1" applyFill="1" applyBorder="1" applyAlignment="1">
      <alignment horizontal="center" wrapText="1"/>
    </xf>
    <xf numFmtId="0" fontId="5" fillId="0" borderId="45" xfId="0" applyNumberFormat="1" applyFont="1" applyFill="1" applyBorder="1" applyAlignment="1">
      <alignment horizontal="center" wrapText="1"/>
    </xf>
    <xf numFmtId="0" fontId="5" fillId="3" borderId="0" xfId="0" applyFont="1" applyFill="1" applyBorder="1"/>
    <xf numFmtId="167" fontId="11" fillId="3" borderId="8" xfId="0" applyNumberFormat="1" applyFont="1" applyFill="1" applyBorder="1" applyAlignment="1" applyProtection="1">
      <alignment horizontal="right" vertical="center"/>
    </xf>
    <xf numFmtId="167" fontId="8" fillId="0" borderId="8" xfId="0" applyNumberFormat="1" applyFont="1" applyFill="1" applyBorder="1" applyAlignment="1" applyProtection="1">
      <alignment horizontal="right" wrapText="1"/>
    </xf>
    <xf numFmtId="167" fontId="8" fillId="0" borderId="11" xfId="0" applyNumberFormat="1" applyFont="1" applyFill="1" applyBorder="1" applyAlignment="1" applyProtection="1">
      <alignment horizontal="right" vertical="center" wrapText="1"/>
    </xf>
    <xf numFmtId="167" fontId="11" fillId="3" borderId="4" xfId="0" applyNumberFormat="1" applyFont="1" applyFill="1" applyBorder="1" applyAlignment="1" applyProtection="1">
      <alignment vertical="center" wrapText="1"/>
    </xf>
    <xf numFmtId="167" fontId="11" fillId="3" borderId="4" xfId="0" applyNumberFormat="1" applyFont="1" applyFill="1" applyBorder="1" applyAlignment="1" applyProtection="1">
      <alignment vertical="center"/>
    </xf>
    <xf numFmtId="0" fontId="4" fillId="7" borderId="0" xfId="0" applyFont="1" applyFill="1" applyBorder="1"/>
    <xf numFmtId="3" fontId="41" fillId="3" borderId="16" xfId="0" applyNumberFormat="1" applyFont="1" applyFill="1" applyBorder="1" applyAlignment="1">
      <alignment horizontal="right"/>
    </xf>
    <xf numFmtId="3" fontId="14" fillId="0" borderId="16" xfId="0" applyNumberFormat="1" applyFont="1" applyFill="1" applyBorder="1" applyAlignment="1">
      <alignment horizontal="right"/>
    </xf>
    <xf numFmtId="0" fontId="7" fillId="0" borderId="0" xfId="6" applyAlignment="1" applyProtection="1">
      <alignment horizontal="left" vertical="center" indent="2"/>
    </xf>
    <xf numFmtId="164" fontId="8" fillId="0" borderId="50" xfId="0" applyNumberFormat="1" applyFont="1" applyFill="1" applyBorder="1" applyAlignment="1">
      <alignment horizontal="right" wrapText="1"/>
    </xf>
    <xf numFmtId="164" fontId="8" fillId="0" borderId="44" xfId="0" applyNumberFormat="1" applyFont="1" applyFill="1" applyBorder="1" applyAlignment="1">
      <alignment horizontal="right" wrapText="1"/>
    </xf>
    <xf numFmtId="164" fontId="8" fillId="0" borderId="48" xfId="0" applyNumberFormat="1" applyFont="1" applyFill="1" applyBorder="1" applyAlignment="1">
      <alignment horizontal="right" wrapText="1"/>
    </xf>
    <xf numFmtId="165" fontId="8" fillId="0" borderId="12" xfId="0" applyNumberFormat="1" applyFont="1" applyFill="1" applyBorder="1" applyAlignment="1">
      <alignment horizontal="right" wrapText="1"/>
    </xf>
    <xf numFmtId="3" fontId="41" fillId="3" borderId="51" xfId="0" applyNumberFormat="1" applyFont="1" applyFill="1" applyBorder="1" applyAlignment="1">
      <alignment horizontal="right"/>
    </xf>
    <xf numFmtId="167" fontId="41" fillId="3" borderId="8" xfId="0" applyNumberFormat="1" applyFont="1" applyFill="1" applyBorder="1" applyAlignment="1">
      <alignment horizontal="right"/>
    </xf>
    <xf numFmtId="3" fontId="14" fillId="0" borderId="12" xfId="0" applyNumberFormat="1" applyFont="1" applyBorder="1" applyAlignment="1">
      <alignment horizontal="right"/>
    </xf>
    <xf numFmtId="3" fontId="14" fillId="0" borderId="12" xfId="0" applyNumberFormat="1" applyFont="1" applyFill="1" applyBorder="1" applyAlignment="1">
      <alignment horizontal="right"/>
    </xf>
    <xf numFmtId="3" fontId="14" fillId="0" borderId="35" xfId="0" applyNumberFormat="1" applyFont="1" applyBorder="1" applyAlignment="1">
      <alignment horizontal="right"/>
    </xf>
    <xf numFmtId="3" fontId="14" fillId="0" borderId="16" xfId="0" applyNumberFormat="1" applyFont="1" applyBorder="1" applyAlignment="1">
      <alignment horizontal="right"/>
    </xf>
    <xf numFmtId="3" fontId="14" fillId="0" borderId="17" xfId="0" applyNumberFormat="1" applyFont="1" applyBorder="1" applyAlignment="1">
      <alignment horizontal="right"/>
    </xf>
    <xf numFmtId="165" fontId="11" fillId="3" borderId="4" xfId="0" applyNumberFormat="1" applyFont="1" applyFill="1" applyBorder="1" applyAlignment="1" applyProtection="1">
      <alignment horizontal="right"/>
    </xf>
    <xf numFmtId="3" fontId="14" fillId="0" borderId="12" xfId="0" applyNumberFormat="1" applyFont="1" applyBorder="1" applyAlignment="1"/>
    <xf numFmtId="3" fontId="5" fillId="0" borderId="12" xfId="0" applyNumberFormat="1" applyFont="1" applyFill="1" applyBorder="1" applyAlignment="1"/>
    <xf numFmtId="3" fontId="14" fillId="0" borderId="16" xfId="0" applyNumberFormat="1" applyFont="1" applyBorder="1" applyAlignment="1"/>
    <xf numFmtId="49" fontId="7" fillId="0" borderId="0" xfId="2" applyNumberFormat="1" applyFont="1" applyFill="1" applyBorder="1" applyAlignment="1" applyProtection="1">
      <alignment horizontal="left"/>
    </xf>
    <xf numFmtId="49" fontId="7" fillId="0" borderId="0" xfId="2" applyNumberFormat="1" applyFont="1" applyBorder="1" applyAlignment="1" applyProtection="1">
      <alignment horizontal="left"/>
    </xf>
    <xf numFmtId="0" fontId="7" fillId="0" borderId="0" xfId="2" applyFont="1" applyBorder="1" applyAlignment="1" applyProtection="1">
      <alignment horizontal="left"/>
    </xf>
    <xf numFmtId="164" fontId="21" fillId="3" borderId="2" xfId="0" applyNumberFormat="1" applyFont="1" applyFill="1" applyBorder="1" applyAlignment="1">
      <alignment horizontal="left" vertical="center" wrapText="1"/>
    </xf>
    <xf numFmtId="164" fontId="21" fillId="3" borderId="25" xfId="0" applyNumberFormat="1" applyFont="1" applyFill="1" applyBorder="1" applyAlignment="1">
      <alignment horizontal="left" vertical="center" wrapText="1"/>
    </xf>
    <xf numFmtId="0" fontId="19" fillId="0" borderId="0" xfId="1" applyFont="1"/>
    <xf numFmtId="0" fontId="19" fillId="0" borderId="0" xfId="1" applyFont="1" applyAlignment="1">
      <alignment wrapText="1"/>
    </xf>
    <xf numFmtId="0" fontId="0" fillId="0" borderId="0" xfId="0"/>
    <xf numFmtId="0" fontId="3" fillId="0" borderId="0" xfId="1" applyAlignment="1">
      <alignment horizontal="left" vertical="top"/>
    </xf>
    <xf numFmtId="0" fontId="11" fillId="3" borderId="4" xfId="0" applyNumberFormat="1" applyFont="1" applyFill="1" applyBorder="1" applyAlignment="1" applyProtection="1">
      <alignment horizontal="left" vertical="center" wrapText="1" indent="1"/>
    </xf>
    <xf numFmtId="0" fontId="8" fillId="0" borderId="8" xfId="0" applyNumberFormat="1" applyFont="1" applyFill="1" applyBorder="1" applyAlignment="1" applyProtection="1">
      <alignment horizontal="left" vertical="center" wrapText="1" indent="2"/>
    </xf>
    <xf numFmtId="0" fontId="8" fillId="0" borderId="11" xfId="0" applyNumberFormat="1" applyFont="1" applyFill="1" applyBorder="1" applyAlignment="1" applyProtection="1">
      <alignment horizontal="left" vertical="center" indent="2"/>
    </xf>
    <xf numFmtId="0" fontId="8" fillId="0" borderId="0" xfId="0" applyFont="1" applyFill="1" applyBorder="1" applyAlignment="1">
      <alignment horizontal="left" vertical="center" indent="1"/>
    </xf>
    <xf numFmtId="164" fontId="8" fillId="0" borderId="0"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3" fontId="14" fillId="0" borderId="0" xfId="0" applyNumberFormat="1" applyFont="1" applyFill="1" applyBorder="1" applyAlignment="1">
      <alignment horizontal="right"/>
    </xf>
    <xf numFmtId="3" fontId="14" fillId="0" borderId="0" xfId="0" applyNumberFormat="1" applyFont="1" applyFill="1" applyBorder="1" applyAlignment="1">
      <alignment horizontal="right" vertical="center"/>
    </xf>
    <xf numFmtId="0" fontId="3" fillId="0" borderId="0" xfId="0" applyFont="1" applyFill="1" applyBorder="1" applyAlignment="1">
      <alignment horizontal="left" vertical="top" wrapText="1"/>
    </xf>
    <xf numFmtId="0" fontId="23" fillId="0" borderId="0" xfId="1" applyFont="1" applyAlignment="1">
      <alignment horizontal="left" vertical="top" wrapText="1"/>
    </xf>
    <xf numFmtId="0" fontId="50" fillId="0" borderId="0" xfId="9" applyFont="1" applyAlignment="1">
      <alignment horizontal="left" vertical="top" wrapText="1"/>
    </xf>
    <xf numFmtId="0" fontId="50" fillId="0" borderId="0" xfId="5" applyFont="1" applyAlignment="1" applyProtection="1">
      <alignment horizontal="left" vertical="top" wrapText="1"/>
    </xf>
    <xf numFmtId="0" fontId="3" fillId="0" borderId="53" xfId="1" applyBorder="1" applyAlignment="1">
      <alignment horizontal="right" vertical="center"/>
    </xf>
    <xf numFmtId="0" fontId="19" fillId="0" borderId="0" xfId="1" applyFont="1" applyAlignment="1">
      <alignment horizontal="left" vertical="top" wrapText="1" indent="1"/>
    </xf>
    <xf numFmtId="0" fontId="4" fillId="0" borderId="0" xfId="1" applyFont="1" applyAlignment="1">
      <alignment horizontal="left" vertical="top"/>
    </xf>
    <xf numFmtId="0" fontId="19" fillId="0" borderId="0" xfId="1" applyFont="1" applyAlignment="1">
      <alignment horizontal="left" vertical="top"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3" fillId="0" borderId="0" xfId="1" applyAlignment="1">
      <alignment horizontal="left" vertical="top"/>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Fill="1" applyAlignment="1" applyProtection="1">
      <alignment horizontal="left" indent="2"/>
    </xf>
    <xf numFmtId="0" fontId="3" fillId="0" borderId="0" xfId="1" applyAlignment="1">
      <alignment horizontal="justify" vertical="top" wrapText="1"/>
    </xf>
    <xf numFmtId="0" fontId="3" fillId="0" borderId="0" xfId="1" applyAlignment="1">
      <alignment horizontal="left" vertical="top" wrapText="1" indent="1"/>
    </xf>
    <xf numFmtId="0" fontId="19" fillId="0" borderId="0" xfId="1" applyFont="1" applyAlignment="1">
      <alignment vertical="top" wrapText="1"/>
    </xf>
    <xf numFmtId="0" fontId="26" fillId="0" borderId="0" xfId="1" applyFont="1" applyAlignment="1">
      <alignment horizontal="left" indent="10"/>
    </xf>
    <xf numFmtId="0" fontId="3" fillId="0" borderId="0" xfId="1" applyAlignment="1">
      <alignment horizontal="left"/>
    </xf>
    <xf numFmtId="0" fontId="5" fillId="2" borderId="0" xfId="1" applyFont="1" applyFill="1" applyAlignment="1">
      <alignment horizontal="right"/>
    </xf>
    <xf numFmtId="0" fontId="3" fillId="0" borderId="0" xfId="1" applyAlignment="1">
      <alignment horizontal="left" vertical="top" wrapText="1"/>
    </xf>
    <xf numFmtId="0" fontId="27" fillId="0" borderId="0" xfId="1" applyFont="1"/>
    <xf numFmtId="0" fontId="28" fillId="0" borderId="0" xfId="1" applyFont="1"/>
    <xf numFmtId="0" fontId="29" fillId="0" borderId="0" xfId="1" applyFont="1" applyAlignment="1">
      <alignment horizontal="left"/>
    </xf>
    <xf numFmtId="0" fontId="29" fillId="0" borderId="0" xfId="10" applyFont="1"/>
    <xf numFmtId="0" fontId="31" fillId="0" borderId="0" xfId="10" applyFont="1" applyAlignment="1">
      <alignment horizontal="center"/>
    </xf>
    <xf numFmtId="0" fontId="31" fillId="0" borderId="0" xfId="1" applyFont="1" applyAlignment="1">
      <alignment horizontal="left"/>
    </xf>
    <xf numFmtId="0" fontId="32" fillId="0" borderId="0" xfId="10" applyFont="1" applyAlignment="1">
      <alignment horizontal="left" indent="10"/>
    </xf>
    <xf numFmtId="0" fontId="26" fillId="0" borderId="0" xfId="10" applyFont="1" applyAlignment="1">
      <alignment horizontal="left" vertical="top" wrapText="1" indent="2"/>
    </xf>
    <xf numFmtId="0" fontId="32" fillId="0" borderId="0" xfId="10" applyFont="1" applyAlignment="1">
      <alignment horizontal="center"/>
    </xf>
    <xf numFmtId="0" fontId="3" fillId="0" borderId="0" xfId="1" applyAlignment="1">
      <alignment horizontal="left" indent="3"/>
    </xf>
    <xf numFmtId="0" fontId="2" fillId="0" borderId="0" xfId="10" applyAlignment="1">
      <alignment wrapText="1"/>
    </xf>
    <xf numFmtId="0" fontId="3" fillId="0" borderId="0" xfId="1" applyAlignment="1">
      <alignment wrapText="1"/>
    </xf>
    <xf numFmtId="0" fontId="19" fillId="0" borderId="0" xfId="1" applyFont="1" applyAlignment="1">
      <alignment horizontal="left"/>
    </xf>
    <xf numFmtId="0" fontId="3" fillId="0" borderId="0" xfId="10" applyFont="1" applyAlignment="1">
      <alignment horizontal="left"/>
    </xf>
    <xf numFmtId="0" fontId="1" fillId="0" borderId="0" xfId="3" applyFont="1" applyAlignment="1">
      <alignment horizontal="left" vertical="top"/>
    </xf>
    <xf numFmtId="0" fontId="3" fillId="0" borderId="0" xfId="0" applyFont="1" applyBorder="1" applyAlignment="1">
      <alignment horizontal="left" vertical="top" wrapText="1"/>
    </xf>
    <xf numFmtId="0" fontId="0" fillId="0" borderId="0" xfId="0"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wrapText="1"/>
    </xf>
    <xf numFmtId="0" fontId="29" fillId="0" borderId="0" xfId="0" applyFont="1" applyBorder="1" applyAlignment="1">
      <alignment horizontal="left" wrapText="1"/>
    </xf>
    <xf numFmtId="0" fontId="0" fillId="0" borderId="0" xfId="0" applyAlignment="1">
      <alignment horizontal="left" wrapText="1"/>
    </xf>
    <xf numFmtId="0" fontId="7" fillId="0" borderId="0" xfId="2" applyFont="1" applyBorder="1" applyAlignment="1" applyProtection="1">
      <alignment horizontal="left" wrapText="1"/>
    </xf>
    <xf numFmtId="0" fontId="9" fillId="0" borderId="0" xfId="0" applyFont="1" applyAlignment="1">
      <alignment horizontal="left" wrapText="1"/>
    </xf>
    <xf numFmtId="0" fontId="0" fillId="0" borderId="0" xfId="0"/>
    <xf numFmtId="0" fontId="29" fillId="0" borderId="0" xfId="0" applyFont="1" applyBorder="1" applyAlignment="1">
      <alignment horizontal="left" vertical="top" wrapText="1"/>
    </xf>
    <xf numFmtId="0" fontId="4" fillId="0" borderId="0" xfId="0" applyFont="1" applyAlignment="1">
      <alignment horizontal="left" wrapText="1"/>
    </xf>
    <xf numFmtId="0" fontId="5" fillId="0" borderId="1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6" fillId="0" borderId="0" xfId="2" applyBorder="1" applyAlignment="1" applyProtection="1">
      <alignment horizontal="right" vertical="center" wrapText="1"/>
      <protection hidden="1"/>
    </xf>
    <xf numFmtId="0" fontId="6" fillId="0" borderId="0" xfId="2" applyBorder="1" applyAlignment="1" applyProtection="1">
      <alignment horizontal="right" wrapText="1"/>
    </xf>
    <xf numFmtId="0" fontId="13" fillId="0" borderId="0" xfId="1" applyFont="1" applyFill="1" applyAlignment="1">
      <alignment horizontal="left" vertical="top" wrapText="1"/>
    </xf>
    <xf numFmtId="0" fontId="8" fillId="0" borderId="0" xfId="0" applyFont="1" applyFill="1" applyAlignment="1">
      <alignment horizontal="left" wrapText="1"/>
    </xf>
    <xf numFmtId="0" fontId="5" fillId="0" borderId="5"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wrapText="1"/>
    </xf>
    <xf numFmtId="0" fontId="5" fillId="0" borderId="11"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wrapText="1"/>
    </xf>
    <xf numFmtId="0" fontId="8" fillId="0" borderId="0" xfId="0" applyFont="1" applyFill="1" applyBorder="1" applyAlignment="1">
      <alignment horizontal="left" wrapText="1"/>
    </xf>
    <xf numFmtId="0" fontId="8" fillId="0" borderId="25" xfId="0" applyNumberFormat="1" applyFont="1" applyFill="1" applyBorder="1" applyAlignment="1" applyProtection="1">
      <alignment horizontal="center" vertical="center" wrapText="1"/>
    </xf>
    <xf numFmtId="0" fontId="5" fillId="0" borderId="25" xfId="0" applyNumberFormat="1" applyFont="1" applyFill="1" applyBorder="1" applyAlignment="1" applyProtection="1">
      <alignment horizontal="center" vertical="center" wrapText="1"/>
    </xf>
    <xf numFmtId="0" fontId="5" fillId="0" borderId="27"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14" fillId="0" borderId="4" xfId="0" applyNumberFormat="1" applyFont="1" applyFill="1" applyBorder="1" applyAlignment="1" applyProtection="1">
      <alignment horizontal="center" vertical="center" wrapText="1"/>
    </xf>
    <xf numFmtId="0" fontId="14" fillId="0" borderId="8" xfId="0" applyNumberFormat="1" applyFont="1" applyFill="1" applyBorder="1" applyAlignment="1" applyProtection="1">
      <alignment horizontal="center" vertical="center" wrapText="1"/>
    </xf>
    <xf numFmtId="0" fontId="13" fillId="0" borderId="0" xfId="1" applyFont="1" applyAlignment="1">
      <alignment horizontal="left" vertical="top"/>
    </xf>
    <xf numFmtId="0" fontId="8" fillId="0" borderId="2" xfId="0" applyNumberFormat="1" applyFont="1" applyFill="1" applyBorder="1" applyAlignment="1" applyProtection="1">
      <alignment horizontal="center" vertical="center" wrapText="1"/>
    </xf>
    <xf numFmtId="0" fontId="8" fillId="0" borderId="6" xfId="0" applyNumberFormat="1" applyFont="1" applyFill="1" applyBorder="1" applyAlignment="1" applyProtection="1">
      <alignment horizontal="center" vertical="center" wrapText="1"/>
    </xf>
    <xf numFmtId="0" fontId="8" fillId="0" borderId="47" xfId="0" applyNumberFormat="1" applyFont="1" applyFill="1" applyBorder="1" applyAlignment="1" applyProtection="1">
      <alignment horizontal="center" vertical="center" wrapText="1"/>
    </xf>
    <xf numFmtId="0" fontId="5" fillId="0" borderId="26"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13" fillId="0" borderId="0" xfId="0" applyFont="1" applyFill="1" applyBorder="1" applyAlignment="1">
      <alignment horizontal="left" vertical="top" wrapText="1"/>
    </xf>
    <xf numFmtId="0" fontId="14" fillId="0" borderId="11" xfId="0" applyNumberFormat="1" applyFont="1" applyFill="1" applyBorder="1" applyAlignment="1" applyProtection="1">
      <alignment horizontal="center" vertical="center" wrapText="1"/>
    </xf>
    <xf numFmtId="0" fontId="4" fillId="0" borderId="0" xfId="0" applyFont="1" applyBorder="1" applyAlignment="1">
      <alignment horizontal="left"/>
    </xf>
    <xf numFmtId="0" fontId="5" fillId="0" borderId="0" xfId="0" applyFont="1" applyBorder="1" applyAlignment="1">
      <alignment horizontal="left"/>
    </xf>
    <xf numFmtId="0" fontId="8" fillId="0" borderId="0" xfId="0" applyFont="1" applyBorder="1" applyAlignment="1">
      <alignment horizontal="center"/>
    </xf>
    <xf numFmtId="0" fontId="8" fillId="0" borderId="9" xfId="0" applyNumberFormat="1" applyFont="1" applyFill="1" applyBorder="1" applyAlignment="1" applyProtection="1">
      <alignment horizontal="center" vertical="center" wrapText="1"/>
    </xf>
    <xf numFmtId="0" fontId="5" fillId="0" borderId="10" xfId="0" applyNumberFormat="1" applyFont="1" applyFill="1" applyBorder="1" applyAlignment="1" applyProtection="1">
      <alignment horizontal="center" vertical="center" wrapText="1"/>
    </xf>
    <xf numFmtId="0" fontId="13" fillId="0" borderId="0" xfId="1" applyFont="1" applyFill="1" applyAlignment="1">
      <alignment horizontal="left" vertical="center"/>
    </xf>
    <xf numFmtId="0" fontId="13" fillId="0" borderId="0" xfId="1" applyFont="1" applyFill="1" applyAlignment="1">
      <alignment horizontal="left" vertical="top"/>
    </xf>
    <xf numFmtId="0" fontId="5" fillId="0" borderId="22" xfId="0" applyNumberFormat="1" applyFont="1" applyFill="1" applyBorder="1" applyAlignment="1" applyProtection="1">
      <alignment horizontal="left" vertical="center" wrapText="1"/>
    </xf>
    <xf numFmtId="0" fontId="5" fillId="0" borderId="0" xfId="0" applyNumberFormat="1" applyFont="1" applyFill="1" applyBorder="1" applyAlignment="1" applyProtection="1">
      <alignment horizontal="left" vertical="center" wrapText="1"/>
    </xf>
    <xf numFmtId="0" fontId="5" fillId="0" borderId="42" xfId="0" applyNumberFormat="1" applyFont="1" applyFill="1" applyBorder="1" applyAlignment="1" applyProtection="1">
      <alignment horizontal="left" vertical="center" wrapText="1"/>
    </xf>
    <xf numFmtId="0" fontId="21" fillId="3" borderId="46" xfId="0" applyNumberFormat="1" applyFont="1" applyFill="1" applyBorder="1" applyAlignment="1" applyProtection="1">
      <alignment horizontal="center" vertical="center" wrapText="1"/>
    </xf>
    <xf numFmtId="0" fontId="21" fillId="3" borderId="41" xfId="0" applyNumberFormat="1" applyFont="1" applyFill="1" applyBorder="1" applyAlignment="1" applyProtection="1">
      <alignment horizontal="center" vertical="center" wrapText="1"/>
    </xf>
    <xf numFmtId="0" fontId="5" fillId="0" borderId="46" xfId="0" applyNumberFormat="1" applyFont="1" applyFill="1" applyBorder="1" applyAlignment="1" applyProtection="1">
      <alignment horizontal="left" vertical="center" wrapText="1"/>
    </xf>
    <xf numFmtId="168" fontId="21" fillId="3" borderId="18" xfId="0" applyNumberFormat="1" applyFont="1" applyFill="1" applyBorder="1" applyAlignment="1">
      <alignment horizontal="center"/>
    </xf>
    <xf numFmtId="168" fontId="21" fillId="3" borderId="21" xfId="0" applyNumberFormat="1" applyFont="1" applyFill="1" applyBorder="1" applyAlignment="1">
      <alignment horizontal="center"/>
    </xf>
    <xf numFmtId="0" fontId="47" fillId="0" borderId="0" xfId="0" applyNumberFormat="1" applyFont="1" applyFill="1" applyBorder="1" applyAlignment="1">
      <alignment horizontal="left"/>
    </xf>
    <xf numFmtId="0" fontId="5" fillId="0" borderId="22" xfId="0" applyNumberFormat="1" applyFont="1" applyFill="1" applyBorder="1" applyAlignment="1" applyProtection="1">
      <alignment horizontal="left" wrapText="1"/>
    </xf>
    <xf numFmtId="0" fontId="5" fillId="0" borderId="0" xfId="0" applyNumberFormat="1" applyFont="1" applyFill="1" applyBorder="1" applyAlignment="1" applyProtection="1">
      <alignment horizontal="left" wrapText="1"/>
    </xf>
    <xf numFmtId="0" fontId="5" fillId="0" borderId="42" xfId="0" applyNumberFormat="1" applyFont="1" applyFill="1" applyBorder="1" applyAlignment="1" applyProtection="1">
      <alignment horizontal="left" wrapText="1"/>
    </xf>
    <xf numFmtId="0" fontId="21" fillId="6" borderId="14" xfId="0" applyNumberFormat="1" applyFont="1" applyFill="1" applyBorder="1" applyAlignment="1" applyProtection="1">
      <alignment horizontal="left" wrapText="1"/>
    </xf>
    <xf numFmtId="0" fontId="21" fillId="6" borderId="28" xfId="0" applyNumberFormat="1" applyFont="1" applyFill="1" applyBorder="1" applyAlignment="1" applyProtection="1">
      <alignment horizontal="left" wrapText="1"/>
    </xf>
    <xf numFmtId="0" fontId="21" fillId="6" borderId="15" xfId="0" applyNumberFormat="1" applyFont="1" applyFill="1" applyBorder="1" applyAlignment="1" applyProtection="1">
      <alignment horizontal="left"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21" fillId="3" borderId="18" xfId="0" applyNumberFormat="1" applyFont="1" applyFill="1" applyBorder="1" applyAlignment="1" applyProtection="1">
      <alignment horizontal="center" vertical="center" wrapText="1"/>
    </xf>
    <xf numFmtId="0" fontId="21" fillId="3" borderId="21" xfId="0" applyNumberFormat="1" applyFont="1" applyFill="1" applyBorder="1" applyAlignment="1" applyProtection="1">
      <alignment horizontal="center" vertical="center" wrapText="1"/>
    </xf>
    <xf numFmtId="0" fontId="21" fillId="0" borderId="22" xfId="0" applyNumberFormat="1" applyFont="1" applyFill="1" applyBorder="1" applyAlignment="1" applyProtection="1">
      <alignment horizontal="left" wrapText="1"/>
    </xf>
    <xf numFmtId="0" fontId="21" fillId="0" borderId="0" xfId="0" applyNumberFormat="1" applyFont="1" applyFill="1" applyBorder="1" applyAlignment="1" applyProtection="1">
      <alignment horizontal="left" wrapText="1"/>
    </xf>
    <xf numFmtId="0" fontId="21" fillId="0" borderId="42" xfId="0" applyNumberFormat="1" applyFont="1" applyFill="1" applyBorder="1" applyAlignment="1" applyProtection="1">
      <alignment horizontal="left" wrapText="1"/>
    </xf>
    <xf numFmtId="0" fontId="21" fillId="3" borderId="0" xfId="0" applyFont="1" applyFill="1" applyBorder="1" applyAlignment="1">
      <alignment horizontal="center" vertical="center" wrapText="1"/>
    </xf>
    <xf numFmtId="0" fontId="21" fillId="3" borderId="42" xfId="0" applyFont="1" applyFill="1" applyBorder="1" applyAlignment="1">
      <alignment horizontal="center" vertical="center" wrapText="1"/>
    </xf>
    <xf numFmtId="0" fontId="6" fillId="0" borderId="0" xfId="2" applyFill="1" applyAlignment="1" applyProtection="1">
      <alignment horizontal="right"/>
    </xf>
    <xf numFmtId="0" fontId="0" fillId="0" borderId="0" xfId="0" applyFill="1" applyAlignment="1">
      <alignment horizontal="right"/>
    </xf>
    <xf numFmtId="0" fontId="5" fillId="0" borderId="0" xfId="0" applyFont="1" applyFill="1" applyBorder="1" applyAlignment="1">
      <alignment horizontal="left"/>
    </xf>
    <xf numFmtId="0" fontId="14" fillId="0" borderId="20" xfId="0" applyFont="1" applyBorder="1" applyAlignment="1">
      <alignment horizontal="left" vertical="center" wrapText="1"/>
    </xf>
    <xf numFmtId="0" fontId="14" fillId="0" borderId="18" xfId="0" applyFont="1" applyBorder="1" applyAlignment="1">
      <alignment horizontal="left" vertical="center" wrapText="1"/>
    </xf>
    <xf numFmtId="0" fontId="14" fillId="0" borderId="22" xfId="0" applyFont="1" applyBorder="1" applyAlignment="1">
      <alignment horizontal="left" vertical="center" wrapText="1"/>
    </xf>
    <xf numFmtId="0" fontId="14" fillId="0" borderId="0" xfId="0" applyFont="1" applyBorder="1" applyAlignment="1">
      <alignment horizontal="left" vertical="center" wrapText="1"/>
    </xf>
    <xf numFmtId="0" fontId="14" fillId="0" borderId="14" xfId="0" applyFont="1" applyBorder="1" applyAlignment="1">
      <alignment horizontal="center"/>
    </xf>
    <xf numFmtId="0" fontId="14" fillId="0" borderId="28" xfId="0" applyFont="1" applyBorder="1" applyAlignment="1">
      <alignment horizontal="center"/>
    </xf>
    <xf numFmtId="0" fontId="14" fillId="0" borderId="15" xfId="0" applyFont="1" applyBorder="1" applyAlignment="1">
      <alignment horizontal="center"/>
    </xf>
    <xf numFmtId="0" fontId="41" fillId="6" borderId="20" xfId="0" applyFont="1" applyFill="1" applyBorder="1" applyAlignment="1">
      <alignment horizontal="left" vertical="center" wrapText="1"/>
    </xf>
    <xf numFmtId="0" fontId="41" fillId="6" borderId="18" xfId="0" applyFont="1" applyFill="1" applyBorder="1" applyAlignment="1">
      <alignment horizontal="left" vertical="center" wrapText="1"/>
    </xf>
    <xf numFmtId="0" fontId="41" fillId="6" borderId="21" xfId="0" applyFont="1" applyFill="1" applyBorder="1" applyAlignment="1">
      <alignment horizontal="left" vertical="center" wrapText="1"/>
    </xf>
    <xf numFmtId="0" fontId="21" fillId="0" borderId="20" xfId="0" applyNumberFormat="1" applyFont="1" applyFill="1" applyBorder="1" applyAlignment="1" applyProtection="1">
      <alignment horizontal="left" vertical="center" wrapText="1"/>
    </xf>
    <xf numFmtId="0" fontId="21" fillId="0" borderId="18" xfId="0" applyNumberFormat="1" applyFont="1" applyFill="1" applyBorder="1" applyAlignment="1" applyProtection="1">
      <alignment horizontal="left" vertical="center" wrapText="1"/>
    </xf>
    <xf numFmtId="0" fontId="21" fillId="0" borderId="21" xfId="0" applyNumberFormat="1" applyFont="1" applyFill="1" applyBorder="1" applyAlignment="1" applyProtection="1">
      <alignment horizontal="left" vertical="center" wrapText="1"/>
    </xf>
    <xf numFmtId="168" fontId="21" fillId="3" borderId="0" xfId="0" applyNumberFormat="1" applyFont="1" applyFill="1" applyBorder="1" applyAlignment="1">
      <alignment horizontal="center"/>
    </xf>
    <xf numFmtId="168" fontId="21" fillId="3" borderId="42" xfId="0" applyNumberFormat="1" applyFont="1" applyFill="1" applyBorder="1" applyAlignment="1">
      <alignment horizontal="center"/>
    </xf>
    <xf numFmtId="0" fontId="17" fillId="0" borderId="0" xfId="0" applyFont="1" applyFill="1" applyBorder="1" applyAlignment="1">
      <alignment horizontal="left" vertical="center" wrapText="1"/>
    </xf>
    <xf numFmtId="0" fontId="4" fillId="0" borderId="0" xfId="0" applyFont="1" applyBorder="1" applyAlignment="1">
      <alignment horizontal="left" vertical="top" wrapText="1"/>
    </xf>
    <xf numFmtId="49" fontId="8" fillId="2" borderId="4"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4" fillId="0" borderId="0" xfId="0" applyFont="1" applyBorder="1" applyAlignment="1">
      <alignment horizontal="left" wrapText="1"/>
    </xf>
    <xf numFmtId="0" fontId="5" fillId="0" borderId="13" xfId="8" applyFont="1" applyFill="1" applyBorder="1" applyAlignment="1">
      <alignment horizontal="center" vertical="center" wrapText="1"/>
    </xf>
    <xf numFmtId="0" fontId="5" fillId="0" borderId="13" xfId="8" applyFont="1" applyFill="1" applyBorder="1" applyAlignment="1">
      <alignment horizontal="center"/>
    </xf>
    <xf numFmtId="0" fontId="5" fillId="0" borderId="12" xfId="8" applyFont="1" applyFill="1" applyBorder="1" applyAlignment="1">
      <alignment horizontal="center" vertical="center" wrapText="1"/>
    </xf>
    <xf numFmtId="0" fontId="5" fillId="0" borderId="16" xfId="8" applyFont="1" applyFill="1" applyBorder="1" applyAlignment="1">
      <alignment horizontal="center" vertical="center" wrapText="1"/>
    </xf>
    <xf numFmtId="0" fontId="5" fillId="0" borderId="17" xfId="8"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7" xfId="0" applyFont="1" applyFill="1" applyBorder="1" applyAlignment="1">
      <alignment horizontal="center" vertical="center"/>
    </xf>
    <xf numFmtId="49" fontId="8" fillId="0" borderId="20" xfId="0" applyNumberFormat="1" applyFont="1" applyFill="1" applyBorder="1" applyAlignment="1">
      <alignment horizontal="center" vertical="center" wrapText="1"/>
    </xf>
    <xf numFmtId="49" fontId="8" fillId="0" borderId="22" xfId="0" applyNumberFormat="1" applyFont="1" applyFill="1" applyBorder="1" applyAlignment="1">
      <alignment horizontal="center" vertical="center" wrapText="1"/>
    </xf>
    <xf numFmtId="49" fontId="8" fillId="0" borderId="23" xfId="0" applyNumberFormat="1" applyFont="1" applyFill="1" applyBorder="1" applyAlignment="1">
      <alignment horizontal="center" vertical="center" wrapText="1"/>
    </xf>
    <xf numFmtId="0" fontId="47" fillId="0" borderId="0" xfId="0" applyFont="1" applyFill="1" applyBorder="1" applyAlignment="1">
      <alignment horizontal="left" wrapText="1"/>
    </xf>
    <xf numFmtId="0" fontId="18" fillId="0" borderId="18" xfId="2" applyFont="1" applyFill="1" applyBorder="1" applyAlignment="1" applyProtection="1">
      <alignment horizontal="right"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47" fillId="0" borderId="0" xfId="0" applyNumberFormat="1" applyFont="1" applyFill="1" applyBorder="1" applyAlignment="1">
      <alignment wrapText="1"/>
    </xf>
    <xf numFmtId="0" fontId="56" fillId="0" borderId="0" xfId="1" applyFont="1" applyAlignment="1">
      <alignment horizontal="left" wrapText="1"/>
    </xf>
    <xf numFmtId="0" fontId="3" fillId="0" borderId="1" xfId="1" applyBorder="1" applyAlignment="1">
      <alignment horizontal="right" vertical="center"/>
    </xf>
    <xf numFmtId="0" fontId="4" fillId="0" borderId="0" xfId="1" applyFont="1" applyAlignment="1">
      <alignment horizontal="justify"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20" fillId="0" borderId="0" xfId="1" applyFont="1" applyAlignment="1">
      <alignment horizontal="justify" vertical="top" wrapText="1"/>
    </xf>
    <xf numFmtId="0" fontId="4" fillId="0" borderId="0" xfId="1" applyFont="1" applyAlignment="1">
      <alignment horizontal="left" vertical="top"/>
    </xf>
    <xf numFmtId="0" fontId="19" fillId="0" borderId="0" xfId="1" applyFont="1" applyAlignment="1">
      <alignment horizontal="left" vertical="top" wrapText="1"/>
    </xf>
    <xf numFmtId="0" fontId="3" fillId="0" borderId="0" xfId="1" applyAlignment="1">
      <alignment horizontal="left" vertical="top"/>
    </xf>
    <xf numFmtId="0" fontId="23" fillId="0" borderId="0" xfId="1" applyFont="1" applyAlignment="1">
      <alignment horizontal="left" vertical="top"/>
    </xf>
    <xf numFmtId="0" fontId="20" fillId="0" borderId="0" xfId="1" applyFont="1" applyAlignment="1">
      <alignment horizontal="left" vertical="top" wrapText="1"/>
    </xf>
    <xf numFmtId="0" fontId="3" fillId="0" borderId="0" xfId="1" applyAlignment="1">
      <alignment horizontal="left" wrapText="1"/>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Alignment="1" applyProtection="1"/>
    <xf numFmtId="0" fontId="7" fillId="0" borderId="0" xfId="6" applyFill="1" applyBorder="1" applyAlignment="1" applyProtection="1">
      <alignment horizontal="left" wrapText="1"/>
    </xf>
    <xf numFmtId="0" fontId="7" fillId="0" borderId="0" xfId="6" applyFill="1" applyAlignment="1" applyProtection="1">
      <alignment horizontal="left" wrapText="1"/>
    </xf>
    <xf numFmtId="0" fontId="7" fillId="0" borderId="0" xfId="6" applyFill="1" applyBorder="1" applyAlignment="1" applyProtection="1">
      <alignment horizontal="left" vertical="top" wrapText="1" indent="2"/>
    </xf>
    <xf numFmtId="0" fontId="7" fillId="0" borderId="0" xfId="6" applyFill="1" applyAlignment="1" applyProtection="1">
      <alignment horizontal="left" vertical="top" wrapText="1" indent="2"/>
    </xf>
    <xf numFmtId="0" fontId="7" fillId="0" borderId="0" xfId="6" applyFill="1" applyAlignment="1" applyProtection="1">
      <alignment horizontal="left" indent="2"/>
    </xf>
    <xf numFmtId="0" fontId="7" fillId="0" borderId="0" xfId="6" applyAlignment="1" applyProtection="1">
      <alignment horizontal="left" wrapText="1" indent="2"/>
    </xf>
    <xf numFmtId="0" fontId="19" fillId="2" borderId="52" xfId="1" applyFont="1" applyFill="1" applyBorder="1"/>
    <xf numFmtId="0" fontId="3" fillId="2" borderId="0" xfId="1" applyFill="1" applyAlignment="1">
      <alignment horizontal="left" wrapText="1"/>
    </xf>
    <xf numFmtId="0" fontId="4" fillId="2" borderId="0" xfId="1" applyFont="1" applyFill="1" applyAlignment="1">
      <alignment horizontal="left" wrapText="1"/>
    </xf>
    <xf numFmtId="0" fontId="7" fillId="0" borderId="0" xfId="6" applyAlignment="1" applyProtection="1">
      <alignment horizontal="left" vertical="top" wrapText="1"/>
    </xf>
    <xf numFmtId="0" fontId="7" fillId="2" borderId="0" xfId="6" applyFill="1" applyBorder="1" applyAlignment="1" applyProtection="1">
      <alignment horizontal="left" vertical="top" wrapText="1" indent="2"/>
    </xf>
    <xf numFmtId="0" fontId="6" fillId="0" borderId="0" xfId="2" applyFill="1" applyBorder="1" applyAlignment="1" applyProtection="1">
      <alignment horizontal="left" vertical="top" wrapText="1"/>
    </xf>
  </cellXfs>
  <cellStyles count="11">
    <cellStyle name="Hyperlink 3 3" xfId="4" xr:uid="{00000000-0005-0000-0000-000000000000}"/>
    <cellStyle name="Link" xfId="2" builtinId="8"/>
    <cellStyle name="Link 2" xfId="6" xr:uid="{00000000-0005-0000-0000-000002000000}"/>
    <cellStyle name="Link 3" xfId="5" xr:uid="{00000000-0005-0000-0000-000003000000}"/>
    <cellStyle name="Link 4" xfId="9" xr:uid="{4B283F18-9A1C-49A4-9162-EDD00A75E6AC}"/>
    <cellStyle name="Standard" xfId="0" builtinId="0"/>
    <cellStyle name="Standard 2" xfId="7" xr:uid="{00000000-0005-0000-0000-000005000000}"/>
    <cellStyle name="Standard 2 2" xfId="1" xr:uid="{00000000-0005-0000-0000-000006000000}"/>
    <cellStyle name="Standard 2 4" xfId="10" xr:uid="{04BFE4DC-002C-48E3-9108-C7201B82332A}"/>
    <cellStyle name="Standard 24" xfId="3" xr:uid="{00000000-0005-0000-0000-000007000000}"/>
    <cellStyle name="Standard 3"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3387725</xdr:colOff>
      <xdr:row>13</xdr:row>
      <xdr:rowOff>120650</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864350" cy="2349500"/>
        </a:xfrm>
        <a:prstGeom prst="rect">
          <a:avLst/>
        </a:prstGeom>
      </xdr:spPr>
    </xdr:pic>
    <xdr:clientData/>
  </xdr:twoCellAnchor>
  <xdr:twoCellAnchor>
    <xdr:from>
      <xdr:col>0</xdr:col>
      <xdr:colOff>508000</xdr:colOff>
      <xdr:row>2</xdr:row>
      <xdr:rowOff>88900</xdr:rowOff>
    </xdr:from>
    <xdr:to>
      <xdr:col>1</xdr:col>
      <xdr:colOff>3127375</xdr:colOff>
      <xdr:row>6</xdr:row>
      <xdr:rowOff>88900</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3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31750</xdr:rowOff>
    </xdr:from>
    <xdr:to>
      <xdr:col>1</xdr:col>
      <xdr:colOff>3127375</xdr:colOff>
      <xdr:row>11</xdr:row>
      <xdr:rowOff>19050</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89000"/>
          <a:ext cx="609600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Schwerbehinderte Menschen in Beschäftigung (Anzeigeverfahren SGB IX) (Jahreszahlen)</a:t>
          </a:r>
        </a:p>
      </xdr:txBody>
    </xdr:sp>
    <xdr:clientData/>
  </xdr:twoCellAnchor>
  <xdr:twoCellAnchor>
    <xdr:from>
      <xdr:col>0</xdr:col>
      <xdr:colOff>508000</xdr:colOff>
      <xdr:row>9</xdr:row>
      <xdr:rowOff>158750</xdr:rowOff>
    </xdr:from>
    <xdr:to>
      <xdr:col>1</xdr:col>
      <xdr:colOff>3127375</xdr:colOff>
      <xdr:row>13</xdr:row>
      <xdr:rowOff>158750</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70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Land Nordrhein-Westfalen</a:t>
          </a:r>
        </a:p>
      </xdr:txBody>
    </xdr:sp>
    <xdr:clientData/>
  </xdr:twoCellAnchor>
  <xdr:twoCellAnchor>
    <xdr:from>
      <xdr:col>0</xdr:col>
      <xdr:colOff>508000</xdr:colOff>
      <xdr:row>11</xdr:row>
      <xdr:rowOff>57150</xdr:rowOff>
    </xdr:from>
    <xdr:to>
      <xdr:col>1</xdr:col>
      <xdr:colOff>3127375</xdr:colOff>
      <xdr:row>15</xdr:row>
      <xdr:rowOff>57150</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431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2024 Jahreszahlen</a:t>
          </a:r>
        </a:p>
      </xdr:txBody>
    </xdr:sp>
    <xdr:clientData/>
  </xdr:twoCellAnchor>
  <xdr:twoCellAnchor editAs="absolute">
    <xdr:from>
      <xdr:col>0</xdr:col>
      <xdr:colOff>69088</xdr:colOff>
      <xdr:row>52</xdr:row>
      <xdr:rowOff>990600</xdr:rowOff>
    </xdr:from>
    <xdr:to>
      <xdr:col>0</xdr:col>
      <xdr:colOff>2221888</xdr:colOff>
      <xdr:row>52</xdr:row>
      <xdr:rowOff>1437000</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9088" y="9906000"/>
          <a:ext cx="2152800" cy="44640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85725</xdr:colOff>
      <xdr:row>13</xdr:row>
      <xdr:rowOff>142875</xdr:rowOff>
    </xdr:from>
    <xdr:to>
      <xdr:col>1</xdr:col>
      <xdr:colOff>3403600</xdr:colOff>
      <xdr:row>52</xdr:row>
      <xdr:rowOff>885825</xdr:rowOff>
    </xdr:to>
    <xdr:pic>
      <xdr:nvPicPr>
        <xdr:cNvPr id="12" name="Grafik 11">
          <a:extLst>
            <a:ext uri="{FF2B5EF4-FFF2-40B4-BE49-F238E27FC236}">
              <a16:creationId xmlns:a16="http://schemas.microsoft.com/office/drawing/2014/main" id="{5DE2FDF6-5AD7-42C6-BB6B-6DB6407C2E1D}"/>
            </a:ext>
          </a:extLst>
        </xdr:cNvPr>
        <xdr:cNvPicPr>
          <a:picLocks/>
        </xdr:cNvPicPr>
      </xdr:nvPicPr>
      <xdr:blipFill>
        <a:blip xmlns:r="http://schemas.openxmlformats.org/officeDocument/2006/relationships" r:embed="rId3"/>
        <a:stretch>
          <a:fillRect/>
        </a:stretch>
      </xdr:blipFill>
      <xdr:spPr>
        <a:xfrm>
          <a:off x="85725" y="2371725"/>
          <a:ext cx="6794500" cy="7429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1823411" cy="376863"/>
    <xdr:pic>
      <xdr:nvPicPr>
        <xdr:cNvPr id="2" name="BA-Logo">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absolute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800-000003000000}"/>
            </a:ext>
          </a:extLst>
        </xdr:cNvPr>
        <xdr:cNvSpPr txBox="1"/>
      </xdr:nvSpPr>
      <xdr:spPr>
        <a:xfrm>
          <a:off x="8086725" y="5715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3</xdr:col>
      <xdr:colOff>152400</xdr:colOff>
      <xdr:row>0</xdr:row>
      <xdr:rowOff>381000</xdr:rowOff>
    </xdr:to>
    <xdr:pic>
      <xdr:nvPicPr>
        <xdr:cNvPr id="2" name="Picture 2" descr="Statistik-4c-200">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18</xdr:col>
      <xdr:colOff>651510</xdr:colOff>
      <xdr:row>3</xdr:row>
      <xdr:rowOff>0</xdr:rowOff>
    </xdr:from>
    <xdr:ext cx="206464" cy="264560"/>
    <xdr:sp macro="" textlink="">
      <xdr:nvSpPr>
        <xdr:cNvPr id="3" name="Textfeld 2">
          <a:extLst>
            <a:ext uri="{FF2B5EF4-FFF2-40B4-BE49-F238E27FC236}">
              <a16:creationId xmlns:a16="http://schemas.microsoft.com/office/drawing/2014/main" id="{00000000-0008-0000-09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2.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15541</xdr:colOff>
      <xdr:row>0</xdr:row>
      <xdr:rowOff>466725</xdr:rowOff>
    </xdr:to>
    <xdr:pic>
      <xdr:nvPicPr>
        <xdr:cNvPr id="2" name="BA-Logo" descr="Statistik-4c-100dpi">
          <a:extLst>
            <a:ext uri="{FF2B5EF4-FFF2-40B4-BE49-F238E27FC236}">
              <a16:creationId xmlns:a16="http://schemas.microsoft.com/office/drawing/2014/main" id="{B0D5B78E-1DA8-4A9D-A877-5BB83D4C2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12700</xdr:colOff>
      <xdr:row>0</xdr:row>
      <xdr:rowOff>34925</xdr:rowOff>
    </xdr:from>
    <xdr:to>
      <xdr:col>1</xdr:col>
      <xdr:colOff>1863449</xdr:colOff>
      <xdr:row>0</xdr:row>
      <xdr:rowOff>415925</xdr:rowOff>
    </xdr:to>
    <xdr:pic>
      <xdr:nvPicPr>
        <xdr:cNvPr id="2" name="BA-Logo" descr="Statistik-4c-100dpi">
          <a:extLst>
            <a:ext uri="{FF2B5EF4-FFF2-40B4-BE49-F238E27FC236}">
              <a16:creationId xmlns:a16="http://schemas.microsoft.com/office/drawing/2014/main" id="{26AF179A-3AC1-439B-9E8C-B77031A69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34925"/>
          <a:ext cx="1850749"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32814</xdr:colOff>
      <xdr:row>0</xdr:row>
      <xdr:rowOff>33868</xdr:rowOff>
    </xdr:from>
    <xdr:to>
      <xdr:col>2</xdr:col>
      <xdr:colOff>1627796</xdr:colOff>
      <xdr:row>0</xdr:row>
      <xdr:rowOff>424393</xdr:rowOff>
    </xdr:to>
    <xdr:pic>
      <xdr:nvPicPr>
        <xdr:cNvPr id="2" name="BA-Logo" descr="Statistik-4c-100dpi">
          <a:extLst>
            <a:ext uri="{FF2B5EF4-FFF2-40B4-BE49-F238E27FC236}">
              <a16:creationId xmlns:a16="http://schemas.microsoft.com/office/drawing/2014/main" id="{CE00EB41-8F79-411F-B9C7-29CD00FF8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064" y="33868"/>
          <a:ext cx="1842632"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750073</xdr:colOff>
      <xdr:row>8</xdr:row>
      <xdr:rowOff>1571046</xdr:rowOff>
    </xdr:from>
    <xdr:to>
      <xdr:col>2</xdr:col>
      <xdr:colOff>4874067</xdr:colOff>
      <xdr:row>8</xdr:row>
      <xdr:rowOff>2184041</xdr:rowOff>
    </xdr:to>
    <xdr:grpSp>
      <xdr:nvGrpSpPr>
        <xdr:cNvPr id="3" name="Gruppieren 2" descr="Jahresdurchschnittliche Arbeitsplätze ist gleich Jahressumme Arbeitsplätze geteilt durch Unternehmenstätigkeit in Monaten">
          <a:extLst>
            <a:ext uri="{FF2B5EF4-FFF2-40B4-BE49-F238E27FC236}">
              <a16:creationId xmlns:a16="http://schemas.microsoft.com/office/drawing/2014/main" id="{AAD8EF4E-EAA8-44C7-B748-D7F5377EE72B}"/>
            </a:ext>
          </a:extLst>
        </xdr:cNvPr>
        <xdr:cNvGrpSpPr>
          <a:grpSpLocks/>
        </xdr:cNvGrpSpPr>
      </xdr:nvGrpSpPr>
      <xdr:grpSpPr bwMode="auto">
        <a:xfrm>
          <a:off x="1092973" y="4314246"/>
          <a:ext cx="4123994" cy="612995"/>
          <a:chOff x="9190939" y="5946747"/>
          <a:chExt cx="2379734" cy="530253"/>
        </a:xfrm>
      </xdr:grpSpPr>
      <xdr:cxnSp macro="">
        <xdr:nvCxnSpPr>
          <xdr:cNvPr id="4" name="Gerade Verbindung 18">
            <a:extLst>
              <a:ext uri="{FF2B5EF4-FFF2-40B4-BE49-F238E27FC236}">
                <a16:creationId xmlns:a16="http://schemas.microsoft.com/office/drawing/2014/main" id="{63077CB3-D214-FEBB-2875-8CD8B8DCE532}"/>
              </a:ext>
            </a:extLst>
          </xdr:cNvPr>
          <xdr:cNvCxnSpPr/>
        </xdr:nvCxnSpPr>
        <xdr:spPr bwMode="auto">
          <a:xfrm flipV="1">
            <a:off x="9926473" y="6190668"/>
            <a:ext cx="11163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 name="Textfeld 14">
            <a:extLst>
              <a:ext uri="{FF2B5EF4-FFF2-40B4-BE49-F238E27FC236}">
                <a16:creationId xmlns:a16="http://schemas.microsoft.com/office/drawing/2014/main" id="{BC760A50-CE92-FC69-56D2-8885CD4FE212}"/>
              </a:ext>
            </a:extLst>
          </xdr:cNvPr>
          <xdr:cNvSpPr txBox="1"/>
        </xdr:nvSpPr>
        <xdr:spPr bwMode="auto">
          <a:xfrm>
            <a:off x="9316240" y="5946747"/>
            <a:ext cx="2254433" cy="238125"/>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Jahressumme Arbeitsplätze</a:t>
            </a:r>
            <a:endParaRPr lang="de-DE" sz="900" baseline="-25000">
              <a:latin typeface="Arial" pitchFamily="34" charset="0"/>
              <a:cs typeface="Arial" pitchFamily="34" charset="0"/>
            </a:endParaRPr>
          </a:p>
        </xdr:txBody>
      </xdr:sp>
      <xdr:sp macro="" textlink="">
        <xdr:nvSpPr>
          <xdr:cNvPr id="6" name="Textfeld 15">
            <a:extLst>
              <a:ext uri="{FF2B5EF4-FFF2-40B4-BE49-F238E27FC236}">
                <a16:creationId xmlns:a16="http://schemas.microsoft.com/office/drawing/2014/main" id="{2D5C97C5-D3B6-7996-D8CC-C6DDA9AEB126}"/>
              </a:ext>
            </a:extLst>
          </xdr:cNvPr>
          <xdr:cNvSpPr txBox="1"/>
        </xdr:nvSpPr>
        <xdr:spPr bwMode="auto">
          <a:xfrm>
            <a:off x="9471820" y="6229350"/>
            <a:ext cx="1979980" cy="24765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Unternehmenstätigkeit in Monaten</a:t>
            </a:r>
            <a:endParaRPr lang="de-DE" sz="900" baseline="-25000">
              <a:latin typeface="Arial" pitchFamily="34" charset="0"/>
              <a:cs typeface="Arial" pitchFamily="34" charset="0"/>
            </a:endParaRPr>
          </a:p>
        </xdr:txBody>
      </xdr:sp>
      <xdr:sp macro="" textlink="">
        <xdr:nvSpPr>
          <xdr:cNvPr id="7" name="Textfeld 13">
            <a:extLst>
              <a:ext uri="{FF2B5EF4-FFF2-40B4-BE49-F238E27FC236}">
                <a16:creationId xmlns:a16="http://schemas.microsoft.com/office/drawing/2014/main" id="{BD7712B1-06A1-785F-619D-0ABF39946E2D}"/>
              </a:ext>
            </a:extLst>
          </xdr:cNvPr>
          <xdr:cNvSpPr txBox="1"/>
        </xdr:nvSpPr>
        <xdr:spPr bwMode="auto">
          <a:xfrm>
            <a:off x="9190939" y="6073720"/>
            <a:ext cx="782778" cy="26670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Arbeitsplätze </a:t>
            </a:r>
            <a:r>
              <a:rPr lang="de-DE" sz="900" baseline="-25000">
                <a:latin typeface="Arial" pitchFamily="34" charset="0"/>
                <a:cs typeface="Arial" pitchFamily="34" charset="0"/>
              </a:rPr>
              <a:t>Jahresd.</a:t>
            </a:r>
            <a:r>
              <a:rPr lang="de-DE" sz="900">
                <a:latin typeface="Arial" pitchFamily="34" charset="0"/>
                <a:cs typeface="Arial" pitchFamily="34" charset="0"/>
              </a:rPr>
              <a:t>  =</a:t>
            </a:r>
          </a:p>
        </xdr:txBody>
      </xdr:sp>
    </xdr:grpSp>
    <xdr:clientData/>
  </xdr:twoCellAnchor>
  <xdr:twoCellAnchor>
    <xdr:from>
      <xdr:col>2</xdr:col>
      <xdr:colOff>179498</xdr:colOff>
      <xdr:row>34</xdr:row>
      <xdr:rowOff>728919</xdr:rowOff>
    </xdr:from>
    <xdr:to>
      <xdr:col>2</xdr:col>
      <xdr:colOff>5417854</xdr:colOff>
      <xdr:row>34</xdr:row>
      <xdr:rowOff>1357728</xdr:rowOff>
    </xdr:to>
    <xdr:grpSp>
      <xdr:nvGrpSpPr>
        <xdr:cNvPr id="8" name="Gruppieren 2" descr="Ist-Quote ist gleich anrechenbar besetzte Pflichtarbeitsplätze durch zu zählende Arbeitsplätze mal 100">
          <a:extLst>
            <a:ext uri="{FF2B5EF4-FFF2-40B4-BE49-F238E27FC236}">
              <a16:creationId xmlns:a16="http://schemas.microsoft.com/office/drawing/2014/main" id="{9281603A-BACF-4622-B6F9-64C1EAF3F539}"/>
            </a:ext>
          </a:extLst>
        </xdr:cNvPr>
        <xdr:cNvGrpSpPr>
          <a:grpSpLocks/>
        </xdr:cNvGrpSpPr>
      </xdr:nvGrpSpPr>
      <xdr:grpSpPr bwMode="auto">
        <a:xfrm>
          <a:off x="522398" y="19512219"/>
          <a:ext cx="5238356" cy="628809"/>
          <a:chOff x="9258302" y="5968009"/>
          <a:chExt cx="2826747" cy="528041"/>
        </a:xfrm>
      </xdr:grpSpPr>
      <xdr:cxnSp macro="">
        <xdr:nvCxnSpPr>
          <xdr:cNvPr id="9" name="Gerade Verbindung 18">
            <a:extLst>
              <a:ext uri="{FF2B5EF4-FFF2-40B4-BE49-F238E27FC236}">
                <a16:creationId xmlns:a16="http://schemas.microsoft.com/office/drawing/2014/main" id="{8742BD20-6598-4F39-A55F-55381A21BD6B}"/>
              </a:ext>
            </a:extLst>
          </xdr:cNvPr>
          <xdr:cNvCxnSpPr/>
        </xdr:nvCxnSpPr>
        <xdr:spPr bwMode="auto">
          <a:xfrm flipV="1">
            <a:off x="9658572" y="6196766"/>
            <a:ext cx="190787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Textfeld 14">
            <a:extLst>
              <a:ext uri="{FF2B5EF4-FFF2-40B4-BE49-F238E27FC236}">
                <a16:creationId xmlns:a16="http://schemas.microsoft.com/office/drawing/2014/main" id="{EB50A31D-010E-EE9F-3CDB-7B9184296F34}"/>
              </a:ext>
            </a:extLst>
          </xdr:cNvPr>
          <xdr:cNvSpPr txBox="1"/>
        </xdr:nvSpPr>
        <xdr:spPr bwMode="auto">
          <a:xfrm>
            <a:off x="9593496" y="5968009"/>
            <a:ext cx="2039276" cy="19537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120000"/>
              </a:lnSpc>
              <a:spcBef>
                <a:spcPts val="0"/>
              </a:spcBef>
              <a:spcAft>
                <a:spcPts val="0"/>
              </a:spcAft>
            </a:pPr>
            <a:r>
              <a:rPr lang="de-DE" sz="900" kern="1200">
                <a:solidFill>
                  <a:schemeClr val="tx1"/>
                </a:solidFill>
                <a:latin typeface="Arial" pitchFamily="34" charset="0"/>
                <a:ea typeface="+mn-ea"/>
                <a:cs typeface="Arial" pitchFamily="34" charset="0"/>
              </a:rPr>
              <a:t>besetzte Pflichtarbeitsplätze + besetzte Arbeitsplätze über dem Soll</a:t>
            </a:r>
          </a:p>
        </xdr:txBody>
      </xdr:sp>
      <xdr:sp macro="" textlink="">
        <xdr:nvSpPr>
          <xdr:cNvPr id="11" name="Textfeld 15">
            <a:extLst>
              <a:ext uri="{FF2B5EF4-FFF2-40B4-BE49-F238E27FC236}">
                <a16:creationId xmlns:a16="http://schemas.microsoft.com/office/drawing/2014/main" id="{6E272FB6-2CF0-C0FC-648F-1E37B174F644}"/>
              </a:ext>
            </a:extLst>
          </xdr:cNvPr>
          <xdr:cNvSpPr txBox="1"/>
        </xdr:nvSpPr>
        <xdr:spPr bwMode="auto">
          <a:xfrm>
            <a:off x="9944681" y="6247593"/>
            <a:ext cx="1528833"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zu zählende Arbeitsplätze</a:t>
            </a:r>
            <a:endParaRPr lang="de-DE" sz="900" baseline="-25000">
              <a:latin typeface="Arial" pitchFamily="34" charset="0"/>
              <a:cs typeface="Arial" pitchFamily="34" charset="0"/>
            </a:endParaRPr>
          </a:p>
        </xdr:txBody>
      </xdr:sp>
      <xdr:sp macro="" textlink="">
        <xdr:nvSpPr>
          <xdr:cNvPr id="12" name="Textfeld 11">
            <a:extLst>
              <a:ext uri="{FF2B5EF4-FFF2-40B4-BE49-F238E27FC236}">
                <a16:creationId xmlns:a16="http://schemas.microsoft.com/office/drawing/2014/main" id="{654CE9E1-A106-C466-2760-D19700136D8D}"/>
              </a:ext>
            </a:extLst>
          </xdr:cNvPr>
          <xdr:cNvSpPr txBox="1"/>
        </xdr:nvSpPr>
        <xdr:spPr bwMode="auto">
          <a:xfrm>
            <a:off x="9258302" y="6100359"/>
            <a:ext cx="800100"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Ist-Quote =</a:t>
            </a:r>
          </a:p>
        </xdr:txBody>
      </xdr:sp>
      <xdr:sp macro="" textlink="">
        <xdr:nvSpPr>
          <xdr:cNvPr id="13" name="Textfeld 16">
            <a:extLst>
              <a:ext uri="{FF2B5EF4-FFF2-40B4-BE49-F238E27FC236}">
                <a16:creationId xmlns:a16="http://schemas.microsoft.com/office/drawing/2014/main" id="{53E5F3C1-E949-1CAE-A1A2-B510E413CF28}"/>
              </a:ext>
            </a:extLst>
          </xdr:cNvPr>
          <xdr:cNvSpPr txBox="1"/>
        </xdr:nvSpPr>
        <xdr:spPr bwMode="auto">
          <a:xfrm>
            <a:off x="11551649" y="6100143"/>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twoCellAnchor>
    <xdr:from>
      <xdr:col>2</xdr:col>
      <xdr:colOff>238124</xdr:colOff>
      <xdr:row>30</xdr:row>
      <xdr:rowOff>57149</xdr:rowOff>
    </xdr:from>
    <xdr:to>
      <xdr:col>2</xdr:col>
      <xdr:colOff>5543550</xdr:colOff>
      <xdr:row>31</xdr:row>
      <xdr:rowOff>19050</xdr:rowOff>
    </xdr:to>
    <xdr:grpSp>
      <xdr:nvGrpSpPr>
        <xdr:cNvPr id="14" name="Gruppieren 2" descr="Erfüllungsquote ist gleich Anzahl Arbeitgeber mit erfüllter Beschäftigungspflicht geteilt durch Anzahl aller beschäftigungspflichtigen Arbeitgeber mal 100">
          <a:extLst>
            <a:ext uri="{FF2B5EF4-FFF2-40B4-BE49-F238E27FC236}">
              <a16:creationId xmlns:a16="http://schemas.microsoft.com/office/drawing/2014/main" id="{AE4858DD-3616-44DE-A520-0BC419D6D28E}"/>
            </a:ext>
          </a:extLst>
        </xdr:cNvPr>
        <xdr:cNvGrpSpPr>
          <a:grpSpLocks/>
        </xdr:cNvGrpSpPr>
      </xdr:nvGrpSpPr>
      <xdr:grpSpPr bwMode="auto">
        <a:xfrm>
          <a:off x="581024" y="17687924"/>
          <a:ext cx="5305426" cy="581026"/>
          <a:chOff x="9443079" y="5958853"/>
          <a:chExt cx="3301371" cy="537197"/>
        </a:xfrm>
      </xdr:grpSpPr>
      <xdr:cxnSp macro="">
        <xdr:nvCxnSpPr>
          <xdr:cNvPr id="15" name="Gerade Verbindung 18">
            <a:extLst>
              <a:ext uri="{FF2B5EF4-FFF2-40B4-BE49-F238E27FC236}">
                <a16:creationId xmlns:a16="http://schemas.microsoft.com/office/drawing/2014/main" id="{87B7EC00-5978-75CA-3309-78B5292B1CE6}"/>
              </a:ext>
            </a:extLst>
          </xdr:cNvPr>
          <xdr:cNvCxnSpPr/>
        </xdr:nvCxnSpPr>
        <xdr:spPr bwMode="auto">
          <a:xfrm flipV="1">
            <a:off x="10191751" y="6201582"/>
            <a:ext cx="194309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 name="Textfeld 14">
            <a:extLst>
              <a:ext uri="{FF2B5EF4-FFF2-40B4-BE49-F238E27FC236}">
                <a16:creationId xmlns:a16="http://schemas.microsoft.com/office/drawing/2014/main" id="{E7C8392A-DFA2-0700-E32E-4DD513F031F5}"/>
              </a:ext>
            </a:extLst>
          </xdr:cNvPr>
          <xdr:cNvSpPr txBox="1"/>
        </xdr:nvSpPr>
        <xdr:spPr bwMode="auto">
          <a:xfrm>
            <a:off x="10181385" y="5958853"/>
            <a:ext cx="1963660" cy="21373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kern="1200">
                <a:solidFill>
                  <a:schemeClr val="tx1"/>
                </a:solidFill>
                <a:latin typeface="Arial" pitchFamily="34" charset="0"/>
                <a:ea typeface="+mn-ea"/>
                <a:cs typeface="Arial" pitchFamily="34" charset="0"/>
              </a:rPr>
              <a:t>Anzahl Arbeitgeber mit erfüllter Beschäftigungspflicht</a:t>
            </a:r>
          </a:p>
        </xdr:txBody>
      </xdr:sp>
      <xdr:sp macro="" textlink="">
        <xdr:nvSpPr>
          <xdr:cNvPr id="17" name="Textfeld 15">
            <a:extLst>
              <a:ext uri="{FF2B5EF4-FFF2-40B4-BE49-F238E27FC236}">
                <a16:creationId xmlns:a16="http://schemas.microsoft.com/office/drawing/2014/main" id="{CFB9ADF1-91F0-D669-7B60-C38FB8C82DF5}"/>
              </a:ext>
            </a:extLst>
          </xdr:cNvPr>
          <xdr:cNvSpPr txBox="1"/>
        </xdr:nvSpPr>
        <xdr:spPr bwMode="auto">
          <a:xfrm>
            <a:off x="10186538" y="6247593"/>
            <a:ext cx="1968814"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baseline="0">
                <a:latin typeface="Arial" pitchFamily="34" charset="0"/>
                <a:cs typeface="Arial" pitchFamily="34" charset="0"/>
              </a:rPr>
              <a:t>Anzahl aller beschäftigungspflichtigen Arbeitgeber</a:t>
            </a:r>
          </a:p>
        </xdr:txBody>
      </xdr:sp>
      <xdr:sp macro="" textlink="">
        <xdr:nvSpPr>
          <xdr:cNvPr id="18" name="Textfeld 17">
            <a:extLst>
              <a:ext uri="{FF2B5EF4-FFF2-40B4-BE49-F238E27FC236}">
                <a16:creationId xmlns:a16="http://schemas.microsoft.com/office/drawing/2014/main" id="{772FAAB4-8775-5824-7A9F-50FE39A73FC2}"/>
              </a:ext>
            </a:extLst>
          </xdr:cNvPr>
          <xdr:cNvSpPr txBox="1"/>
        </xdr:nvSpPr>
        <xdr:spPr bwMode="auto">
          <a:xfrm>
            <a:off x="9443079" y="6100359"/>
            <a:ext cx="685977"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Erfüllungsquote =</a:t>
            </a:r>
          </a:p>
        </xdr:txBody>
      </xdr:sp>
      <xdr:sp macro="" textlink="">
        <xdr:nvSpPr>
          <xdr:cNvPr id="19" name="Textfeld 16">
            <a:extLst>
              <a:ext uri="{FF2B5EF4-FFF2-40B4-BE49-F238E27FC236}">
                <a16:creationId xmlns:a16="http://schemas.microsoft.com/office/drawing/2014/main" id="{32402E30-7C0A-FEA0-182F-9D86237B7160}"/>
              </a:ext>
            </a:extLst>
          </xdr:cNvPr>
          <xdr:cNvSpPr txBox="1"/>
        </xdr:nvSpPr>
        <xdr:spPr bwMode="auto">
          <a:xfrm>
            <a:off x="12211050" y="6091157"/>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9DBA19BA-EE73-4181-8792-2C73EA7B0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333375</xdr:colOff>
      <xdr:row>0</xdr:row>
      <xdr:rowOff>390525</xdr:rowOff>
    </xdr:to>
    <xdr:pic>
      <xdr:nvPicPr>
        <xdr:cNvPr id="2" name="Picture 1" descr="Statistik-4c-20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20</xdr:row>
      <xdr:rowOff>0</xdr:rowOff>
    </xdr:from>
    <xdr:to>
      <xdr:col>0</xdr:col>
      <xdr:colOff>314325</xdr:colOff>
      <xdr:row>21</xdr:row>
      <xdr:rowOff>38100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238125" y="3219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952500</xdr:colOff>
      <xdr:row>0</xdr:row>
      <xdr:rowOff>428625</xdr:rowOff>
    </xdr:to>
    <xdr:pic>
      <xdr:nvPicPr>
        <xdr:cNvPr id="2" name="Picture 3" descr="Statistik-4c-200">
          <a:extLst>
            <a:ext uri="{FF2B5EF4-FFF2-40B4-BE49-F238E27FC236}">
              <a16:creationId xmlns:a16="http://schemas.microsoft.com/office/drawing/2014/main" id="{8EA56DA4-2345-4E43-9B32-0063A063D5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13</xdr:col>
      <xdr:colOff>651510</xdr:colOff>
      <xdr:row>24</xdr:row>
      <xdr:rowOff>0</xdr:rowOff>
    </xdr:from>
    <xdr:ext cx="206464" cy="264560"/>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10557510" y="53054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120316</xdr:colOff>
      <xdr:row>0</xdr:row>
      <xdr:rowOff>466725</xdr:rowOff>
    </xdr:to>
    <xdr:pic>
      <xdr:nvPicPr>
        <xdr:cNvPr id="3" name="BA-Logo" descr="Statistik-4c-100dpi">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14</xdr:col>
      <xdr:colOff>651510</xdr:colOff>
      <xdr:row>26</xdr:row>
      <xdr:rowOff>0</xdr:rowOff>
    </xdr:from>
    <xdr:ext cx="206464" cy="264560"/>
    <xdr:sp macro="" textlink="">
      <xdr:nvSpPr>
        <xdr:cNvPr id="4" name="Textfeld 3">
          <a:extLst>
            <a:ext uri="{FF2B5EF4-FFF2-40B4-BE49-F238E27FC236}">
              <a16:creationId xmlns:a16="http://schemas.microsoft.com/office/drawing/2014/main" id="{00000000-0008-0000-0300-000004000000}"/>
            </a:ext>
          </a:extLst>
        </xdr:cNvPr>
        <xdr:cNvSpPr txBox="1"/>
      </xdr:nvSpPr>
      <xdr:spPr>
        <a:xfrm>
          <a:off x="8843010" y="53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13</xdr:col>
      <xdr:colOff>651510</xdr:colOff>
      <xdr:row>26</xdr:row>
      <xdr:rowOff>0</xdr:rowOff>
    </xdr:from>
    <xdr:ext cx="206464" cy="264560"/>
    <xdr:sp macro="" textlink="">
      <xdr:nvSpPr>
        <xdr:cNvPr id="5" name="Textfeld 4">
          <a:extLst>
            <a:ext uri="{FF2B5EF4-FFF2-40B4-BE49-F238E27FC236}">
              <a16:creationId xmlns:a16="http://schemas.microsoft.com/office/drawing/2014/main" id="{00000000-0008-0000-0300-000005000000}"/>
            </a:ext>
          </a:extLst>
        </xdr:cNvPr>
        <xdr:cNvSpPr txBox="1"/>
      </xdr:nvSpPr>
      <xdr:spPr>
        <a:xfrm>
          <a:off x="8414385" y="61436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651510</xdr:colOff>
      <xdr:row>26</xdr:row>
      <xdr:rowOff>0</xdr:rowOff>
    </xdr:from>
    <xdr:ext cx="206464" cy="264560"/>
    <xdr:sp macro="" textlink="">
      <xdr:nvSpPr>
        <xdr:cNvPr id="6" name="Textfeld 5">
          <a:extLst>
            <a:ext uri="{FF2B5EF4-FFF2-40B4-BE49-F238E27FC236}">
              <a16:creationId xmlns:a16="http://schemas.microsoft.com/office/drawing/2014/main" id="{00000000-0008-0000-0300-000006000000}"/>
            </a:ext>
          </a:extLst>
        </xdr:cNvPr>
        <xdr:cNvSpPr txBox="1"/>
      </xdr:nvSpPr>
      <xdr:spPr>
        <a:xfrm>
          <a:off x="9071610" y="6305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5.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196516</xdr:colOff>
      <xdr:row>0</xdr:row>
      <xdr:rowOff>466725</xdr:rowOff>
    </xdr:to>
    <xdr:pic>
      <xdr:nvPicPr>
        <xdr:cNvPr id="2" name="BA-Logo" descr="Statistik-4c-100dpi">
          <a:extLst>
            <a:ext uri="{FF2B5EF4-FFF2-40B4-BE49-F238E27FC236}">
              <a16:creationId xmlns:a16="http://schemas.microsoft.com/office/drawing/2014/main" id="{0B301C48-E8E2-48C7-9F5D-EA9E3EF79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38100" y="66675"/>
    <xdr:ext cx="1820002" cy="384467"/>
    <xdr:pic>
      <xdr:nvPicPr>
        <xdr:cNvPr id="2" name="BA-Logo">
          <a:extLst>
            <a:ext uri="{FF2B5EF4-FFF2-40B4-BE49-F238E27FC236}">
              <a16:creationId xmlns:a16="http://schemas.microsoft.com/office/drawing/2014/main" id="{E6072F05-A44C-4DAF-A112-83715A967A0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66675"/>
          <a:ext cx="1820002" cy="384467"/>
        </a:xfrm>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1820002" cy="384467"/>
    <xdr:pic>
      <xdr:nvPicPr>
        <xdr:cNvPr id="2" name="BA-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absoluteAnchor>
  <xdr:oneCellAnchor>
    <xdr:from>
      <xdr:col>10</xdr:col>
      <xdr:colOff>651510</xdr:colOff>
      <xdr:row>2</xdr:row>
      <xdr:rowOff>0</xdr:rowOff>
    </xdr:from>
    <xdr:ext cx="206464" cy="264560"/>
    <xdr:sp macro="" textlink="">
      <xdr:nvSpPr>
        <xdr:cNvPr id="3" name="Textfeld 2">
          <a:extLst>
            <a:ext uri="{FF2B5EF4-FFF2-40B4-BE49-F238E27FC236}">
              <a16:creationId xmlns:a16="http://schemas.microsoft.com/office/drawing/2014/main" id="{00000000-0008-0000-05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0</xdr:colOff>
      <xdr:row>2</xdr:row>
      <xdr:rowOff>0</xdr:rowOff>
    </xdr:from>
    <xdr:ext cx="206464" cy="264560"/>
    <xdr:sp macro="" textlink="">
      <xdr:nvSpPr>
        <xdr:cNvPr id="4" name="Textfeld 3">
          <a:extLst>
            <a:ext uri="{FF2B5EF4-FFF2-40B4-BE49-F238E27FC236}">
              <a16:creationId xmlns:a16="http://schemas.microsoft.com/office/drawing/2014/main" id="{00000000-0008-0000-0500-000004000000}"/>
            </a:ext>
          </a:extLst>
        </xdr:cNvPr>
        <xdr:cNvSpPr txBox="1"/>
      </xdr:nvSpPr>
      <xdr:spPr>
        <a:xfrm>
          <a:off x="8700135" y="590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11</xdr:col>
      <xdr:colOff>651510</xdr:colOff>
      <xdr:row>112</xdr:row>
      <xdr:rowOff>0</xdr:rowOff>
    </xdr:from>
    <xdr:ext cx="206464" cy="264560"/>
    <xdr:sp macro="" textlink="">
      <xdr:nvSpPr>
        <xdr:cNvPr id="7" name="Textfeld 6">
          <a:extLst>
            <a:ext uri="{FF2B5EF4-FFF2-40B4-BE49-F238E27FC236}">
              <a16:creationId xmlns:a16="http://schemas.microsoft.com/office/drawing/2014/main" id="{00000000-0008-0000-0500-000007000000}"/>
            </a:ext>
          </a:extLst>
        </xdr:cNvPr>
        <xdr:cNvSpPr txBox="1"/>
      </xdr:nvSpPr>
      <xdr:spPr>
        <a:xfrm>
          <a:off x="9233535" y="60102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12</xdr:col>
      <xdr:colOff>651510</xdr:colOff>
      <xdr:row>112</xdr:row>
      <xdr:rowOff>0</xdr:rowOff>
    </xdr:from>
    <xdr:ext cx="206464" cy="264560"/>
    <xdr:sp macro="" textlink="">
      <xdr:nvSpPr>
        <xdr:cNvPr id="8" name="Textfeld 7">
          <a:extLst>
            <a:ext uri="{FF2B5EF4-FFF2-40B4-BE49-F238E27FC236}">
              <a16:creationId xmlns:a16="http://schemas.microsoft.com/office/drawing/2014/main" id="{00000000-0008-0000-0500-000008000000}"/>
            </a:ext>
          </a:extLst>
        </xdr:cNvPr>
        <xdr:cNvSpPr txBox="1"/>
      </xdr:nvSpPr>
      <xdr:spPr>
        <a:xfrm>
          <a:off x="10071735" y="61912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1323975</xdr:colOff>
      <xdr:row>0</xdr:row>
      <xdr:rowOff>390525</xdr:rowOff>
    </xdr:to>
    <xdr:pic>
      <xdr:nvPicPr>
        <xdr:cNvPr id="2" name="rot" descr="Statistik-4c-200">
          <a:extLst>
            <a:ext uri="{FF2B5EF4-FFF2-40B4-BE49-F238E27FC236}">
              <a16:creationId xmlns:a16="http://schemas.microsoft.com/office/drawing/2014/main" id="{1DD7F583-C8FC-43A5-8E91-C1AE14887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0</xdr:col>
      <xdr:colOff>1831975</xdr:colOff>
      <xdr:row>0</xdr:row>
      <xdr:rowOff>381000</xdr:rowOff>
    </xdr:to>
    <xdr:pic>
      <xdr:nvPicPr>
        <xdr:cNvPr id="2" name="Picture 2" descr="Statistik-4c-200">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700-000003000000}"/>
            </a:ext>
          </a:extLst>
        </xdr:cNvPr>
        <xdr:cNvSpPr txBox="1"/>
      </xdr:nvSpPr>
      <xdr:spPr>
        <a:xfrm>
          <a:off x="10776585" y="609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statistik.arbeitsagentur.de/SiteGlobals/Forms/Suche/Einzelheftsuche_Formular.html?nn=1262946&amp;topic_f=analyse-arbeitsmarkt-schwerbehinderte" TargetMode="External"/><Relationship Id="rId2" Type="http://schemas.openxmlformats.org/officeDocument/2006/relationships/hyperlink" Target="https://statistik.arbeitsagentur.de/DE/Statischer-Content/Grundlagen/Methodik-Qualitaet/Methodenberichte/Beschaeftigungsstatistik/Generische-Publikationen/Methodenbericht-Neugestaltung-BST-schwerbehinderter-Menschen-Anzeigeverfahren-SGB-IX.pdf?__blob=publicationFile&amp;v=2" TargetMode="External"/><Relationship Id="rId1" Type="http://schemas.openxmlformats.org/officeDocument/2006/relationships/hyperlink" Target="http://statistik.arbeitsagentur.de/DE/Navigation/Statistiken/Themen-im-Fokus/Menschen-mit-Behinderungen/Menschen-mit-Behinderungen-Nav.html"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https://statistik.arbeitsagentur.de/DE/Statischer-Content/Grundlagen/Methodik-Qualitaet/Qualitaetsberichte/Generische-Publikationen/Qualitaetsbericht-Beschaeftigungsstatistik-schwerbehinderter-Menschen.pdf?__blob=publicationFile"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15.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15.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20Statistik-Service-West@arbeitsagentur.de" TargetMode="External"/><Relationship Id="rId1" Type="http://schemas.openxmlformats.org/officeDocument/2006/relationships/hyperlink" Target="http://statistik.arbeitsagentur.d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53"/>
  <sheetViews>
    <sheetView tabSelected="1" zoomScaleNormal="100" workbookViewId="0"/>
  </sheetViews>
  <sheetFormatPr baseColWidth="10" defaultColWidth="11" defaultRowHeight="14.25" x14ac:dyDescent="0.2"/>
  <cols>
    <col min="1" max="2" width="45.625" style="172" customWidth="1"/>
    <col min="3" max="16384" width="11" style="17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23" customHeight="1" x14ac:dyDescent="0.2"/>
  </sheetData>
  <pageMargins left="0.31496062992125984" right="0" top="0" bottom="0" header="0" footer="0"/>
  <pageSetup paperSize="9" scale="9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outlinePr summaryBelow="0"/>
    <pageSetUpPr autoPageBreaks="0"/>
  </sheetPr>
  <dimension ref="A1:P37"/>
  <sheetViews>
    <sheetView showGridLines="0" zoomScaleNormal="100" workbookViewId="0"/>
  </sheetViews>
  <sheetFormatPr baseColWidth="10" defaultColWidth="8" defaultRowHeight="11.25" x14ac:dyDescent="0.2"/>
  <cols>
    <col min="1" max="1" width="44.5" style="131" customWidth="1"/>
    <col min="2" max="16" width="8.625" style="131" customWidth="1"/>
    <col min="17" max="16384" width="8" style="131"/>
  </cols>
  <sheetData>
    <row r="1" spans="1:16" ht="33.950000000000003" customHeight="1" x14ac:dyDescent="0.2">
      <c r="A1" s="135"/>
      <c r="B1" s="135"/>
      <c r="C1" s="135"/>
      <c r="D1" s="135"/>
      <c r="E1" s="135"/>
      <c r="F1" s="46"/>
      <c r="G1" s="135"/>
      <c r="H1" s="135"/>
      <c r="I1" s="135"/>
      <c r="J1" s="135"/>
      <c r="K1" s="46"/>
      <c r="L1" s="135"/>
      <c r="M1" s="135"/>
      <c r="N1" s="135"/>
      <c r="O1" s="135"/>
      <c r="P1" s="46" t="s">
        <v>0</v>
      </c>
    </row>
    <row r="2" spans="1:16" s="5" customFormat="1" ht="10.5" customHeight="1" x14ac:dyDescent="0.2">
      <c r="F2" s="128"/>
      <c r="K2" s="128"/>
      <c r="O2" s="539" t="str">
        <f ca="1">HYPERLINK(CELL("adresse",Inhaltsverzeichnis!A1),"zurück zum Inhalt")</f>
        <v>zurück zum Inhalt</v>
      </c>
      <c r="P2" s="540"/>
    </row>
    <row r="3" spans="1:16" s="5" customFormat="1" ht="12.75" x14ac:dyDescent="0.2">
      <c r="C3" s="6"/>
      <c r="D3" s="6"/>
      <c r="E3" s="6"/>
      <c r="F3" s="128"/>
      <c r="H3" s="6"/>
      <c r="I3" s="6"/>
      <c r="J3" s="6"/>
      <c r="K3" s="128"/>
      <c r="M3" s="6"/>
      <c r="N3" s="6"/>
      <c r="O3" s="6"/>
      <c r="P3" s="128"/>
    </row>
    <row r="4" spans="1:16" s="8" customFormat="1" ht="12.75" x14ac:dyDescent="0.2">
      <c r="A4" s="567" t="s">
        <v>319</v>
      </c>
      <c r="B4" s="567"/>
      <c r="C4" s="567"/>
      <c r="D4" s="567"/>
      <c r="E4" s="567"/>
      <c r="F4" s="567"/>
      <c r="G4" s="567"/>
      <c r="H4" s="567"/>
      <c r="I4" s="567"/>
      <c r="J4" s="567"/>
      <c r="K4" s="567"/>
      <c r="L4" s="567"/>
      <c r="M4" s="567"/>
      <c r="N4" s="567"/>
      <c r="O4" s="567"/>
      <c r="P4" s="567"/>
    </row>
    <row r="5" spans="1:16" s="8" customFormat="1" ht="11.25" customHeight="1" x14ac:dyDescent="0.2">
      <c r="A5" s="485" t="s">
        <v>234</v>
      </c>
      <c r="B5" s="485"/>
      <c r="C5" s="485"/>
      <c r="D5" s="485"/>
      <c r="E5" s="485"/>
      <c r="F5" s="162"/>
      <c r="K5" s="256"/>
      <c r="P5" s="256"/>
    </row>
    <row r="6" spans="1:16" s="8" customFormat="1" ht="12.75" customHeight="1" x14ac:dyDescent="0.2">
      <c r="A6" s="186" t="str">
        <f>CONCATENATE(LEFT(Impressum!C12,SEARCH("(",Impressum!C12)-1),"nach Arbeitsort ","(Beschäftigungsbetrieb",TEXT(0,"#¹⁾"),", Gebietsstand ",TEXT(Impressum!C16,"MMMM")," ",TEXT(Impressum!C16,"JJJJ"),")")</f>
        <v>Land Nordrhein-Westfalen nach Arbeitsort (Beschäftigungsbetrieb¹⁾, Gebietsstand März 2026)</v>
      </c>
    </row>
    <row r="7" spans="1:16" s="8" customFormat="1" ht="12.75" customHeight="1" x14ac:dyDescent="0.2">
      <c r="A7" s="8" t="s">
        <v>395</v>
      </c>
    </row>
    <row r="8" spans="1:16" s="8" customFormat="1" ht="12.75" customHeight="1" x14ac:dyDescent="0.2"/>
    <row r="9" spans="1:16" ht="11.25" customHeight="1" x14ac:dyDescent="0.2">
      <c r="A9" s="570" t="s">
        <v>222</v>
      </c>
      <c r="B9" s="568" t="s">
        <v>1</v>
      </c>
      <c r="C9" s="569" t="s">
        <v>4</v>
      </c>
      <c r="D9" s="569"/>
      <c r="E9" s="569"/>
      <c r="F9" s="569"/>
      <c r="G9" s="569"/>
      <c r="H9" s="569"/>
      <c r="I9" s="569"/>
      <c r="J9" s="569"/>
      <c r="K9" s="569"/>
      <c r="L9" s="569"/>
      <c r="M9" s="569"/>
      <c r="N9" s="569"/>
      <c r="O9" s="569"/>
      <c r="P9" s="569"/>
    </row>
    <row r="10" spans="1:16" ht="12.75" customHeight="1" x14ac:dyDescent="0.2">
      <c r="A10" s="571"/>
      <c r="B10" s="568"/>
      <c r="C10" s="568" t="s">
        <v>354</v>
      </c>
      <c r="D10" s="568"/>
      <c r="E10" s="568"/>
      <c r="F10" s="568"/>
      <c r="G10" s="568" t="s">
        <v>11</v>
      </c>
      <c r="H10" s="568" t="s">
        <v>352</v>
      </c>
      <c r="I10" s="568"/>
      <c r="J10" s="568"/>
      <c r="K10" s="568"/>
      <c r="L10" s="568" t="s">
        <v>12</v>
      </c>
      <c r="M10" s="568" t="s">
        <v>353</v>
      </c>
      <c r="N10" s="568"/>
      <c r="O10" s="568"/>
      <c r="P10" s="568"/>
    </row>
    <row r="11" spans="1:16" ht="35.25" customHeight="1" x14ac:dyDescent="0.2">
      <c r="A11" s="571"/>
      <c r="B11" s="568"/>
      <c r="C11" s="134" t="s">
        <v>240</v>
      </c>
      <c r="D11" s="134" t="s">
        <v>241</v>
      </c>
      <c r="E11" s="134" t="s">
        <v>171</v>
      </c>
      <c r="F11" s="134" t="s">
        <v>172</v>
      </c>
      <c r="G11" s="568"/>
      <c r="H11" s="134" t="s">
        <v>240</v>
      </c>
      <c r="I11" s="134" t="s">
        <v>241</v>
      </c>
      <c r="J11" s="134" t="s">
        <v>171</v>
      </c>
      <c r="K11" s="134" t="s">
        <v>172</v>
      </c>
      <c r="L11" s="568"/>
      <c r="M11" s="134" t="s">
        <v>240</v>
      </c>
      <c r="N11" s="134" t="s">
        <v>241</v>
      </c>
      <c r="O11" s="134" t="s">
        <v>171</v>
      </c>
      <c r="P11" s="134" t="s">
        <v>172</v>
      </c>
    </row>
    <row r="12" spans="1:16" s="132" customFormat="1" ht="11.25" customHeight="1" x14ac:dyDescent="0.2">
      <c r="A12" s="572"/>
      <c r="B12" s="133">
        <v>1</v>
      </c>
      <c r="C12" s="133">
        <v>2</v>
      </c>
      <c r="D12" s="133">
        <v>3</v>
      </c>
      <c r="E12" s="133">
        <v>4</v>
      </c>
      <c r="F12" s="133">
        <v>5</v>
      </c>
      <c r="G12" s="133">
        <v>6</v>
      </c>
      <c r="H12" s="133">
        <v>7</v>
      </c>
      <c r="I12" s="133">
        <v>8</v>
      </c>
      <c r="J12" s="133">
        <v>9</v>
      </c>
      <c r="K12" s="133">
        <v>10</v>
      </c>
      <c r="L12" s="133">
        <v>11</v>
      </c>
      <c r="M12" s="133">
        <v>12</v>
      </c>
      <c r="N12" s="133">
        <v>13</v>
      </c>
      <c r="O12" s="133">
        <v>14</v>
      </c>
      <c r="P12" s="133">
        <v>15</v>
      </c>
    </row>
    <row r="13" spans="1:16" ht="15" customHeight="1" x14ac:dyDescent="0.2">
      <c r="A13" s="272" t="s">
        <v>1</v>
      </c>
      <c r="B13" s="233">
        <v>273572.25</v>
      </c>
      <c r="C13" s="273">
        <v>52019.375</v>
      </c>
      <c r="D13" s="273">
        <v>62527.375</v>
      </c>
      <c r="E13" s="273">
        <v>71823.666666666701</v>
      </c>
      <c r="F13" s="274">
        <v>87200.666666666701</v>
      </c>
      <c r="G13" s="233">
        <v>145556.16666666701</v>
      </c>
      <c r="H13" s="273">
        <v>26168.583333333299</v>
      </c>
      <c r="I13" s="273">
        <v>30406.291666666701</v>
      </c>
      <c r="J13" s="273">
        <v>38309.291666666701</v>
      </c>
      <c r="K13" s="274">
        <v>50671.958333333299</v>
      </c>
      <c r="L13" s="233">
        <v>128016.08333333299</v>
      </c>
      <c r="M13" s="273">
        <v>25850.791666666701</v>
      </c>
      <c r="N13" s="273">
        <v>32121.083333333299</v>
      </c>
      <c r="O13" s="273">
        <v>33514.375</v>
      </c>
      <c r="P13" s="274">
        <v>36528.708333333299</v>
      </c>
    </row>
    <row r="14" spans="1:16" ht="15" customHeight="1" x14ac:dyDescent="0.2">
      <c r="A14" s="183" t="s">
        <v>192</v>
      </c>
      <c r="B14" s="270">
        <v>203.125</v>
      </c>
      <c r="C14" s="136">
        <v>34.0833333333333</v>
      </c>
      <c r="D14" s="136">
        <v>41.375</v>
      </c>
      <c r="E14" s="136">
        <v>61.4583333333333</v>
      </c>
      <c r="F14" s="137">
        <v>66.2083333333333</v>
      </c>
      <c r="G14" s="270">
        <v>100.75</v>
      </c>
      <c r="H14" s="136">
        <v>20.3333333333333</v>
      </c>
      <c r="I14" s="136">
        <v>22.8333333333333</v>
      </c>
      <c r="J14" s="136">
        <v>24.4166666666667</v>
      </c>
      <c r="K14" s="137">
        <v>33.1666666666667</v>
      </c>
      <c r="L14" s="270">
        <v>102.375</v>
      </c>
      <c r="M14" s="136">
        <v>13.75</v>
      </c>
      <c r="N14" s="136">
        <v>18.5416666666667</v>
      </c>
      <c r="O14" s="136">
        <v>37.0416666666667</v>
      </c>
      <c r="P14" s="137">
        <v>33.0416666666667</v>
      </c>
    </row>
    <row r="15" spans="1:16" ht="24.75" customHeight="1" x14ac:dyDescent="0.2">
      <c r="A15" s="183" t="s">
        <v>193</v>
      </c>
      <c r="B15" s="270">
        <v>7369.7916666666697</v>
      </c>
      <c r="C15" s="136">
        <v>1064.2083333333301</v>
      </c>
      <c r="D15" s="136">
        <v>1425.1666666666699</v>
      </c>
      <c r="E15" s="136">
        <v>2228.5</v>
      </c>
      <c r="F15" s="137">
        <v>2651.9166666666702</v>
      </c>
      <c r="G15" s="270">
        <v>6033.4166666666697</v>
      </c>
      <c r="H15" s="136">
        <v>795.54166666666697</v>
      </c>
      <c r="I15" s="136">
        <v>1084.2916666666699</v>
      </c>
      <c r="J15" s="136">
        <v>1844</v>
      </c>
      <c r="K15" s="137">
        <v>2309.5833333333298</v>
      </c>
      <c r="L15" s="270">
        <v>1336.375</v>
      </c>
      <c r="M15" s="136">
        <v>268.66666666666703</v>
      </c>
      <c r="N15" s="136">
        <v>340.875</v>
      </c>
      <c r="O15" s="136">
        <v>384.5</v>
      </c>
      <c r="P15" s="137">
        <v>342.33333333333297</v>
      </c>
    </row>
    <row r="16" spans="1:16" ht="15" customHeight="1" x14ac:dyDescent="0.2">
      <c r="A16" s="183" t="s">
        <v>208</v>
      </c>
      <c r="B16" s="270">
        <v>55559.458333333299</v>
      </c>
      <c r="C16" s="136">
        <v>7491.4583333333303</v>
      </c>
      <c r="D16" s="136">
        <v>11968.083333333299</v>
      </c>
      <c r="E16" s="136">
        <v>16337.166666666701</v>
      </c>
      <c r="F16" s="137">
        <v>19762.75</v>
      </c>
      <c r="G16" s="270">
        <v>44242.583333333299</v>
      </c>
      <c r="H16" s="136">
        <v>5800.1666666666697</v>
      </c>
      <c r="I16" s="136">
        <v>9154.1666666666697</v>
      </c>
      <c r="J16" s="136">
        <v>12907.5</v>
      </c>
      <c r="K16" s="137">
        <v>16380.75</v>
      </c>
      <c r="L16" s="270">
        <v>11316.875</v>
      </c>
      <c r="M16" s="136">
        <v>1691.2916666666699</v>
      </c>
      <c r="N16" s="136">
        <v>2813.9166666666702</v>
      </c>
      <c r="O16" s="136">
        <v>3429.6666666666702</v>
      </c>
      <c r="P16" s="137">
        <v>3382</v>
      </c>
    </row>
    <row r="17" spans="1:16" ht="22.5" x14ac:dyDescent="0.2">
      <c r="A17" s="232" t="s">
        <v>209</v>
      </c>
      <c r="B17" s="270">
        <v>7630.9166666666697</v>
      </c>
      <c r="C17" s="136">
        <v>1162.7916666666699</v>
      </c>
      <c r="D17" s="136">
        <v>1665.0416666666699</v>
      </c>
      <c r="E17" s="136">
        <v>2180.2916666666702</v>
      </c>
      <c r="F17" s="137">
        <v>2622.7916666666702</v>
      </c>
      <c r="G17" s="270">
        <v>4929.4583333333303</v>
      </c>
      <c r="H17" s="136">
        <v>719.25</v>
      </c>
      <c r="I17" s="136">
        <v>1027.5833333333301</v>
      </c>
      <c r="J17" s="136">
        <v>1427.9166666666699</v>
      </c>
      <c r="K17" s="137">
        <v>1754.7083333333301</v>
      </c>
      <c r="L17" s="270">
        <v>2701.4583333333298</v>
      </c>
      <c r="M17" s="136">
        <v>443.54166666666703</v>
      </c>
      <c r="N17" s="136">
        <v>637.45833333333303</v>
      </c>
      <c r="O17" s="136">
        <v>752.375</v>
      </c>
      <c r="P17" s="137">
        <v>868.08333333333303</v>
      </c>
    </row>
    <row r="18" spans="1:16" ht="22.5" x14ac:dyDescent="0.2">
      <c r="A18" s="232" t="s">
        <v>210</v>
      </c>
      <c r="B18" s="270">
        <v>36301.333333333299</v>
      </c>
      <c r="C18" s="136">
        <v>4821.2083333333303</v>
      </c>
      <c r="D18" s="136">
        <v>7770.9583333333303</v>
      </c>
      <c r="E18" s="136">
        <v>10728.458333333299</v>
      </c>
      <c r="F18" s="137">
        <v>12980.708333333299</v>
      </c>
      <c r="G18" s="270">
        <v>29826.5</v>
      </c>
      <c r="H18" s="136">
        <v>3917.8333333333298</v>
      </c>
      <c r="I18" s="136">
        <v>6185.75</v>
      </c>
      <c r="J18" s="136">
        <v>8703.0416666666697</v>
      </c>
      <c r="K18" s="137">
        <v>11019.875</v>
      </c>
      <c r="L18" s="270">
        <v>6474.8333333333303</v>
      </c>
      <c r="M18" s="136">
        <v>903.375</v>
      </c>
      <c r="N18" s="136">
        <v>1585.2083333333301</v>
      </c>
      <c r="O18" s="136">
        <v>2025.4166666666699</v>
      </c>
      <c r="P18" s="137">
        <v>1960.8333333333301</v>
      </c>
    </row>
    <row r="19" spans="1:16" ht="22.5" x14ac:dyDescent="0.2">
      <c r="A19" s="232" t="s">
        <v>194</v>
      </c>
      <c r="B19" s="270">
        <v>11627.208333333299</v>
      </c>
      <c r="C19" s="136">
        <v>1507.4583333333301</v>
      </c>
      <c r="D19" s="136">
        <v>2532.0833333333298</v>
      </c>
      <c r="E19" s="136">
        <v>3428.4166666666702</v>
      </c>
      <c r="F19" s="137">
        <v>4159.25</v>
      </c>
      <c r="G19" s="270">
        <v>9486.625</v>
      </c>
      <c r="H19" s="136">
        <v>1163.0833333333301</v>
      </c>
      <c r="I19" s="136">
        <v>1940.8333333333301</v>
      </c>
      <c r="J19" s="136">
        <v>2776.5416666666702</v>
      </c>
      <c r="K19" s="137">
        <v>3606.1666666666702</v>
      </c>
      <c r="L19" s="270">
        <v>2140.5833333333298</v>
      </c>
      <c r="M19" s="136">
        <v>344.375</v>
      </c>
      <c r="N19" s="136">
        <v>591.25</v>
      </c>
      <c r="O19" s="136">
        <v>651.875</v>
      </c>
      <c r="P19" s="137">
        <v>553.08333333333303</v>
      </c>
    </row>
    <row r="20" spans="1:16" ht="15" customHeight="1" x14ac:dyDescent="0.2">
      <c r="A20" s="183" t="s">
        <v>195</v>
      </c>
      <c r="B20" s="270">
        <v>4816.0833333333303</v>
      </c>
      <c r="C20" s="136">
        <v>760.45833333333303</v>
      </c>
      <c r="D20" s="136">
        <v>924.79166666666697</v>
      </c>
      <c r="E20" s="136">
        <v>1240.875</v>
      </c>
      <c r="F20" s="137">
        <v>1889.9583333333301</v>
      </c>
      <c r="G20" s="270">
        <v>4225.1666666666697</v>
      </c>
      <c r="H20" s="136">
        <v>631.5</v>
      </c>
      <c r="I20" s="136">
        <v>757</v>
      </c>
      <c r="J20" s="136">
        <v>1098.7083333333301</v>
      </c>
      <c r="K20" s="137">
        <v>1737.9583333333301</v>
      </c>
      <c r="L20" s="270">
        <v>590.91666666666697</v>
      </c>
      <c r="M20" s="136">
        <v>128.958333333333</v>
      </c>
      <c r="N20" s="136">
        <v>167.791666666667</v>
      </c>
      <c r="O20" s="136">
        <v>142.166666666667</v>
      </c>
      <c r="P20" s="137">
        <v>152</v>
      </c>
    </row>
    <row r="21" spans="1:16" ht="15" customHeight="1" x14ac:dyDescent="0.2">
      <c r="A21" s="183" t="s">
        <v>196</v>
      </c>
      <c r="B21" s="270">
        <v>24648.75</v>
      </c>
      <c r="C21" s="136">
        <v>5032.2083333333303</v>
      </c>
      <c r="D21" s="136">
        <v>5726.0833333333303</v>
      </c>
      <c r="E21" s="136">
        <v>6410.5</v>
      </c>
      <c r="F21" s="137">
        <v>7479.9583333333303</v>
      </c>
      <c r="G21" s="270">
        <v>13029.25</v>
      </c>
      <c r="H21" s="136">
        <v>2879.7916666666702</v>
      </c>
      <c r="I21" s="136">
        <v>2802.5833333333298</v>
      </c>
      <c r="J21" s="136">
        <v>3217.125</v>
      </c>
      <c r="K21" s="137">
        <v>4129.75</v>
      </c>
      <c r="L21" s="270">
        <v>11619.5</v>
      </c>
      <c r="M21" s="136">
        <v>2152.4166666666702</v>
      </c>
      <c r="N21" s="136">
        <v>2923.5</v>
      </c>
      <c r="O21" s="136">
        <v>3193.375</v>
      </c>
      <c r="P21" s="137">
        <v>3350.2083333333298</v>
      </c>
    </row>
    <row r="22" spans="1:16" ht="15" customHeight="1" x14ac:dyDescent="0.2">
      <c r="A22" s="183" t="s">
        <v>197</v>
      </c>
      <c r="B22" s="270">
        <v>17549.625</v>
      </c>
      <c r="C22" s="136">
        <v>2536.25</v>
      </c>
      <c r="D22" s="136">
        <v>3967</v>
      </c>
      <c r="E22" s="136">
        <v>4665.0833333333303</v>
      </c>
      <c r="F22" s="137">
        <v>6381.2916666666697</v>
      </c>
      <c r="G22" s="270">
        <v>13028.041666666701</v>
      </c>
      <c r="H22" s="136">
        <v>1861.3333333333301</v>
      </c>
      <c r="I22" s="136">
        <v>2822.6666666666702</v>
      </c>
      <c r="J22" s="136">
        <v>3379.25</v>
      </c>
      <c r="K22" s="137">
        <v>4964.7916666666697</v>
      </c>
      <c r="L22" s="270">
        <v>4521.5833333333303</v>
      </c>
      <c r="M22" s="136">
        <v>674.91666666666697</v>
      </c>
      <c r="N22" s="136">
        <v>1144.3333333333301</v>
      </c>
      <c r="O22" s="136">
        <v>1285.8333333333301</v>
      </c>
      <c r="P22" s="137">
        <v>1416.5</v>
      </c>
    </row>
    <row r="23" spans="1:16" ht="15" customHeight="1" x14ac:dyDescent="0.2">
      <c r="A23" s="183" t="s">
        <v>198</v>
      </c>
      <c r="B23" s="270">
        <v>2838.125</v>
      </c>
      <c r="C23" s="136">
        <v>869.33333333333303</v>
      </c>
      <c r="D23" s="136">
        <v>577.75</v>
      </c>
      <c r="E23" s="136">
        <v>609.79166666666697</v>
      </c>
      <c r="F23" s="137">
        <v>781.25</v>
      </c>
      <c r="G23" s="270">
        <v>1224.9583333333301</v>
      </c>
      <c r="H23" s="136">
        <v>454.45833333333297</v>
      </c>
      <c r="I23" s="136">
        <v>220.375</v>
      </c>
      <c r="J23" s="136">
        <v>215.166666666667</v>
      </c>
      <c r="K23" s="137">
        <v>334.95833333333297</v>
      </c>
      <c r="L23" s="270">
        <v>1613.1666666666699</v>
      </c>
      <c r="M23" s="136">
        <v>414.875</v>
      </c>
      <c r="N23" s="136">
        <v>357.375</v>
      </c>
      <c r="O23" s="136">
        <v>394.625</v>
      </c>
      <c r="P23" s="137">
        <v>446.29166666666703</v>
      </c>
    </row>
    <row r="24" spans="1:16" ht="15" customHeight="1" x14ac:dyDescent="0.2">
      <c r="A24" s="183" t="s">
        <v>199</v>
      </c>
      <c r="B24" s="270">
        <v>7019.1666666666697</v>
      </c>
      <c r="C24" s="136">
        <v>1737.125</v>
      </c>
      <c r="D24" s="136">
        <v>1643.9583333333301</v>
      </c>
      <c r="E24" s="136">
        <v>1802.125</v>
      </c>
      <c r="F24" s="137">
        <v>1835.9583333333301</v>
      </c>
      <c r="G24" s="270">
        <v>4575.2916666666697</v>
      </c>
      <c r="H24" s="136">
        <v>1125.625</v>
      </c>
      <c r="I24" s="136">
        <v>1015</v>
      </c>
      <c r="J24" s="136">
        <v>1175.5833333333301</v>
      </c>
      <c r="K24" s="137">
        <v>1259.0833333333301</v>
      </c>
      <c r="L24" s="270">
        <v>2443.875</v>
      </c>
      <c r="M24" s="136">
        <v>611.5</v>
      </c>
      <c r="N24" s="136">
        <v>628.95833333333303</v>
      </c>
      <c r="O24" s="136">
        <v>626.54166666666697</v>
      </c>
      <c r="P24" s="137">
        <v>576.875</v>
      </c>
    </row>
    <row r="25" spans="1:16" ht="15" customHeight="1" x14ac:dyDescent="0.2">
      <c r="A25" s="184" t="s">
        <v>200</v>
      </c>
      <c r="B25" s="270">
        <v>9497.2083333333303</v>
      </c>
      <c r="C25" s="136">
        <v>1317.5416666666699</v>
      </c>
      <c r="D25" s="136">
        <v>2710.125</v>
      </c>
      <c r="E25" s="136">
        <v>2844.25</v>
      </c>
      <c r="F25" s="137">
        <v>2625.2916666666702</v>
      </c>
      <c r="G25" s="270">
        <v>3686.5833333333298</v>
      </c>
      <c r="H25" s="136">
        <v>503.125</v>
      </c>
      <c r="I25" s="136">
        <v>959.625</v>
      </c>
      <c r="J25" s="136">
        <v>1042.5</v>
      </c>
      <c r="K25" s="137">
        <v>1181.3333333333301</v>
      </c>
      <c r="L25" s="270">
        <v>5810.625</v>
      </c>
      <c r="M25" s="136">
        <v>814.41666666666697</v>
      </c>
      <c r="N25" s="136">
        <v>1750.5</v>
      </c>
      <c r="O25" s="136">
        <v>1801.75</v>
      </c>
      <c r="P25" s="137">
        <v>1443.9583333333301</v>
      </c>
    </row>
    <row r="26" spans="1:16" x14ac:dyDescent="0.2">
      <c r="A26" s="184" t="s">
        <v>211</v>
      </c>
      <c r="B26" s="270">
        <v>18371.166666666701</v>
      </c>
      <c r="C26" s="136">
        <v>3974.5416666666702</v>
      </c>
      <c r="D26" s="136">
        <v>4381.6666666666697</v>
      </c>
      <c r="E26" s="136">
        <v>4821.375</v>
      </c>
      <c r="F26" s="137">
        <v>5193.5833333333303</v>
      </c>
      <c r="G26" s="270">
        <v>9215.0416666666697</v>
      </c>
      <c r="H26" s="136">
        <v>1928.3333333333301</v>
      </c>
      <c r="I26" s="136">
        <v>1973.5416666666699</v>
      </c>
      <c r="J26" s="136">
        <v>2383.8333333333298</v>
      </c>
      <c r="K26" s="137">
        <v>2929.3333333333298</v>
      </c>
      <c r="L26" s="270">
        <v>9156.125</v>
      </c>
      <c r="M26" s="136">
        <v>2046.2083333333301</v>
      </c>
      <c r="N26" s="136">
        <v>2408.125</v>
      </c>
      <c r="O26" s="136">
        <v>2437.5416666666702</v>
      </c>
      <c r="P26" s="137">
        <v>2264.25</v>
      </c>
    </row>
    <row r="27" spans="1:16" ht="15" customHeight="1" x14ac:dyDescent="0.2">
      <c r="A27" s="184" t="s">
        <v>202</v>
      </c>
      <c r="B27" s="270">
        <v>9297</v>
      </c>
      <c r="C27" s="136">
        <v>1900.6666666666699</v>
      </c>
      <c r="D27" s="136">
        <v>2067.0833333333298</v>
      </c>
      <c r="E27" s="136">
        <v>2174.3333333333298</v>
      </c>
      <c r="F27" s="137">
        <v>3154.875</v>
      </c>
      <c r="G27" s="270">
        <v>5332.875</v>
      </c>
      <c r="H27" s="136">
        <v>1131.8333333333301</v>
      </c>
      <c r="I27" s="136">
        <v>1064.9583333333301</v>
      </c>
      <c r="J27" s="136">
        <v>1242.1666666666699</v>
      </c>
      <c r="K27" s="137">
        <v>1893.875</v>
      </c>
      <c r="L27" s="270">
        <v>3964.125</v>
      </c>
      <c r="M27" s="136">
        <v>768.83333333333303</v>
      </c>
      <c r="N27" s="136">
        <v>1002.125</v>
      </c>
      <c r="O27" s="136">
        <v>932.16666666666697</v>
      </c>
      <c r="P27" s="137">
        <v>1261</v>
      </c>
    </row>
    <row r="28" spans="1:16" ht="15" customHeight="1" x14ac:dyDescent="0.2">
      <c r="A28" s="184" t="s">
        <v>201</v>
      </c>
      <c r="B28" s="270">
        <v>2357.2083333333298</v>
      </c>
      <c r="C28" s="136">
        <v>662.33333333333303</v>
      </c>
      <c r="D28" s="136">
        <v>488.375</v>
      </c>
      <c r="E28" s="136">
        <v>472.08333333333297</v>
      </c>
      <c r="F28" s="137">
        <v>733.41666666666697</v>
      </c>
      <c r="G28" s="270">
        <v>1557.125</v>
      </c>
      <c r="H28" s="136">
        <v>409.79166666666703</v>
      </c>
      <c r="I28" s="136">
        <v>318.83333333333297</v>
      </c>
      <c r="J28" s="136">
        <v>319</v>
      </c>
      <c r="K28" s="137">
        <v>509.5</v>
      </c>
      <c r="L28" s="270">
        <v>800.08333333333303</v>
      </c>
      <c r="M28" s="136">
        <v>252.541666666667</v>
      </c>
      <c r="N28" s="136">
        <v>169.541666666667</v>
      </c>
      <c r="O28" s="136">
        <v>153.083333333333</v>
      </c>
      <c r="P28" s="137">
        <v>223.916666666667</v>
      </c>
    </row>
    <row r="29" spans="1:16" ht="15" customHeight="1" x14ac:dyDescent="0.2">
      <c r="A29" s="184" t="s">
        <v>203</v>
      </c>
      <c r="B29" s="270">
        <v>53128.75</v>
      </c>
      <c r="C29" s="136">
        <v>11337.708333333299</v>
      </c>
      <c r="D29" s="136">
        <v>12683</v>
      </c>
      <c r="E29" s="136">
        <v>13356.125</v>
      </c>
      <c r="F29" s="137">
        <v>15751.916666666701</v>
      </c>
      <c r="G29" s="270">
        <v>22815.125</v>
      </c>
      <c r="H29" s="136">
        <v>4693.6666666666697</v>
      </c>
      <c r="I29" s="136">
        <v>4880.125</v>
      </c>
      <c r="J29" s="136">
        <v>5703.4583333333303</v>
      </c>
      <c r="K29" s="137">
        <v>7537.875</v>
      </c>
      <c r="L29" s="270">
        <v>30313.625</v>
      </c>
      <c r="M29" s="136">
        <v>6644.0416666666697</v>
      </c>
      <c r="N29" s="136">
        <v>7802.875</v>
      </c>
      <c r="O29" s="136">
        <v>7652.6666666666697</v>
      </c>
      <c r="P29" s="137">
        <v>8214.0416666666697</v>
      </c>
    </row>
    <row r="30" spans="1:16" ht="15" customHeight="1" x14ac:dyDescent="0.2">
      <c r="A30" s="184" t="s">
        <v>204</v>
      </c>
      <c r="B30" s="270">
        <v>10932.875</v>
      </c>
      <c r="C30" s="136">
        <v>2825.5</v>
      </c>
      <c r="D30" s="136">
        <v>2653.5416666666702</v>
      </c>
      <c r="E30" s="136">
        <v>2372.3333333333298</v>
      </c>
      <c r="F30" s="137">
        <v>3081.5</v>
      </c>
      <c r="G30" s="270">
        <v>3450.75</v>
      </c>
      <c r="H30" s="136">
        <v>903</v>
      </c>
      <c r="I30" s="136">
        <v>690.79166666666697</v>
      </c>
      <c r="J30" s="136">
        <v>742.25</v>
      </c>
      <c r="K30" s="137">
        <v>1114.7083333333301</v>
      </c>
      <c r="L30" s="270">
        <v>7482.125</v>
      </c>
      <c r="M30" s="136">
        <v>1922.5</v>
      </c>
      <c r="N30" s="136">
        <v>1962.75</v>
      </c>
      <c r="O30" s="136">
        <v>1630.0833333333301</v>
      </c>
      <c r="P30" s="137">
        <v>1966.7916666666699</v>
      </c>
    </row>
    <row r="31" spans="1:16" ht="15" customHeight="1" x14ac:dyDescent="0.2">
      <c r="A31" s="184" t="s">
        <v>205</v>
      </c>
      <c r="B31" s="270">
        <v>20607</v>
      </c>
      <c r="C31" s="136">
        <v>3860.9166666666702</v>
      </c>
      <c r="D31" s="136">
        <v>4773.6666666666697</v>
      </c>
      <c r="E31" s="136">
        <v>5322.125</v>
      </c>
      <c r="F31" s="137">
        <v>6650.2083333333303</v>
      </c>
      <c r="G31" s="270">
        <v>4810.875</v>
      </c>
      <c r="H31" s="136">
        <v>904.375</v>
      </c>
      <c r="I31" s="136">
        <v>971.375</v>
      </c>
      <c r="J31" s="136">
        <v>1195.125</v>
      </c>
      <c r="K31" s="137">
        <v>1740</v>
      </c>
      <c r="L31" s="270">
        <v>15796.125</v>
      </c>
      <c r="M31" s="136">
        <v>2956.5416666666702</v>
      </c>
      <c r="N31" s="136">
        <v>3802.2916666666702</v>
      </c>
      <c r="O31" s="136">
        <v>4127</v>
      </c>
      <c r="P31" s="137">
        <v>4910.2083333333303</v>
      </c>
    </row>
    <row r="32" spans="1:16" ht="15" customHeight="1" x14ac:dyDescent="0.2">
      <c r="A32" s="184" t="s">
        <v>206</v>
      </c>
      <c r="B32" s="270">
        <v>22488.333333333299</v>
      </c>
      <c r="C32" s="136">
        <v>5023.8333333333303</v>
      </c>
      <c r="D32" s="136">
        <v>4986.2083333333303</v>
      </c>
      <c r="E32" s="136">
        <v>5460.9583333333303</v>
      </c>
      <c r="F32" s="137">
        <v>7017.3333333333303</v>
      </c>
      <c r="G32" s="270">
        <v>5581</v>
      </c>
      <c r="H32" s="136">
        <v>1465.0416666666699</v>
      </c>
      <c r="I32" s="136">
        <v>1172.25</v>
      </c>
      <c r="J32" s="136">
        <v>1229.5</v>
      </c>
      <c r="K32" s="137">
        <v>1714.2083333333301</v>
      </c>
      <c r="L32" s="270">
        <v>16907.333333333299</v>
      </c>
      <c r="M32" s="136">
        <v>3558.7916666666702</v>
      </c>
      <c r="N32" s="136">
        <v>3813.9583333333298</v>
      </c>
      <c r="O32" s="136">
        <v>4231.4583333333303</v>
      </c>
      <c r="P32" s="137">
        <v>5303.125</v>
      </c>
    </row>
    <row r="33" spans="1:16" ht="15" customHeight="1" x14ac:dyDescent="0.2">
      <c r="A33" s="184" t="s">
        <v>207</v>
      </c>
      <c r="B33" s="270">
        <v>6843.2083333333303</v>
      </c>
      <c r="C33" s="136">
        <v>1567</v>
      </c>
      <c r="D33" s="136">
        <v>1498.5</v>
      </c>
      <c r="E33" s="136">
        <v>1638</v>
      </c>
      <c r="F33" s="137">
        <v>2139.6666666666702</v>
      </c>
      <c r="G33" s="270">
        <v>2622.5416666666702</v>
      </c>
      <c r="H33" s="136">
        <v>649.54166666666697</v>
      </c>
      <c r="I33" s="136">
        <v>487.875</v>
      </c>
      <c r="J33" s="136">
        <v>585.08333333333303</v>
      </c>
      <c r="K33" s="137">
        <v>900.04166666666697</v>
      </c>
      <c r="L33" s="270">
        <v>4220.6666666666697</v>
      </c>
      <c r="M33" s="136">
        <v>917.45833333333303</v>
      </c>
      <c r="N33" s="136">
        <v>1010.625</v>
      </c>
      <c r="O33" s="136">
        <v>1052.9166666666699</v>
      </c>
      <c r="P33" s="137">
        <v>1239.625</v>
      </c>
    </row>
    <row r="34" spans="1:16" ht="15" customHeight="1" x14ac:dyDescent="0.2">
      <c r="A34" s="209" t="s">
        <v>191</v>
      </c>
      <c r="B34" s="271">
        <v>45.375</v>
      </c>
      <c r="C34" s="173">
        <v>24.2083333333333</v>
      </c>
      <c r="D34" s="173">
        <v>11</v>
      </c>
      <c r="E34" s="173">
        <v>6.5833333333333304</v>
      </c>
      <c r="F34" s="138">
        <v>3.5833333333333299</v>
      </c>
      <c r="G34" s="271">
        <v>24.7916666666667</v>
      </c>
      <c r="H34" s="173">
        <v>11.125</v>
      </c>
      <c r="I34" s="173">
        <v>8</v>
      </c>
      <c r="J34" s="173">
        <v>4.625</v>
      </c>
      <c r="K34" s="138">
        <v>1.0416666666666701</v>
      </c>
      <c r="L34" s="271">
        <v>20.5833333333333</v>
      </c>
      <c r="M34" s="173">
        <v>13.0833333333333</v>
      </c>
      <c r="N34" s="173">
        <v>3</v>
      </c>
      <c r="O34" s="173">
        <v>1.9583333333333299</v>
      </c>
      <c r="P34" s="138">
        <v>2.5416666666666701</v>
      </c>
    </row>
    <row r="35" spans="1:16" ht="11.25" customHeight="1" x14ac:dyDescent="0.2">
      <c r="A35" s="206"/>
      <c r="B35" s="207"/>
      <c r="C35" s="257"/>
      <c r="D35" s="207"/>
      <c r="E35" s="207"/>
      <c r="F35" s="208"/>
      <c r="G35" s="207"/>
      <c r="H35" s="257"/>
      <c r="I35" s="207"/>
      <c r="J35" s="207"/>
      <c r="K35" s="208"/>
      <c r="L35" s="207"/>
      <c r="M35" s="257"/>
      <c r="N35" s="207"/>
      <c r="O35" s="207"/>
      <c r="P35" s="208" t="s">
        <v>157</v>
      </c>
    </row>
    <row r="36" spans="1:16" s="238" customFormat="1" ht="13.15" customHeight="1" x14ac:dyDescent="0.2">
      <c r="A36" s="254" t="s">
        <v>239</v>
      </c>
      <c r="B36" s="242"/>
      <c r="C36" s="242"/>
      <c r="D36" s="21"/>
      <c r="E36" s="242"/>
      <c r="F36" s="242"/>
      <c r="G36" s="242"/>
      <c r="H36" s="242"/>
      <c r="I36" s="21"/>
      <c r="J36" s="242"/>
      <c r="K36" s="242"/>
      <c r="L36" s="242"/>
      <c r="M36" s="242"/>
      <c r="N36" s="21"/>
      <c r="O36" s="242"/>
      <c r="P36" s="242"/>
    </row>
    <row r="37" spans="1:16" s="238" customFormat="1" ht="11.25" customHeight="1" x14ac:dyDescent="0.2">
      <c r="A37" s="254"/>
      <c r="B37" s="242"/>
      <c r="C37" s="242"/>
      <c r="D37" s="21"/>
      <c r="E37" s="242"/>
      <c r="F37" s="242"/>
      <c r="G37" s="242"/>
      <c r="H37" s="242"/>
      <c r="I37" s="21"/>
      <c r="J37" s="242"/>
      <c r="K37" s="242"/>
      <c r="L37" s="242"/>
      <c r="M37" s="242"/>
      <c r="N37" s="21"/>
      <c r="O37" s="242"/>
      <c r="P37" s="242"/>
    </row>
  </sheetData>
  <mergeCells count="11">
    <mergeCell ref="O2:P2"/>
    <mergeCell ref="A4:P4"/>
    <mergeCell ref="G10:G11"/>
    <mergeCell ref="H10:K10"/>
    <mergeCell ref="L10:L11"/>
    <mergeCell ref="M10:P10"/>
    <mergeCell ref="A5:E5"/>
    <mergeCell ref="C10:F10"/>
    <mergeCell ref="B9:B11"/>
    <mergeCell ref="C9:P9"/>
    <mergeCell ref="A9:A12"/>
  </mergeCells>
  <printOptions horizontalCentered="1"/>
  <pageMargins left="0.19685039370078741" right="0.19685039370078741" top="0.19685039370078741" bottom="0.19685039370078741" header="0" footer="0"/>
  <pageSetup paperSize="9" fitToWidth="0" fitToHeight="0" orientation="landscape" r:id="rId1"/>
  <colBreaks count="2" manualBreakCount="2">
    <brk id="6" max="35" man="1"/>
    <brk id="11" max="3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W27"/>
  <sheetViews>
    <sheetView showGridLines="0" zoomScaleNormal="100" workbookViewId="0"/>
  </sheetViews>
  <sheetFormatPr baseColWidth="10" defaultRowHeight="11.25" x14ac:dyDescent="0.2"/>
  <cols>
    <col min="1" max="1" width="4.875" style="39" customWidth="1"/>
    <col min="2" max="2" width="10.625" style="39" customWidth="1"/>
    <col min="3" max="4" width="6.625" style="39" customWidth="1"/>
    <col min="5" max="5" width="10.625" style="39" customWidth="1"/>
    <col min="6" max="7" width="6.625" style="39" customWidth="1"/>
    <col min="8" max="8" width="10.625" style="39" customWidth="1"/>
    <col min="9" max="10" width="6.625" style="39" customWidth="1"/>
    <col min="11" max="11" width="10.625" style="39" customWidth="1"/>
    <col min="12" max="13" width="6.625" style="39" customWidth="1"/>
    <col min="14" max="14" width="10.625" style="39" customWidth="1"/>
    <col min="15" max="16" width="6.625" style="39" customWidth="1"/>
    <col min="17" max="261" width="11" style="39"/>
    <col min="262" max="262" width="13.375" style="39" customWidth="1"/>
    <col min="263" max="263" width="33.125" style="39" customWidth="1"/>
    <col min="264" max="264" width="0" style="39" hidden="1" customWidth="1"/>
    <col min="265" max="267" width="20" style="39" customWidth="1"/>
    <col min="268" max="517" width="11" style="39"/>
    <col min="518" max="518" width="13.375" style="39" customWidth="1"/>
    <col min="519" max="519" width="33.125" style="39" customWidth="1"/>
    <col min="520" max="520" width="0" style="39" hidden="1" customWidth="1"/>
    <col min="521" max="523" width="20" style="39" customWidth="1"/>
    <col min="524" max="773" width="11" style="39"/>
    <col min="774" max="774" width="13.375" style="39" customWidth="1"/>
    <col min="775" max="775" width="33.125" style="39" customWidth="1"/>
    <col min="776" max="776" width="0" style="39" hidden="1" customWidth="1"/>
    <col min="777" max="779" width="20" style="39" customWidth="1"/>
    <col min="780" max="1029" width="11" style="39"/>
    <col min="1030" max="1030" width="13.375" style="39" customWidth="1"/>
    <col min="1031" max="1031" width="33.125" style="39" customWidth="1"/>
    <col min="1032" max="1032" width="0" style="39" hidden="1" customWidth="1"/>
    <col min="1033" max="1035" width="20" style="39" customWidth="1"/>
    <col min="1036" max="1285" width="11" style="39"/>
    <col min="1286" max="1286" width="13.375" style="39" customWidth="1"/>
    <col min="1287" max="1287" width="33.125" style="39" customWidth="1"/>
    <col min="1288" max="1288" width="0" style="39" hidden="1" customWidth="1"/>
    <col min="1289" max="1291" width="20" style="39" customWidth="1"/>
    <col min="1292" max="1541" width="11" style="39"/>
    <col min="1542" max="1542" width="13.375" style="39" customWidth="1"/>
    <col min="1543" max="1543" width="33.125" style="39" customWidth="1"/>
    <col min="1544" max="1544" width="0" style="39" hidden="1" customWidth="1"/>
    <col min="1545" max="1547" width="20" style="39" customWidth="1"/>
    <col min="1548" max="1797" width="11" style="39"/>
    <col min="1798" max="1798" width="13.375" style="39" customWidth="1"/>
    <col min="1799" max="1799" width="33.125" style="39" customWidth="1"/>
    <col min="1800" max="1800" width="0" style="39" hidden="1" customWidth="1"/>
    <col min="1801" max="1803" width="20" style="39" customWidth="1"/>
    <col min="1804" max="2053" width="11" style="39"/>
    <col min="2054" max="2054" width="13.375" style="39" customWidth="1"/>
    <col min="2055" max="2055" width="33.125" style="39" customWidth="1"/>
    <col min="2056" max="2056" width="0" style="39" hidden="1" customWidth="1"/>
    <col min="2057" max="2059" width="20" style="39" customWidth="1"/>
    <col min="2060" max="2309" width="11" style="39"/>
    <col min="2310" max="2310" width="13.375" style="39" customWidth="1"/>
    <col min="2311" max="2311" width="33.125" style="39" customWidth="1"/>
    <col min="2312" max="2312" width="0" style="39" hidden="1" customWidth="1"/>
    <col min="2313" max="2315" width="20" style="39" customWidth="1"/>
    <col min="2316" max="2565" width="11" style="39"/>
    <col min="2566" max="2566" width="13.375" style="39" customWidth="1"/>
    <col min="2567" max="2567" width="33.125" style="39" customWidth="1"/>
    <col min="2568" max="2568" width="0" style="39" hidden="1" customWidth="1"/>
    <col min="2569" max="2571" width="20" style="39" customWidth="1"/>
    <col min="2572" max="2821" width="11" style="39"/>
    <col min="2822" max="2822" width="13.375" style="39" customWidth="1"/>
    <col min="2823" max="2823" width="33.125" style="39" customWidth="1"/>
    <col min="2824" max="2824" width="0" style="39" hidden="1" customWidth="1"/>
    <col min="2825" max="2827" width="20" style="39" customWidth="1"/>
    <col min="2828" max="3077" width="11" style="39"/>
    <col min="3078" max="3078" width="13.375" style="39" customWidth="1"/>
    <col min="3079" max="3079" width="33.125" style="39" customWidth="1"/>
    <col min="3080" max="3080" width="0" style="39" hidden="1" customWidth="1"/>
    <col min="3081" max="3083" width="20" style="39" customWidth="1"/>
    <col min="3084" max="3333" width="11" style="39"/>
    <col min="3334" max="3334" width="13.375" style="39" customWidth="1"/>
    <col min="3335" max="3335" width="33.125" style="39" customWidth="1"/>
    <col min="3336" max="3336" width="0" style="39" hidden="1" customWidth="1"/>
    <col min="3337" max="3339" width="20" style="39" customWidth="1"/>
    <col min="3340" max="3589" width="11" style="39"/>
    <col min="3590" max="3590" width="13.375" style="39" customWidth="1"/>
    <col min="3591" max="3591" width="33.125" style="39" customWidth="1"/>
    <col min="3592" max="3592" width="0" style="39" hidden="1" customWidth="1"/>
    <col min="3593" max="3595" width="20" style="39" customWidth="1"/>
    <col min="3596" max="3845" width="11" style="39"/>
    <col min="3846" max="3846" width="13.375" style="39" customWidth="1"/>
    <col min="3847" max="3847" width="33.125" style="39" customWidth="1"/>
    <col min="3848" max="3848" width="0" style="39" hidden="1" customWidth="1"/>
    <col min="3849" max="3851" width="20" style="39" customWidth="1"/>
    <col min="3852" max="4101" width="11" style="39"/>
    <col min="4102" max="4102" width="13.375" style="39" customWidth="1"/>
    <col min="4103" max="4103" width="33.125" style="39" customWidth="1"/>
    <col min="4104" max="4104" width="0" style="39" hidden="1" customWidth="1"/>
    <col min="4105" max="4107" width="20" style="39" customWidth="1"/>
    <col min="4108" max="4357" width="11" style="39"/>
    <col min="4358" max="4358" width="13.375" style="39" customWidth="1"/>
    <col min="4359" max="4359" width="33.125" style="39" customWidth="1"/>
    <col min="4360" max="4360" width="0" style="39" hidden="1" customWidth="1"/>
    <col min="4361" max="4363" width="20" style="39" customWidth="1"/>
    <col min="4364" max="4613" width="11" style="39"/>
    <col min="4614" max="4614" width="13.375" style="39" customWidth="1"/>
    <col min="4615" max="4615" width="33.125" style="39" customWidth="1"/>
    <col min="4616" max="4616" width="0" style="39" hidden="1" customWidth="1"/>
    <col min="4617" max="4619" width="20" style="39" customWidth="1"/>
    <col min="4620" max="4869" width="11" style="39"/>
    <col min="4870" max="4870" width="13.375" style="39" customWidth="1"/>
    <col min="4871" max="4871" width="33.125" style="39" customWidth="1"/>
    <col min="4872" max="4872" width="0" style="39" hidden="1" customWidth="1"/>
    <col min="4873" max="4875" width="20" style="39" customWidth="1"/>
    <col min="4876" max="5125" width="11" style="39"/>
    <col min="5126" max="5126" width="13.375" style="39" customWidth="1"/>
    <col min="5127" max="5127" width="33.125" style="39" customWidth="1"/>
    <col min="5128" max="5128" width="0" style="39" hidden="1" customWidth="1"/>
    <col min="5129" max="5131" width="20" style="39" customWidth="1"/>
    <col min="5132" max="5381" width="11" style="39"/>
    <col min="5382" max="5382" width="13.375" style="39" customWidth="1"/>
    <col min="5383" max="5383" width="33.125" style="39" customWidth="1"/>
    <col min="5384" max="5384" width="0" style="39" hidden="1" customWidth="1"/>
    <col min="5385" max="5387" width="20" style="39" customWidth="1"/>
    <col min="5388" max="5637" width="11" style="39"/>
    <col min="5638" max="5638" width="13.375" style="39" customWidth="1"/>
    <col min="5639" max="5639" width="33.125" style="39" customWidth="1"/>
    <col min="5640" max="5640" width="0" style="39" hidden="1" customWidth="1"/>
    <col min="5641" max="5643" width="20" style="39" customWidth="1"/>
    <col min="5644" max="5893" width="11" style="39"/>
    <col min="5894" max="5894" width="13.375" style="39" customWidth="1"/>
    <col min="5895" max="5895" width="33.125" style="39" customWidth="1"/>
    <col min="5896" max="5896" width="0" style="39" hidden="1" customWidth="1"/>
    <col min="5897" max="5899" width="20" style="39" customWidth="1"/>
    <col min="5900" max="6149" width="11" style="39"/>
    <col min="6150" max="6150" width="13.375" style="39" customWidth="1"/>
    <col min="6151" max="6151" width="33.125" style="39" customWidth="1"/>
    <col min="6152" max="6152" width="0" style="39" hidden="1" customWidth="1"/>
    <col min="6153" max="6155" width="20" style="39" customWidth="1"/>
    <col min="6156" max="6405" width="11" style="39"/>
    <col min="6406" max="6406" width="13.375" style="39" customWidth="1"/>
    <col min="6407" max="6407" width="33.125" style="39" customWidth="1"/>
    <col min="6408" max="6408" width="0" style="39" hidden="1" customWidth="1"/>
    <col min="6409" max="6411" width="20" style="39" customWidth="1"/>
    <col min="6412" max="6661" width="11" style="39"/>
    <col min="6662" max="6662" width="13.375" style="39" customWidth="1"/>
    <col min="6663" max="6663" width="33.125" style="39" customWidth="1"/>
    <col min="6664" max="6664" width="0" style="39" hidden="1" customWidth="1"/>
    <col min="6665" max="6667" width="20" style="39" customWidth="1"/>
    <col min="6668" max="6917" width="11" style="39"/>
    <col min="6918" max="6918" width="13.375" style="39" customWidth="1"/>
    <col min="6919" max="6919" width="33.125" style="39" customWidth="1"/>
    <col min="6920" max="6920" width="0" style="39" hidden="1" customWidth="1"/>
    <col min="6921" max="6923" width="20" style="39" customWidth="1"/>
    <col min="6924" max="7173" width="11" style="39"/>
    <col min="7174" max="7174" width="13.375" style="39" customWidth="1"/>
    <col min="7175" max="7175" width="33.125" style="39" customWidth="1"/>
    <col min="7176" max="7176" width="0" style="39" hidden="1" customWidth="1"/>
    <col min="7177" max="7179" width="20" style="39" customWidth="1"/>
    <col min="7180" max="7429" width="11" style="39"/>
    <col min="7430" max="7430" width="13.375" style="39" customWidth="1"/>
    <col min="7431" max="7431" width="33.125" style="39" customWidth="1"/>
    <col min="7432" max="7432" width="0" style="39" hidden="1" customWidth="1"/>
    <col min="7433" max="7435" width="20" style="39" customWidth="1"/>
    <col min="7436" max="7685" width="11" style="39"/>
    <col min="7686" max="7686" width="13.375" style="39" customWidth="1"/>
    <col min="7687" max="7687" width="33.125" style="39" customWidth="1"/>
    <col min="7688" max="7688" width="0" style="39" hidden="1" customWidth="1"/>
    <col min="7689" max="7691" width="20" style="39" customWidth="1"/>
    <col min="7692" max="7941" width="11" style="39"/>
    <col min="7942" max="7942" width="13.375" style="39" customWidth="1"/>
    <col min="7943" max="7943" width="33.125" style="39" customWidth="1"/>
    <col min="7944" max="7944" width="0" style="39" hidden="1" customWidth="1"/>
    <col min="7945" max="7947" width="20" style="39" customWidth="1"/>
    <col min="7948" max="8197" width="11" style="39"/>
    <col min="8198" max="8198" width="13.375" style="39" customWidth="1"/>
    <col min="8199" max="8199" width="33.125" style="39" customWidth="1"/>
    <col min="8200" max="8200" width="0" style="39" hidden="1" customWidth="1"/>
    <col min="8201" max="8203" width="20" style="39" customWidth="1"/>
    <col min="8204" max="8453" width="11" style="39"/>
    <col min="8454" max="8454" width="13.375" style="39" customWidth="1"/>
    <col min="8455" max="8455" width="33.125" style="39" customWidth="1"/>
    <col min="8456" max="8456" width="0" style="39" hidden="1" customWidth="1"/>
    <col min="8457" max="8459" width="20" style="39" customWidth="1"/>
    <col min="8460" max="8709" width="11" style="39"/>
    <col min="8710" max="8710" width="13.375" style="39" customWidth="1"/>
    <col min="8711" max="8711" width="33.125" style="39" customWidth="1"/>
    <col min="8712" max="8712" width="0" style="39" hidden="1" customWidth="1"/>
    <col min="8713" max="8715" width="20" style="39" customWidth="1"/>
    <col min="8716" max="8965" width="11" style="39"/>
    <col min="8966" max="8966" width="13.375" style="39" customWidth="1"/>
    <col min="8967" max="8967" width="33.125" style="39" customWidth="1"/>
    <col min="8968" max="8968" width="0" style="39" hidden="1" customWidth="1"/>
    <col min="8969" max="8971" width="20" style="39" customWidth="1"/>
    <col min="8972" max="9221" width="11" style="39"/>
    <col min="9222" max="9222" width="13.375" style="39" customWidth="1"/>
    <col min="9223" max="9223" width="33.125" style="39" customWidth="1"/>
    <col min="9224" max="9224" width="0" style="39" hidden="1" customWidth="1"/>
    <col min="9225" max="9227" width="20" style="39" customWidth="1"/>
    <col min="9228" max="9477" width="11" style="39"/>
    <col min="9478" max="9478" width="13.375" style="39" customWidth="1"/>
    <col min="9479" max="9479" width="33.125" style="39" customWidth="1"/>
    <col min="9480" max="9480" width="0" style="39" hidden="1" customWidth="1"/>
    <col min="9481" max="9483" width="20" style="39" customWidth="1"/>
    <col min="9484" max="9733" width="11" style="39"/>
    <col min="9734" max="9734" width="13.375" style="39" customWidth="1"/>
    <col min="9735" max="9735" width="33.125" style="39" customWidth="1"/>
    <col min="9736" max="9736" width="0" style="39" hidden="1" customWidth="1"/>
    <col min="9737" max="9739" width="20" style="39" customWidth="1"/>
    <col min="9740" max="9989" width="11" style="39"/>
    <col min="9990" max="9990" width="13.375" style="39" customWidth="1"/>
    <col min="9991" max="9991" width="33.125" style="39" customWidth="1"/>
    <col min="9992" max="9992" width="0" style="39" hidden="1" customWidth="1"/>
    <col min="9993" max="9995" width="20" style="39" customWidth="1"/>
    <col min="9996" max="10245" width="11" style="39"/>
    <col min="10246" max="10246" width="13.375" style="39" customWidth="1"/>
    <col min="10247" max="10247" width="33.125" style="39" customWidth="1"/>
    <col min="10248" max="10248" width="0" style="39" hidden="1" customWidth="1"/>
    <col min="10249" max="10251" width="20" style="39" customWidth="1"/>
    <col min="10252" max="10501" width="11" style="39"/>
    <col min="10502" max="10502" width="13.375" style="39" customWidth="1"/>
    <col min="10503" max="10503" width="33.125" style="39" customWidth="1"/>
    <col min="10504" max="10504" width="0" style="39" hidden="1" customWidth="1"/>
    <col min="10505" max="10507" width="20" style="39" customWidth="1"/>
    <col min="10508" max="10757" width="11" style="39"/>
    <col min="10758" max="10758" width="13.375" style="39" customWidth="1"/>
    <col min="10759" max="10759" width="33.125" style="39" customWidth="1"/>
    <col min="10760" max="10760" width="0" style="39" hidden="1" customWidth="1"/>
    <col min="10761" max="10763" width="20" style="39" customWidth="1"/>
    <col min="10764" max="11013" width="11" style="39"/>
    <col min="11014" max="11014" width="13.375" style="39" customWidth="1"/>
    <col min="11015" max="11015" width="33.125" style="39" customWidth="1"/>
    <col min="11016" max="11016" width="0" style="39" hidden="1" customWidth="1"/>
    <col min="11017" max="11019" width="20" style="39" customWidth="1"/>
    <col min="11020" max="11269" width="11" style="39"/>
    <col min="11270" max="11270" width="13.375" style="39" customWidth="1"/>
    <col min="11271" max="11271" width="33.125" style="39" customWidth="1"/>
    <col min="11272" max="11272" width="0" style="39" hidden="1" customWidth="1"/>
    <col min="11273" max="11275" width="20" style="39" customWidth="1"/>
    <col min="11276" max="11525" width="11" style="39"/>
    <col min="11526" max="11526" width="13.375" style="39" customWidth="1"/>
    <col min="11527" max="11527" width="33.125" style="39" customWidth="1"/>
    <col min="11528" max="11528" width="0" style="39" hidden="1" customWidth="1"/>
    <col min="11529" max="11531" width="20" style="39" customWidth="1"/>
    <col min="11532" max="11781" width="11" style="39"/>
    <col min="11782" max="11782" width="13.375" style="39" customWidth="1"/>
    <col min="11783" max="11783" width="33.125" style="39" customWidth="1"/>
    <col min="11784" max="11784" width="0" style="39" hidden="1" customWidth="1"/>
    <col min="11785" max="11787" width="20" style="39" customWidth="1"/>
    <col min="11788" max="12037" width="11" style="39"/>
    <col min="12038" max="12038" width="13.375" style="39" customWidth="1"/>
    <col min="12039" max="12039" width="33.125" style="39" customWidth="1"/>
    <col min="12040" max="12040" width="0" style="39" hidden="1" customWidth="1"/>
    <col min="12041" max="12043" width="20" style="39" customWidth="1"/>
    <col min="12044" max="12293" width="11" style="39"/>
    <col min="12294" max="12294" width="13.375" style="39" customWidth="1"/>
    <col min="12295" max="12295" width="33.125" style="39" customWidth="1"/>
    <col min="12296" max="12296" width="0" style="39" hidden="1" customWidth="1"/>
    <col min="12297" max="12299" width="20" style="39" customWidth="1"/>
    <col min="12300" max="12549" width="11" style="39"/>
    <col min="12550" max="12550" width="13.375" style="39" customWidth="1"/>
    <col min="12551" max="12551" width="33.125" style="39" customWidth="1"/>
    <col min="12552" max="12552" width="0" style="39" hidden="1" customWidth="1"/>
    <col min="12553" max="12555" width="20" style="39" customWidth="1"/>
    <col min="12556" max="12805" width="11" style="39"/>
    <col min="12806" max="12806" width="13.375" style="39" customWidth="1"/>
    <col min="12807" max="12807" width="33.125" style="39" customWidth="1"/>
    <col min="12808" max="12808" width="0" style="39" hidden="1" customWidth="1"/>
    <col min="12809" max="12811" width="20" style="39" customWidth="1"/>
    <col min="12812" max="13061" width="11" style="39"/>
    <col min="13062" max="13062" width="13.375" style="39" customWidth="1"/>
    <col min="13063" max="13063" width="33.125" style="39" customWidth="1"/>
    <col min="13064" max="13064" width="0" style="39" hidden="1" customWidth="1"/>
    <col min="13065" max="13067" width="20" style="39" customWidth="1"/>
    <col min="13068" max="13317" width="11" style="39"/>
    <col min="13318" max="13318" width="13.375" style="39" customWidth="1"/>
    <col min="13319" max="13319" width="33.125" style="39" customWidth="1"/>
    <col min="13320" max="13320" width="0" style="39" hidden="1" customWidth="1"/>
    <col min="13321" max="13323" width="20" style="39" customWidth="1"/>
    <col min="13324" max="13573" width="11" style="39"/>
    <col min="13574" max="13574" width="13.375" style="39" customWidth="1"/>
    <col min="13575" max="13575" width="33.125" style="39" customWidth="1"/>
    <col min="13576" max="13576" width="0" style="39" hidden="1" customWidth="1"/>
    <col min="13577" max="13579" width="20" style="39" customWidth="1"/>
    <col min="13580" max="13829" width="11" style="39"/>
    <col min="13830" max="13830" width="13.375" style="39" customWidth="1"/>
    <col min="13831" max="13831" width="33.125" style="39" customWidth="1"/>
    <col min="13832" max="13832" width="0" style="39" hidden="1" customWidth="1"/>
    <col min="13833" max="13835" width="20" style="39" customWidth="1"/>
    <col min="13836" max="14085" width="11" style="39"/>
    <col min="14086" max="14086" width="13.375" style="39" customWidth="1"/>
    <col min="14087" max="14087" width="33.125" style="39" customWidth="1"/>
    <col min="14088" max="14088" width="0" style="39" hidden="1" customWidth="1"/>
    <col min="14089" max="14091" width="20" style="39" customWidth="1"/>
    <col min="14092" max="14341" width="11" style="39"/>
    <col min="14342" max="14342" width="13.375" style="39" customWidth="1"/>
    <col min="14343" max="14343" width="33.125" style="39" customWidth="1"/>
    <col min="14344" max="14344" width="0" style="39" hidden="1" customWidth="1"/>
    <col min="14345" max="14347" width="20" style="39" customWidth="1"/>
    <col min="14348" max="14597" width="11" style="39"/>
    <col min="14598" max="14598" width="13.375" style="39" customWidth="1"/>
    <col min="14599" max="14599" width="33.125" style="39" customWidth="1"/>
    <col min="14600" max="14600" width="0" style="39" hidden="1" customWidth="1"/>
    <col min="14601" max="14603" width="20" style="39" customWidth="1"/>
    <col min="14604" max="14853" width="11" style="39"/>
    <col min="14854" max="14854" width="13.375" style="39" customWidth="1"/>
    <col min="14855" max="14855" width="33.125" style="39" customWidth="1"/>
    <col min="14856" max="14856" width="0" style="39" hidden="1" customWidth="1"/>
    <col min="14857" max="14859" width="20" style="39" customWidth="1"/>
    <col min="14860" max="15109" width="11" style="39"/>
    <col min="15110" max="15110" width="13.375" style="39" customWidth="1"/>
    <col min="15111" max="15111" width="33.125" style="39" customWidth="1"/>
    <col min="15112" max="15112" width="0" style="39" hidden="1" customWidth="1"/>
    <col min="15113" max="15115" width="20" style="39" customWidth="1"/>
    <col min="15116" max="15365" width="11" style="39"/>
    <col min="15366" max="15366" width="13.375" style="39" customWidth="1"/>
    <col min="15367" max="15367" width="33.125" style="39" customWidth="1"/>
    <col min="15368" max="15368" width="0" style="39" hidden="1" customWidth="1"/>
    <col min="15369" max="15371" width="20" style="39" customWidth="1"/>
    <col min="15372" max="15621" width="11" style="39"/>
    <col min="15622" max="15622" width="13.375" style="39" customWidth="1"/>
    <col min="15623" max="15623" width="33.125" style="39" customWidth="1"/>
    <col min="15624" max="15624" width="0" style="39" hidden="1" customWidth="1"/>
    <col min="15625" max="15627" width="20" style="39" customWidth="1"/>
    <col min="15628" max="15877" width="11" style="39"/>
    <col min="15878" max="15878" width="13.375" style="39" customWidth="1"/>
    <col min="15879" max="15879" width="33.125" style="39" customWidth="1"/>
    <col min="15880" max="15880" width="0" style="39" hidden="1" customWidth="1"/>
    <col min="15881" max="15883" width="20" style="39" customWidth="1"/>
    <col min="15884" max="16133" width="11" style="39"/>
    <col min="16134" max="16134" width="13.375" style="39" customWidth="1"/>
    <col min="16135" max="16135" width="33.125" style="39" customWidth="1"/>
    <col min="16136" max="16136" width="0" style="39" hidden="1" customWidth="1"/>
    <col min="16137" max="16139" width="20" style="39" customWidth="1"/>
    <col min="16140" max="16384" width="11" style="39"/>
  </cols>
  <sheetData>
    <row r="1" spans="1:23" s="8" customFormat="1" ht="33.950000000000003" customHeight="1" x14ac:dyDescent="0.2">
      <c r="A1" s="24"/>
      <c r="B1" s="38"/>
      <c r="C1" s="38"/>
      <c r="D1" s="38"/>
      <c r="E1" s="38"/>
      <c r="F1" s="38"/>
      <c r="G1" s="38"/>
      <c r="H1" s="38"/>
      <c r="I1" s="49"/>
      <c r="J1" s="46"/>
      <c r="K1" s="38"/>
      <c r="L1" s="38"/>
      <c r="M1" s="38"/>
      <c r="N1" s="38"/>
      <c r="O1" s="38"/>
      <c r="P1" s="46" t="s">
        <v>0</v>
      </c>
    </row>
    <row r="2" spans="1:23" s="5" customFormat="1" ht="10.5" customHeight="1" x14ac:dyDescent="0.2">
      <c r="C2" s="128"/>
      <c r="D2" s="6"/>
      <c r="I2" s="128"/>
      <c r="J2" s="6"/>
      <c r="M2" s="128"/>
      <c r="N2" s="6"/>
      <c r="O2" s="539" t="str">
        <f ca="1">HYPERLINK(CELL("adresse",Inhaltsverzeichnis!A1),"zurück zum Inhalt")</f>
        <v>zurück zum Inhalt</v>
      </c>
      <c r="P2" s="540"/>
    </row>
    <row r="3" spans="1:23" s="5" customFormat="1" ht="12.75" x14ac:dyDescent="0.2">
      <c r="C3" s="128"/>
      <c r="E3" s="6"/>
      <c r="F3" s="6"/>
      <c r="G3" s="6"/>
      <c r="H3" s="6"/>
      <c r="I3" s="128"/>
      <c r="K3" s="6"/>
      <c r="L3" s="6"/>
      <c r="M3" s="128"/>
      <c r="O3" s="6"/>
      <c r="P3" s="6"/>
    </row>
    <row r="4" spans="1:23" s="8" customFormat="1" ht="28.5" customHeight="1" x14ac:dyDescent="0.2">
      <c r="A4" s="567" t="s">
        <v>320</v>
      </c>
      <c r="B4" s="567"/>
      <c r="C4" s="567"/>
      <c r="D4" s="567"/>
      <c r="E4" s="567"/>
      <c r="F4" s="567"/>
      <c r="G4" s="567"/>
      <c r="H4" s="567"/>
      <c r="I4" s="567"/>
      <c r="J4" s="567"/>
      <c r="K4" s="567"/>
      <c r="L4" s="567"/>
      <c r="M4" s="567"/>
      <c r="N4" s="567"/>
      <c r="O4" s="567"/>
      <c r="P4" s="567"/>
      <c r="Q4" s="36"/>
    </row>
    <row r="5" spans="1:23" s="8" customFormat="1" ht="11.25" customHeight="1" x14ac:dyDescent="0.2">
      <c r="A5" s="485" t="s">
        <v>234</v>
      </c>
      <c r="B5" s="485"/>
      <c r="C5" s="485"/>
      <c r="D5" s="485"/>
      <c r="E5" s="485"/>
      <c r="F5" s="485"/>
      <c r="G5" s="485"/>
      <c r="H5" s="485"/>
      <c r="I5" s="485"/>
      <c r="J5" s="485"/>
      <c r="K5" s="258"/>
      <c r="L5" s="258"/>
      <c r="M5" s="258"/>
      <c r="N5" s="258"/>
      <c r="O5" s="258"/>
      <c r="P5" s="258"/>
      <c r="Q5" s="126"/>
      <c r="R5" s="126"/>
      <c r="S5" s="126"/>
      <c r="T5" s="126"/>
      <c r="U5" s="126"/>
      <c r="V5" s="126"/>
      <c r="W5" s="126"/>
    </row>
    <row r="6" spans="1:23" s="8" customFormat="1" ht="12.75" customHeight="1" x14ac:dyDescent="0.2">
      <c r="A6" s="186" t="str">
        <f>CONCATENATE(LEFT(Impressum!C12,SEARCH("(",Impressum!C12)-1),"nach Arbeitsort ","(Beschäftigungsbetrieb",TEXT(0,"#¹⁾"),", Gebietsstand ",TEXT(Impressum!C16,"MMMM")," ",TEXT(Impressum!C16,"JJJJ"),")")</f>
        <v>Land Nordrhein-Westfalen nach Arbeitsort (Beschäftigungsbetrieb¹⁾, Gebietsstand März 2026)</v>
      </c>
    </row>
    <row r="7" spans="1:23" s="8" customFormat="1" ht="12.75" customHeight="1" x14ac:dyDescent="0.2">
      <c r="A7" s="8" t="s">
        <v>358</v>
      </c>
    </row>
    <row r="8" spans="1:23" s="33" customFormat="1" ht="12.75" customHeight="1" x14ac:dyDescent="0.2">
      <c r="B8" s="510"/>
      <c r="C8" s="510"/>
      <c r="D8" s="510"/>
      <c r="E8" s="510"/>
      <c r="F8" s="510"/>
      <c r="G8" s="510"/>
      <c r="H8" s="510"/>
      <c r="I8" s="510"/>
      <c r="J8" s="510"/>
      <c r="K8" s="259"/>
      <c r="L8" s="259"/>
      <c r="M8" s="259"/>
      <c r="N8" s="259"/>
      <c r="O8" s="259"/>
      <c r="P8" s="259"/>
    </row>
    <row r="9" spans="1:23" s="33" customFormat="1" ht="11.25" customHeight="1" x14ac:dyDescent="0.2">
      <c r="A9" s="575" t="s">
        <v>175</v>
      </c>
      <c r="B9" s="573" t="s">
        <v>1</v>
      </c>
      <c r="C9" s="580" t="s">
        <v>4</v>
      </c>
      <c r="D9" s="581"/>
      <c r="E9" s="584" t="s">
        <v>5</v>
      </c>
      <c r="F9" s="585"/>
      <c r="G9" s="585"/>
      <c r="H9" s="585"/>
      <c r="I9" s="585"/>
      <c r="J9" s="585"/>
      <c r="K9" s="585"/>
      <c r="L9" s="585"/>
      <c r="M9" s="585"/>
      <c r="N9" s="585"/>
      <c r="O9" s="585"/>
      <c r="P9" s="586"/>
    </row>
    <row r="10" spans="1:23" s="33" customFormat="1" ht="11.25" customHeight="1" x14ac:dyDescent="0.2">
      <c r="A10" s="576"/>
      <c r="B10" s="573"/>
      <c r="C10" s="582"/>
      <c r="D10" s="583"/>
      <c r="E10" s="480" t="s">
        <v>220</v>
      </c>
      <c r="F10" s="573" t="s">
        <v>4</v>
      </c>
      <c r="G10" s="573"/>
      <c r="H10" s="480" t="s">
        <v>322</v>
      </c>
      <c r="I10" s="573" t="s">
        <v>4</v>
      </c>
      <c r="J10" s="573"/>
      <c r="K10" s="480" t="s">
        <v>219</v>
      </c>
      <c r="L10" s="573" t="s">
        <v>4</v>
      </c>
      <c r="M10" s="573"/>
      <c r="N10" s="480" t="s">
        <v>236</v>
      </c>
      <c r="O10" s="573" t="s">
        <v>4</v>
      </c>
      <c r="P10" s="573"/>
    </row>
    <row r="11" spans="1:23" s="33" customFormat="1" ht="51.95" customHeight="1" x14ac:dyDescent="0.2">
      <c r="A11" s="576"/>
      <c r="B11" s="573"/>
      <c r="C11" s="260" t="s">
        <v>11</v>
      </c>
      <c r="D11" s="260" t="s">
        <v>12</v>
      </c>
      <c r="E11" s="481"/>
      <c r="F11" s="260" t="s">
        <v>11</v>
      </c>
      <c r="G11" s="260" t="s">
        <v>12</v>
      </c>
      <c r="H11" s="481"/>
      <c r="I11" s="260" t="s">
        <v>11</v>
      </c>
      <c r="J11" s="260" t="s">
        <v>12</v>
      </c>
      <c r="K11" s="481"/>
      <c r="L11" s="260" t="s">
        <v>11</v>
      </c>
      <c r="M11" s="260" t="s">
        <v>12</v>
      </c>
      <c r="N11" s="574"/>
      <c r="O11" s="260" t="s">
        <v>11</v>
      </c>
      <c r="P11" s="260" t="s">
        <v>12</v>
      </c>
    </row>
    <row r="12" spans="1:23" s="31" customFormat="1" ht="9" x14ac:dyDescent="0.15">
      <c r="A12" s="577"/>
      <c r="B12" s="48">
        <v>1</v>
      </c>
      <c r="C12" s="48">
        <v>2</v>
      </c>
      <c r="D12" s="48">
        <v>3</v>
      </c>
      <c r="E12" s="48">
        <v>4</v>
      </c>
      <c r="F12" s="48">
        <v>5</v>
      </c>
      <c r="G12" s="48">
        <v>6</v>
      </c>
      <c r="H12" s="48">
        <v>7</v>
      </c>
      <c r="I12" s="48">
        <v>8</v>
      </c>
      <c r="J12" s="48">
        <v>9</v>
      </c>
      <c r="K12" s="48">
        <v>10</v>
      </c>
      <c r="L12" s="48">
        <v>11</v>
      </c>
      <c r="M12" s="48">
        <v>12</v>
      </c>
      <c r="N12" s="48">
        <v>13</v>
      </c>
      <c r="O12" s="48">
        <v>14</v>
      </c>
      <c r="P12" s="48">
        <v>15</v>
      </c>
    </row>
    <row r="13" spans="1:23" ht="12.75" customHeight="1" x14ac:dyDescent="0.2">
      <c r="A13" s="199">
        <v>2024</v>
      </c>
      <c r="B13" s="275">
        <v>273572.25</v>
      </c>
      <c r="C13" s="163">
        <v>145556.16666666701</v>
      </c>
      <c r="D13" s="163">
        <v>128016.08333333299</v>
      </c>
      <c r="E13" s="275">
        <v>231942.79166666701</v>
      </c>
      <c r="F13" s="163">
        <v>122096.75</v>
      </c>
      <c r="G13" s="163">
        <v>109846.04166666701</v>
      </c>
      <c r="H13" s="275">
        <v>39422.625</v>
      </c>
      <c r="I13" s="163">
        <v>22067.5</v>
      </c>
      <c r="J13" s="163">
        <v>17355.125</v>
      </c>
      <c r="K13" s="275">
        <v>1937.9166666666699</v>
      </c>
      <c r="L13" s="163">
        <v>1175.875</v>
      </c>
      <c r="M13" s="163">
        <v>762.04166666666697</v>
      </c>
      <c r="N13" s="275">
        <v>268.91666666666703</v>
      </c>
      <c r="O13" s="163">
        <v>216.041666666667</v>
      </c>
      <c r="P13" s="163">
        <v>52.875</v>
      </c>
    </row>
    <row r="14" spans="1:23" ht="12.75" customHeight="1" x14ac:dyDescent="0.2">
      <c r="A14" s="199">
        <v>2023</v>
      </c>
      <c r="B14" s="276">
        <v>270070.5</v>
      </c>
      <c r="C14" s="41">
        <v>144663.25</v>
      </c>
      <c r="D14" s="41">
        <v>125406.25</v>
      </c>
      <c r="E14" s="276">
        <v>228744.33333333299</v>
      </c>
      <c r="F14" s="41">
        <v>121210.33333333299</v>
      </c>
      <c r="G14" s="41">
        <v>107533.08333333299</v>
      </c>
      <c r="H14" s="276">
        <v>39232.166666666701</v>
      </c>
      <c r="I14" s="41">
        <v>22133.875</v>
      </c>
      <c r="J14" s="41">
        <v>17098.208333333299</v>
      </c>
      <c r="K14" s="276">
        <v>1820.5</v>
      </c>
      <c r="L14" s="41">
        <v>1102.5833333333301</v>
      </c>
      <c r="M14" s="41">
        <v>717.91666666666697</v>
      </c>
      <c r="N14" s="276">
        <v>273.5</v>
      </c>
      <c r="O14" s="41">
        <v>216.458333333333</v>
      </c>
      <c r="P14" s="41">
        <v>57.0416666666667</v>
      </c>
    </row>
    <row r="15" spans="1:23" ht="12.75" customHeight="1" x14ac:dyDescent="0.2">
      <c r="A15" s="199">
        <v>2022</v>
      </c>
      <c r="B15" s="276">
        <v>268602</v>
      </c>
      <c r="C15" s="41">
        <v>144770.70833333299</v>
      </c>
      <c r="D15" s="41">
        <v>123811.41666666701</v>
      </c>
      <c r="E15" s="276">
        <v>227436.83333333299</v>
      </c>
      <c r="F15" s="41">
        <v>121281.75</v>
      </c>
      <c r="G15" s="41">
        <v>106137.16666666701</v>
      </c>
      <c r="H15" s="276">
        <v>39038.75</v>
      </c>
      <c r="I15" s="41">
        <v>22116.625</v>
      </c>
      <c r="J15" s="41">
        <v>16920.208333333299</v>
      </c>
      <c r="K15" s="276">
        <v>1745.4583333333301</v>
      </c>
      <c r="L15" s="41">
        <v>1047.3333333333301</v>
      </c>
      <c r="M15" s="41">
        <v>698.08333333333303</v>
      </c>
      <c r="N15" s="276">
        <v>380.95833333333297</v>
      </c>
      <c r="O15" s="41">
        <v>325</v>
      </c>
      <c r="P15" s="41">
        <v>55.9583333333333</v>
      </c>
    </row>
    <row r="16" spans="1:23" ht="12.75" customHeight="1" x14ac:dyDescent="0.2">
      <c r="A16" s="199">
        <v>2021</v>
      </c>
      <c r="B16" s="276">
        <v>265872.08333333302</v>
      </c>
      <c r="C16" s="41">
        <v>144124.16666666701</v>
      </c>
      <c r="D16" s="41">
        <v>121733.04166666701</v>
      </c>
      <c r="E16" s="276">
        <v>225760.125</v>
      </c>
      <c r="F16" s="41">
        <v>121050.08333333299</v>
      </c>
      <c r="G16" s="41">
        <v>104696.125</v>
      </c>
      <c r="H16" s="276">
        <v>37918.083333333299</v>
      </c>
      <c r="I16" s="41">
        <v>21608.958333333299</v>
      </c>
      <c r="J16" s="41">
        <v>16309.125</v>
      </c>
      <c r="K16" s="276">
        <v>1660.625</v>
      </c>
      <c r="L16" s="41">
        <v>986.70833333333303</v>
      </c>
      <c r="M16" s="41">
        <v>672.95833333333303</v>
      </c>
      <c r="N16" s="276">
        <v>533.25</v>
      </c>
      <c r="O16" s="41">
        <v>478.41666666666703</v>
      </c>
      <c r="P16" s="41">
        <v>54.8333333333333</v>
      </c>
    </row>
    <row r="17" spans="1:16" ht="12.75" customHeight="1" x14ac:dyDescent="0.2">
      <c r="A17" s="199">
        <v>2020</v>
      </c>
      <c r="B17" s="276">
        <v>265617.66666666698</v>
      </c>
      <c r="C17" s="41">
        <v>145922.83333333299</v>
      </c>
      <c r="D17" s="41">
        <v>119684.20833333299</v>
      </c>
      <c r="E17" s="276">
        <v>226133</v>
      </c>
      <c r="F17" s="41">
        <v>122915.25</v>
      </c>
      <c r="G17" s="41">
        <v>103207.125</v>
      </c>
      <c r="H17" s="276">
        <v>37147.958333333299</v>
      </c>
      <c r="I17" s="41">
        <v>21353.041666666701</v>
      </c>
      <c r="J17" s="41">
        <v>15794.916666666701</v>
      </c>
      <c r="K17" s="276">
        <v>1620.125</v>
      </c>
      <c r="L17" s="41">
        <v>984</v>
      </c>
      <c r="M17" s="41">
        <v>636.125</v>
      </c>
      <c r="N17" s="276">
        <v>716.58333333333303</v>
      </c>
      <c r="O17" s="41">
        <v>670.54166666666697</v>
      </c>
      <c r="P17" s="41">
        <v>46.0416666666667</v>
      </c>
    </row>
    <row r="18" spans="1:16" ht="12.75" customHeight="1" x14ac:dyDescent="0.2">
      <c r="A18" s="199">
        <v>2019</v>
      </c>
      <c r="B18" s="276">
        <v>262682.375</v>
      </c>
      <c r="C18" s="41">
        <v>145865</v>
      </c>
      <c r="D18" s="41">
        <v>116811.83333333299</v>
      </c>
      <c r="E18" s="276">
        <v>224529.66666666701</v>
      </c>
      <c r="F18" s="41">
        <v>123374.33333333299</v>
      </c>
      <c r="G18" s="41">
        <v>101149.79166666701</v>
      </c>
      <c r="H18" s="276">
        <v>35431.166666666701</v>
      </c>
      <c r="I18" s="41">
        <v>20471.708333333299</v>
      </c>
      <c r="J18" s="41">
        <v>14959.458333333299</v>
      </c>
      <c r="K18" s="276">
        <v>1635.5416666666699</v>
      </c>
      <c r="L18" s="41">
        <v>974.75</v>
      </c>
      <c r="M18" s="41">
        <v>660.79166666666697</v>
      </c>
      <c r="N18" s="276">
        <v>1086</v>
      </c>
      <c r="O18" s="41">
        <v>1044.2083333333301</v>
      </c>
      <c r="P18" s="41">
        <v>41.7916666666667</v>
      </c>
    </row>
    <row r="19" spans="1:16" ht="12.75" customHeight="1" x14ac:dyDescent="0.2">
      <c r="A19" s="199">
        <v>2018</v>
      </c>
      <c r="B19" s="276">
        <v>260905.375</v>
      </c>
      <c r="C19" s="41">
        <v>146106.45833333299</v>
      </c>
      <c r="D19" s="41">
        <v>114798.91666666701</v>
      </c>
      <c r="E19" s="276">
        <v>224441.04166666701</v>
      </c>
      <c r="F19" s="41">
        <v>124235.41666666701</v>
      </c>
      <c r="G19" s="41">
        <v>100205.625</v>
      </c>
      <c r="H19" s="276">
        <v>33430.041666666701</v>
      </c>
      <c r="I19" s="41">
        <v>19559.041666666701</v>
      </c>
      <c r="J19" s="41">
        <v>13871</v>
      </c>
      <c r="K19" s="276">
        <v>1671.875</v>
      </c>
      <c r="L19" s="41">
        <v>986.83333333333303</v>
      </c>
      <c r="M19" s="41">
        <v>685.04166666666697</v>
      </c>
      <c r="N19" s="276">
        <v>1362.4166666666699</v>
      </c>
      <c r="O19" s="41">
        <v>1325.1666666666699</v>
      </c>
      <c r="P19" s="41">
        <v>37.25</v>
      </c>
    </row>
    <row r="20" spans="1:16" ht="12.75" customHeight="1" x14ac:dyDescent="0.2">
      <c r="A20" s="199">
        <v>2017</v>
      </c>
      <c r="B20" s="276">
        <v>256611.125</v>
      </c>
      <c r="C20" s="41">
        <v>144374.5</v>
      </c>
      <c r="D20" s="41">
        <v>112236.625</v>
      </c>
      <c r="E20" s="276">
        <v>221392.625</v>
      </c>
      <c r="F20" s="41">
        <v>123094.375</v>
      </c>
      <c r="G20" s="41">
        <v>98298.25</v>
      </c>
      <c r="H20" s="276">
        <v>31935.791666666701</v>
      </c>
      <c r="I20" s="41">
        <v>18681.291666666701</v>
      </c>
      <c r="J20" s="41">
        <v>13254.5</v>
      </c>
      <c r="K20" s="276">
        <v>1603.7083333333301</v>
      </c>
      <c r="L20" s="41">
        <v>958.29166666666697</v>
      </c>
      <c r="M20" s="41">
        <v>645.41666666666697</v>
      </c>
      <c r="N20" s="276">
        <v>1679</v>
      </c>
      <c r="O20" s="41">
        <v>1640.5416666666699</v>
      </c>
      <c r="P20" s="41">
        <v>38.4583333333333</v>
      </c>
    </row>
    <row r="21" spans="1:16" ht="12.75" customHeight="1" x14ac:dyDescent="0.2">
      <c r="A21" s="199">
        <v>2016</v>
      </c>
      <c r="B21" s="276">
        <v>261731.875</v>
      </c>
      <c r="C21" s="41">
        <v>147506.75</v>
      </c>
      <c r="D21" s="41">
        <v>114225.125</v>
      </c>
      <c r="E21" s="276">
        <v>223693.08333333299</v>
      </c>
      <c r="F21" s="41">
        <v>124995.79166666701</v>
      </c>
      <c r="G21" s="41">
        <v>98697.291666666701</v>
      </c>
      <c r="H21" s="276">
        <v>34336.333333333299</v>
      </c>
      <c r="I21" s="41">
        <v>19465.291666666701</v>
      </c>
      <c r="J21" s="41">
        <v>14871.041666666701</v>
      </c>
      <c r="K21" s="276">
        <v>1581.6666666666699</v>
      </c>
      <c r="L21" s="41">
        <v>960.70833333333303</v>
      </c>
      <c r="M21" s="41">
        <v>620.95833333333303</v>
      </c>
      <c r="N21" s="276">
        <v>2120.7916666666702</v>
      </c>
      <c r="O21" s="41">
        <v>2084.9583333333298</v>
      </c>
      <c r="P21" s="41">
        <v>35.8333333333333</v>
      </c>
    </row>
    <row r="22" spans="1:16" ht="12.75" customHeight="1" x14ac:dyDescent="0.2">
      <c r="A22" s="199">
        <v>2015</v>
      </c>
      <c r="B22" s="276">
        <v>242361.83333333299</v>
      </c>
      <c r="C22" s="41">
        <v>138986.5</v>
      </c>
      <c r="D22" s="41">
        <v>103375.33333333299</v>
      </c>
      <c r="E22" s="276">
        <v>211550.45833333299</v>
      </c>
      <c r="F22" s="41">
        <v>119369.04166666701</v>
      </c>
      <c r="G22" s="41">
        <v>92181.416666666701</v>
      </c>
      <c r="H22" s="276">
        <v>26664.708333333299</v>
      </c>
      <c r="I22" s="41">
        <v>16089.291666666701</v>
      </c>
      <c r="J22" s="41">
        <v>10575.416666666701</v>
      </c>
      <c r="K22" s="276">
        <v>1503.4166666666699</v>
      </c>
      <c r="L22" s="41">
        <v>916.58333333333303</v>
      </c>
      <c r="M22" s="41">
        <v>586.83333333333303</v>
      </c>
      <c r="N22" s="276">
        <v>2643.25</v>
      </c>
      <c r="O22" s="41">
        <v>2611.5833333333298</v>
      </c>
      <c r="P22" s="41">
        <v>31.6666666666667</v>
      </c>
    </row>
    <row r="23" spans="1:16" ht="12.75" customHeight="1" x14ac:dyDescent="0.2">
      <c r="A23" s="200">
        <v>2014</v>
      </c>
      <c r="B23" s="277">
        <v>238140.70833333299</v>
      </c>
      <c r="C23" s="168">
        <v>138324.58333333299</v>
      </c>
      <c r="D23" s="168">
        <v>99816.125</v>
      </c>
      <c r="E23" s="277">
        <v>208767.08333333299</v>
      </c>
      <c r="F23" s="168">
        <v>118948.375</v>
      </c>
      <c r="G23" s="168">
        <v>89818.708333333299</v>
      </c>
      <c r="H23" s="277">
        <v>24649.375</v>
      </c>
      <c r="I23" s="169">
        <v>15261.666666666701</v>
      </c>
      <c r="J23" s="169">
        <v>9387.7083333333303</v>
      </c>
      <c r="K23" s="277">
        <v>1473.8333333333301</v>
      </c>
      <c r="L23" s="168">
        <v>886.70833333333303</v>
      </c>
      <c r="M23" s="168">
        <v>587.125</v>
      </c>
      <c r="N23" s="277">
        <v>3250.4166666666702</v>
      </c>
      <c r="O23" s="168">
        <v>3227.8333333333298</v>
      </c>
      <c r="P23" s="168">
        <v>22.5833333333333</v>
      </c>
    </row>
    <row r="24" spans="1:16" ht="15" customHeight="1" x14ac:dyDescent="0.2">
      <c r="A24" s="254" t="s">
        <v>238</v>
      </c>
      <c r="B24" s="206"/>
      <c r="C24" s="206"/>
      <c r="D24" s="206"/>
      <c r="E24" s="206"/>
      <c r="F24" s="206"/>
      <c r="G24" s="206"/>
      <c r="H24" s="206"/>
      <c r="I24" s="579"/>
      <c r="J24" s="579"/>
      <c r="K24" s="206"/>
      <c r="L24" s="206"/>
      <c r="M24" s="206"/>
      <c r="N24" s="167"/>
      <c r="O24" s="167"/>
      <c r="P24" s="44" t="s">
        <v>8</v>
      </c>
    </row>
    <row r="25" spans="1:16" s="238" customFormat="1" ht="22.5" customHeight="1" x14ac:dyDescent="0.2">
      <c r="A25" s="578" t="s">
        <v>321</v>
      </c>
      <c r="B25" s="578"/>
      <c r="C25" s="578"/>
      <c r="D25" s="578"/>
      <c r="E25" s="578"/>
      <c r="F25" s="578"/>
      <c r="G25" s="578"/>
      <c r="H25" s="578"/>
      <c r="I25" s="578"/>
      <c r="J25" s="578"/>
      <c r="K25" s="578"/>
      <c r="L25" s="578"/>
      <c r="M25" s="578"/>
      <c r="N25" s="578"/>
      <c r="O25" s="578"/>
      <c r="P25" s="21"/>
    </row>
    <row r="26" spans="1:16" ht="11.25" customHeight="1" x14ac:dyDescent="0.2">
      <c r="A26" s="557"/>
      <c r="B26" s="557"/>
      <c r="C26" s="557"/>
      <c r="D26" s="557"/>
      <c r="E26" s="557"/>
      <c r="F26" s="557"/>
      <c r="G26" s="557"/>
      <c r="H26" s="557"/>
      <c r="I26" s="557"/>
      <c r="J26" s="557"/>
      <c r="K26" s="557"/>
      <c r="L26" s="557"/>
      <c r="M26" s="557"/>
      <c r="N26" s="557"/>
      <c r="O26" s="557"/>
      <c r="P26" s="557"/>
    </row>
    <row r="27" spans="1:16" ht="11.25" customHeight="1" x14ac:dyDescent="0.2">
      <c r="N27" s="202"/>
      <c r="O27" s="202"/>
      <c r="P27" s="202"/>
    </row>
  </sheetData>
  <sortState xmlns:xlrd2="http://schemas.microsoft.com/office/spreadsheetml/2017/richdata2" ref="A11:A21">
    <sortCondition descending="1" ref="A11"/>
  </sortState>
  <mergeCells count="19">
    <mergeCell ref="I24:J24"/>
    <mergeCell ref="C9:D10"/>
    <mergeCell ref="E9:P9"/>
    <mergeCell ref="A26:P26"/>
    <mergeCell ref="O2:P2"/>
    <mergeCell ref="A4:P4"/>
    <mergeCell ref="F10:G10"/>
    <mergeCell ref="I10:J10"/>
    <mergeCell ref="L10:M10"/>
    <mergeCell ref="O10:P10"/>
    <mergeCell ref="H10:H11"/>
    <mergeCell ref="K10:K11"/>
    <mergeCell ref="N10:N11"/>
    <mergeCell ref="E10:E11"/>
    <mergeCell ref="B8:J8"/>
    <mergeCell ref="A9:A12"/>
    <mergeCell ref="B9:B11"/>
    <mergeCell ref="A5:J5"/>
    <mergeCell ref="A25:O25"/>
  </mergeCells>
  <printOptions horizontalCentered="1"/>
  <pageMargins left="0.19685039370078741" right="0.19685039370078741" top="0.19685039370078741" bottom="0.19685039370078741" header="0" footer="0"/>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6B149-E7E9-433A-86D9-3154D7597EEE}">
  <sheetPr codeName="Tabelle20"/>
  <dimension ref="A1:K153"/>
  <sheetViews>
    <sheetView showGridLines="0" zoomScaleNormal="100" workbookViewId="0"/>
  </sheetViews>
  <sheetFormatPr baseColWidth="10" defaultRowHeight="12.75" x14ac:dyDescent="0.2"/>
  <cols>
    <col min="1" max="1" width="24.625" style="4" customWidth="1"/>
    <col min="2" max="2" width="9.625" style="4" customWidth="1"/>
    <col min="3" max="3" width="9.625" style="318" customWidth="1"/>
    <col min="4" max="7" width="9.625" style="4" customWidth="1"/>
    <col min="8" max="8" width="5.25" style="4" customWidth="1"/>
    <col min="9" max="9" width="11" style="4"/>
    <col min="10" max="10" width="19.5" style="4" customWidth="1"/>
    <col min="11" max="11" width="80.5" style="4" customWidth="1"/>
    <col min="12"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3" width="11" style="4"/>
    <col min="16384" max="16384" width="11.25" style="4" customWidth="1"/>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539" t="str">
        <f ca="1">HYPERLINK(CELL("adresse",Inhaltsverzeichnis!A1),"zurück zum Inhalt")</f>
        <v>zurück zum Inhalt</v>
      </c>
      <c r="H2" s="540"/>
      <c r="I2" s="285"/>
      <c r="J2" s="285"/>
    </row>
    <row r="3" spans="1:10" s="5" customFormat="1" x14ac:dyDescent="0.2">
      <c r="A3" s="285"/>
      <c r="B3" s="285"/>
      <c r="C3" s="305"/>
      <c r="D3" s="306"/>
      <c r="E3" s="285"/>
      <c r="F3" s="285"/>
      <c r="G3" s="285"/>
      <c r="H3" s="285"/>
    </row>
    <row r="4" spans="1:10" s="296" customFormat="1" ht="12.75" customHeight="1" x14ac:dyDescent="0.2">
      <c r="A4" s="70" t="s">
        <v>298</v>
      </c>
      <c r="B4" s="8"/>
      <c r="C4" s="307"/>
      <c r="D4" s="8"/>
      <c r="E4" s="8"/>
      <c r="F4" s="8"/>
      <c r="G4" s="8"/>
      <c r="H4" s="8"/>
    </row>
    <row r="5" spans="1:10" s="296" customFormat="1" ht="14.45" customHeight="1" x14ac:dyDescent="0.2">
      <c r="A5" s="396" t="s">
        <v>299</v>
      </c>
      <c r="B5" s="390"/>
      <c r="C5" s="390"/>
      <c r="D5" s="390"/>
      <c r="E5" s="390"/>
      <c r="F5" s="390"/>
      <c r="G5" s="390"/>
      <c r="H5" s="390"/>
    </row>
    <row r="6" spans="1:10" s="296" customFormat="1" ht="12.75" customHeight="1" x14ac:dyDescent="0.2">
      <c r="A6" s="492" t="s">
        <v>234</v>
      </c>
      <c r="B6" s="492"/>
      <c r="C6" s="492"/>
      <c r="D6" s="492"/>
      <c r="E6" s="492"/>
      <c r="F6" s="492"/>
      <c r="G6" s="492"/>
      <c r="H6" s="492"/>
    </row>
    <row r="7" spans="1:10" s="296" customFormat="1" ht="12.75" customHeight="1" x14ac:dyDescent="0.2">
      <c r="A7" s="241" t="str">
        <f>CONCATENATE(LEFT(Impressum!C12,SEARCH("(",Impressum!C12)-1),"(Hauptbetrieb des Arbeitgebers",TEXT(0,"#¹⁾"),")")</f>
        <v>Land Nordrhein-Westfalen (Hauptbetrieb des Arbeitgebers¹⁾)</v>
      </c>
      <c r="B7" s="92"/>
      <c r="C7" s="308"/>
      <c r="D7" s="92"/>
      <c r="E7" s="92"/>
      <c r="F7" s="92"/>
      <c r="G7" s="92"/>
      <c r="H7" s="92"/>
    </row>
    <row r="8" spans="1:10" s="296" customFormat="1" ht="12.75" customHeight="1" x14ac:dyDescent="0.2">
      <c r="A8" s="8" t="s">
        <v>395</v>
      </c>
      <c r="B8" s="8"/>
      <c r="C8" s="307"/>
      <c r="D8" s="8"/>
      <c r="E8" s="8"/>
      <c r="F8" s="8"/>
      <c r="G8" s="8"/>
      <c r="H8" s="8"/>
    </row>
    <row r="9" spans="1:10" x14ac:dyDescent="0.2">
      <c r="A9" s="287"/>
      <c r="B9" s="287"/>
      <c r="C9" s="309"/>
      <c r="D9" s="310"/>
      <c r="E9" s="310"/>
      <c r="F9" s="310"/>
      <c r="G9" s="310"/>
      <c r="H9" s="310"/>
    </row>
    <row r="10" spans="1:10" s="296" customFormat="1" ht="15" customHeight="1" x14ac:dyDescent="0.2">
      <c r="A10" s="487" t="s">
        <v>357</v>
      </c>
      <c r="B10" s="488" t="s">
        <v>190</v>
      </c>
      <c r="C10" s="494" t="s">
        <v>3</v>
      </c>
      <c r="D10" s="495"/>
      <c r="E10" s="486" t="s">
        <v>221</v>
      </c>
      <c r="F10" s="486"/>
      <c r="G10" s="486"/>
      <c r="H10" s="488" t="s">
        <v>300</v>
      </c>
    </row>
    <row r="11" spans="1:10" s="296" customFormat="1" ht="48.75" customHeight="1" x14ac:dyDescent="0.2">
      <c r="A11" s="487"/>
      <c r="B11" s="489"/>
      <c r="C11" s="299" t="s">
        <v>1</v>
      </c>
      <c r="D11" s="299" t="s">
        <v>213</v>
      </c>
      <c r="E11" s="299" t="s">
        <v>229</v>
      </c>
      <c r="F11" s="297" t="s">
        <v>301</v>
      </c>
      <c r="G11" s="299" t="s">
        <v>7</v>
      </c>
      <c r="H11" s="489"/>
    </row>
    <row r="12" spans="1:10" s="296" customFormat="1" ht="11.25" customHeight="1" x14ac:dyDescent="0.2">
      <c r="A12" s="493"/>
      <c r="B12" s="174">
        <v>1</v>
      </c>
      <c r="C12" s="175">
        <v>2</v>
      </c>
      <c r="D12" s="175">
        <v>3</v>
      </c>
      <c r="E12" s="175">
        <v>4</v>
      </c>
      <c r="F12" s="175">
        <v>5</v>
      </c>
      <c r="G12" s="175">
        <v>6</v>
      </c>
      <c r="H12" s="175">
        <v>7</v>
      </c>
    </row>
    <row r="13" spans="1:10" s="296" customFormat="1" ht="21.75" customHeight="1" x14ac:dyDescent="0.2">
      <c r="A13" s="222" t="s">
        <v>224</v>
      </c>
      <c r="B13" s="219">
        <v>37593</v>
      </c>
      <c r="C13" s="311">
        <v>7250374.9416666701</v>
      </c>
      <c r="D13" s="311">
        <v>5986941.9131313097</v>
      </c>
      <c r="E13" s="312">
        <v>290417.96114718198</v>
      </c>
      <c r="F13" s="311">
        <v>295946.35263348097</v>
      </c>
      <c r="G13" s="311">
        <v>63924.103354973697</v>
      </c>
      <c r="H13" s="391">
        <v>4.9463418963024903</v>
      </c>
    </row>
    <row r="14" spans="1:10" s="296" customFormat="1" ht="15" customHeight="1" x14ac:dyDescent="0.2">
      <c r="A14" s="216" t="s">
        <v>10</v>
      </c>
      <c r="B14" s="13">
        <v>35284</v>
      </c>
      <c r="C14" s="19">
        <v>5633458.0198412603</v>
      </c>
      <c r="D14" s="18">
        <v>4621194.6809884496</v>
      </c>
      <c r="E14" s="313">
        <v>221555.13297257799</v>
      </c>
      <c r="F14" s="18">
        <v>207492.23715729199</v>
      </c>
      <c r="G14" s="18">
        <v>58591.926767671801</v>
      </c>
      <c r="H14" s="392">
        <v>4.4913829449304403</v>
      </c>
      <c r="J14" s="251"/>
    </row>
    <row r="15" spans="1:10" s="296" customFormat="1" ht="15" customHeight="1" x14ac:dyDescent="0.2">
      <c r="A15" s="228" t="s">
        <v>2</v>
      </c>
      <c r="B15" s="122">
        <v>2309</v>
      </c>
      <c r="C15" s="129">
        <v>1616916.9218254001</v>
      </c>
      <c r="D15" s="130">
        <v>1365747.2321428601</v>
      </c>
      <c r="E15" s="314">
        <v>68862.828174603404</v>
      </c>
      <c r="F15" s="130">
        <v>88454.115476189894</v>
      </c>
      <c r="G15" s="130">
        <v>5332.1765873019003</v>
      </c>
      <c r="H15" s="393">
        <v>6.4749880525023098</v>
      </c>
    </row>
    <row r="16" spans="1:10" s="223" customFormat="1" ht="36" customHeight="1" x14ac:dyDescent="0.2">
      <c r="A16" s="237" t="s">
        <v>302</v>
      </c>
      <c r="B16" s="226">
        <v>16701</v>
      </c>
      <c r="C16" s="224">
        <v>640970.88041125599</v>
      </c>
      <c r="D16" s="224">
        <v>473574.06562048598</v>
      </c>
      <c r="E16" s="315">
        <v>16701</v>
      </c>
      <c r="F16" s="224">
        <v>16002.5674242449</v>
      </c>
      <c r="G16" s="224">
        <v>7036.7594877330002</v>
      </c>
      <c r="H16" s="394">
        <v>3.3786869184733499</v>
      </c>
    </row>
    <row r="17" spans="1:11" s="296" customFormat="1" ht="15" customHeight="1" x14ac:dyDescent="0.2">
      <c r="A17" s="239" t="s">
        <v>10</v>
      </c>
      <c r="B17" s="13">
        <v>16172</v>
      </c>
      <c r="C17" s="18">
        <v>618212.30699855601</v>
      </c>
      <c r="D17" s="18">
        <v>458092.34339826298</v>
      </c>
      <c r="E17" s="313">
        <v>16172</v>
      </c>
      <c r="F17" s="18">
        <v>15204.220202022399</v>
      </c>
      <c r="G17" s="18">
        <v>6878.3428210663997</v>
      </c>
      <c r="H17" s="392">
        <v>3.3215043446135799</v>
      </c>
    </row>
    <row r="18" spans="1:11" s="17" customFormat="1" ht="15" customHeight="1" x14ac:dyDescent="0.2">
      <c r="A18" s="240" t="s">
        <v>2</v>
      </c>
      <c r="B18" s="122">
        <v>529</v>
      </c>
      <c r="C18" s="130">
        <v>22758.573412699399</v>
      </c>
      <c r="D18" s="130">
        <v>15481.722222222699</v>
      </c>
      <c r="E18" s="314">
        <v>529</v>
      </c>
      <c r="F18" s="130">
        <v>798.34722222250002</v>
      </c>
      <c r="G18" s="130">
        <v>158.41666666660001</v>
      </c>
      <c r="H18" s="393">
        <v>5.0642507865509296</v>
      </c>
    </row>
    <row r="19" spans="1:11" s="223" customFormat="1" ht="36" customHeight="1" x14ac:dyDescent="0.2">
      <c r="A19" s="237" t="s">
        <v>303</v>
      </c>
      <c r="B19" s="226">
        <v>6603</v>
      </c>
      <c r="C19" s="224">
        <v>419478.65436507697</v>
      </c>
      <c r="D19" s="224">
        <v>322703.900252525</v>
      </c>
      <c r="E19" s="315">
        <v>13206</v>
      </c>
      <c r="F19" s="224">
        <v>11752.595670994901</v>
      </c>
      <c r="G19" s="224">
        <v>4833.4067099571002</v>
      </c>
      <c r="H19" s="394">
        <v>3.6389118777495</v>
      </c>
    </row>
    <row r="20" spans="1:11" s="296" customFormat="1" ht="15" customHeight="1" x14ac:dyDescent="0.2">
      <c r="A20" s="239" t="s">
        <v>10</v>
      </c>
      <c r="B20" s="13">
        <v>6316</v>
      </c>
      <c r="C20" s="18">
        <v>399079.36269841</v>
      </c>
      <c r="D20" s="18">
        <v>308578.94191919197</v>
      </c>
      <c r="E20" s="313">
        <v>12632</v>
      </c>
      <c r="F20" s="18">
        <v>10984.762337661999</v>
      </c>
      <c r="G20" s="18">
        <v>4699.9900432904997</v>
      </c>
      <c r="H20" s="392">
        <v>3.5622005559510002</v>
      </c>
    </row>
    <row r="21" spans="1:11" s="17" customFormat="1" ht="15" customHeight="1" x14ac:dyDescent="0.2">
      <c r="A21" s="240" t="s">
        <v>2</v>
      </c>
      <c r="B21" s="122">
        <v>287</v>
      </c>
      <c r="C21" s="130">
        <v>20399.291666666999</v>
      </c>
      <c r="D21" s="130">
        <v>14124.958333333499</v>
      </c>
      <c r="E21" s="314">
        <v>574</v>
      </c>
      <c r="F21" s="130">
        <v>767.8333333329</v>
      </c>
      <c r="G21" s="130">
        <v>133.41666666660001</v>
      </c>
      <c r="H21" s="393">
        <v>5.31200854574048</v>
      </c>
    </row>
    <row r="22" spans="1:11" s="225" customFormat="1" ht="36" customHeight="1" x14ac:dyDescent="0.2">
      <c r="A22" s="237" t="s">
        <v>304</v>
      </c>
      <c r="B22" s="226">
        <v>14289</v>
      </c>
      <c r="C22" s="227">
        <v>6189925.4068903299</v>
      </c>
      <c r="D22" s="227">
        <v>5190663.9472583001</v>
      </c>
      <c r="E22" s="316">
        <v>260510.96114718201</v>
      </c>
      <c r="F22" s="227">
        <v>268191.18953824101</v>
      </c>
      <c r="G22" s="227">
        <v>52053.937157283603</v>
      </c>
      <c r="H22" s="395">
        <v>5.1699656363836501</v>
      </c>
    </row>
    <row r="23" spans="1:11" s="296" customFormat="1" ht="15" customHeight="1" x14ac:dyDescent="0.2">
      <c r="A23" s="239" t="s">
        <v>10</v>
      </c>
      <c r="B23" s="13">
        <v>12796</v>
      </c>
      <c r="C23" s="18">
        <v>4616166.3501442904</v>
      </c>
      <c r="D23" s="18">
        <v>3854523.3956709998</v>
      </c>
      <c r="E23" s="313">
        <v>192751.13297257799</v>
      </c>
      <c r="F23" s="18">
        <v>181303.25461760699</v>
      </c>
      <c r="G23" s="18">
        <v>47013.593903314897</v>
      </c>
      <c r="H23" s="392">
        <v>4.7045035302342599</v>
      </c>
    </row>
    <row r="24" spans="1:11" s="296" customFormat="1" ht="15" customHeight="1" x14ac:dyDescent="0.2">
      <c r="A24" s="240" t="s">
        <v>2</v>
      </c>
      <c r="B24" s="122">
        <v>1493</v>
      </c>
      <c r="C24" s="130">
        <v>1573759.05674603</v>
      </c>
      <c r="D24" s="130">
        <v>1336140.5515872999</v>
      </c>
      <c r="E24" s="314">
        <v>67759.828174603404</v>
      </c>
      <c r="F24" s="130">
        <v>86887.934920634507</v>
      </c>
      <c r="G24" s="130">
        <v>5040.3432539687001</v>
      </c>
      <c r="H24" s="393">
        <v>6.5034780156730703</v>
      </c>
    </row>
    <row r="25" spans="1:11" s="296" customFormat="1" ht="12.75" customHeight="1" x14ac:dyDescent="0.2">
      <c r="A25" s="243" t="s">
        <v>349</v>
      </c>
      <c r="B25" s="244"/>
      <c r="C25" s="245"/>
      <c r="D25" s="246"/>
      <c r="E25" s="246"/>
      <c r="F25" s="246"/>
      <c r="G25" s="246"/>
      <c r="H25" s="20" t="s">
        <v>8</v>
      </c>
    </row>
    <row r="26" spans="1:11" s="296" customFormat="1" ht="12.75" customHeight="1" x14ac:dyDescent="0.2">
      <c r="A26" s="255" t="s">
        <v>233</v>
      </c>
      <c r="B26" s="11"/>
      <c r="C26" s="284"/>
      <c r="D26" s="11"/>
      <c r="E26" s="11"/>
      <c r="F26" s="11"/>
    </row>
    <row r="27" spans="1:11" s="296" customFormat="1" ht="12.75" customHeight="1" x14ac:dyDescent="0.2">
      <c r="A27" s="523" t="s">
        <v>305</v>
      </c>
      <c r="B27" s="523"/>
      <c r="C27" s="523"/>
      <c r="D27" s="523"/>
      <c r="E27" s="523"/>
      <c r="F27" s="523"/>
      <c r="G27" s="523"/>
      <c r="H27" s="523"/>
    </row>
    <row r="28" spans="1:11" s="296" customFormat="1" ht="30.75" customHeight="1" x14ac:dyDescent="0.2">
      <c r="A28" s="587" t="s">
        <v>306</v>
      </c>
      <c r="B28" s="587"/>
      <c r="C28" s="587"/>
      <c r="D28" s="587"/>
      <c r="E28" s="587"/>
      <c r="F28" s="587"/>
      <c r="G28" s="587"/>
      <c r="H28" s="587"/>
    </row>
    <row r="29" spans="1:11" ht="66.400000000000006" customHeight="1" x14ac:dyDescent="0.2">
      <c r="A29" s="484" t="s">
        <v>273</v>
      </c>
      <c r="B29" s="484"/>
      <c r="C29" s="484"/>
      <c r="D29" s="484"/>
      <c r="E29" s="484"/>
      <c r="F29" s="484"/>
      <c r="G29" s="484"/>
      <c r="H29" s="484"/>
      <c r="I29" s="387"/>
      <c r="J29" s="588"/>
      <c r="K29" s="588"/>
    </row>
    <row r="30" spans="1:11" x14ac:dyDescent="0.2">
      <c r="A30" s="484" t="s">
        <v>307</v>
      </c>
      <c r="B30" s="484"/>
      <c r="C30" s="484"/>
      <c r="D30" s="484"/>
      <c r="E30" s="484"/>
      <c r="F30" s="484"/>
      <c r="G30" s="484"/>
      <c r="H30" s="484"/>
    </row>
    <row r="31" spans="1:11" x14ac:dyDescent="0.2">
      <c r="A31" s="11"/>
      <c r="B31" s="11"/>
      <c r="C31" s="284"/>
      <c r="D31" s="11"/>
      <c r="E31" s="11"/>
      <c r="F31" s="11"/>
      <c r="G31" s="11"/>
      <c r="H31" s="11"/>
    </row>
    <row r="32" spans="1:11"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G153" s="11"/>
      <c r="H153" s="11"/>
    </row>
  </sheetData>
  <mergeCells count="12">
    <mergeCell ref="G2:H2"/>
    <mergeCell ref="A6:H6"/>
    <mergeCell ref="A10:A12"/>
    <mergeCell ref="B10:B11"/>
    <mergeCell ref="C10:D10"/>
    <mergeCell ref="E10:G10"/>
    <mergeCell ref="H10:H11"/>
    <mergeCell ref="A27:H27"/>
    <mergeCell ref="A28:H28"/>
    <mergeCell ref="A29:H29"/>
    <mergeCell ref="J29:K29"/>
    <mergeCell ref="A30:H30"/>
  </mergeCells>
  <printOptions horizontalCentered="1"/>
  <pageMargins left="0.39370078740157483" right="0.39370078740157483" top="0.39370078740157483" bottom="0.39370078740157483" header="0" footer="0"/>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0269-19FD-47A5-A044-2C86281FE019}">
  <dimension ref="A1:E294"/>
  <sheetViews>
    <sheetView showGridLines="0" zoomScaleNormal="100" workbookViewId="0">
      <selection sqref="A1:B1"/>
    </sheetView>
  </sheetViews>
  <sheetFormatPr baseColWidth="10" defaultColWidth="11" defaultRowHeight="12.75" x14ac:dyDescent="0.2"/>
  <cols>
    <col min="1" max="1" width="1.25" style="4" customWidth="1"/>
    <col min="2" max="2" width="76.5" style="4" customWidth="1"/>
    <col min="3" max="5" width="11" style="4"/>
    <col min="6" max="6" width="4.125" style="4" customWidth="1"/>
    <col min="7" max="16384" width="11" style="4"/>
  </cols>
  <sheetData>
    <row r="1" spans="1:5" ht="39" customHeight="1" x14ac:dyDescent="0.2">
      <c r="A1" s="589" t="s">
        <v>383</v>
      </c>
      <c r="B1" s="589"/>
    </row>
    <row r="2" spans="1:5" ht="25.5" customHeight="1" x14ac:dyDescent="0.2">
      <c r="B2" s="436" t="s">
        <v>368</v>
      </c>
    </row>
    <row r="3" spans="1:5" ht="36" customHeight="1" x14ac:dyDescent="0.2">
      <c r="A3" s="442"/>
      <c r="B3" s="433" t="s">
        <v>185</v>
      </c>
    </row>
    <row r="4" spans="1:5" ht="6.75" customHeight="1" x14ac:dyDescent="0.2">
      <c r="A4" s="442"/>
      <c r="B4" s="442"/>
    </row>
    <row r="5" spans="1:5" ht="50.25" customHeight="1" x14ac:dyDescent="0.2">
      <c r="A5" s="442"/>
      <c r="B5" s="440" t="s">
        <v>360</v>
      </c>
    </row>
    <row r="6" spans="1:5" ht="6.4" customHeight="1" x14ac:dyDescent="0.2">
      <c r="A6" s="442"/>
      <c r="B6" s="442"/>
    </row>
    <row r="7" spans="1:5" s="23" customFormat="1" ht="75.75" customHeight="1" x14ac:dyDescent="0.2">
      <c r="A7" s="22"/>
      <c r="B7" s="440" t="s">
        <v>369</v>
      </c>
      <c r="C7" s="22"/>
      <c r="D7" s="22"/>
      <c r="E7" s="22"/>
    </row>
    <row r="8" spans="1:5" s="23" customFormat="1" ht="30" customHeight="1" x14ac:dyDescent="0.2">
      <c r="A8" s="22"/>
      <c r="B8" s="434" t="s">
        <v>361</v>
      </c>
      <c r="C8" s="22"/>
      <c r="D8" s="22"/>
      <c r="E8" s="22"/>
    </row>
    <row r="9" spans="1:5" s="23" customFormat="1" ht="6.75" customHeight="1" x14ac:dyDescent="0.2">
      <c r="A9" s="22"/>
      <c r="B9" s="22"/>
      <c r="C9" s="22"/>
      <c r="D9" s="22"/>
      <c r="E9" s="22"/>
    </row>
    <row r="10" spans="1:5" s="23" customFormat="1" ht="56.45" customHeight="1" x14ac:dyDescent="0.2">
      <c r="A10" s="22"/>
      <c r="B10" s="447" t="s">
        <v>370</v>
      </c>
      <c r="C10" s="22"/>
      <c r="D10" s="22"/>
      <c r="E10" s="22"/>
    </row>
    <row r="11" spans="1:5" ht="76.5" customHeight="1" x14ac:dyDescent="0.2">
      <c r="A11" s="442"/>
      <c r="B11" s="437" t="s">
        <v>371</v>
      </c>
      <c r="C11" s="442"/>
      <c r="D11" s="442"/>
      <c r="E11" s="442"/>
    </row>
    <row r="12" spans="1:5" ht="63.2" customHeight="1" x14ac:dyDescent="0.2">
      <c r="A12" s="442"/>
      <c r="B12" s="448" t="s">
        <v>372</v>
      </c>
      <c r="C12" s="442"/>
      <c r="D12" s="442"/>
      <c r="E12" s="442"/>
    </row>
    <row r="13" spans="1:5" ht="84" customHeight="1" x14ac:dyDescent="0.2">
      <c r="A13" s="442"/>
      <c r="B13" s="440" t="s">
        <v>373</v>
      </c>
      <c r="C13" s="442"/>
      <c r="D13" s="442"/>
      <c r="E13" s="442"/>
    </row>
    <row r="14" spans="1:5" x14ac:dyDescent="0.2">
      <c r="A14" s="442"/>
      <c r="B14" s="439" t="s">
        <v>362</v>
      </c>
      <c r="C14" s="442"/>
      <c r="D14" s="442"/>
      <c r="E14" s="442"/>
    </row>
    <row r="15" spans="1:5" ht="26.25" customHeight="1" x14ac:dyDescent="0.2">
      <c r="A15" s="157"/>
      <c r="B15" s="435" t="s">
        <v>186</v>
      </c>
      <c r="C15" s="157"/>
      <c r="D15" s="157"/>
      <c r="E15" s="157"/>
    </row>
    <row r="16" spans="1:5" x14ac:dyDescent="0.2">
      <c r="A16" s="157"/>
      <c r="B16" s="157"/>
      <c r="C16" s="157"/>
      <c r="D16" s="157"/>
      <c r="E16" s="157"/>
    </row>
    <row r="17" spans="1:5" ht="13.15" customHeight="1" x14ac:dyDescent="0.2">
      <c r="A17" s="157"/>
      <c r="B17" s="439" t="s">
        <v>187</v>
      </c>
      <c r="C17" s="157"/>
      <c r="D17" s="157"/>
      <c r="E17" s="157"/>
    </row>
    <row r="18" spans="1:5" ht="13.5" customHeight="1" x14ac:dyDescent="0.2">
      <c r="A18" s="442"/>
      <c r="B18" s="435" t="s">
        <v>363</v>
      </c>
      <c r="C18" s="442"/>
      <c r="D18" s="442"/>
      <c r="E18" s="442"/>
    </row>
    <row r="19" spans="1:5" ht="13.5" customHeight="1" x14ac:dyDescent="0.2">
      <c r="A19" s="442"/>
      <c r="B19" s="439" t="s">
        <v>323</v>
      </c>
      <c r="C19" s="442"/>
      <c r="D19" s="442"/>
      <c r="E19" s="442"/>
    </row>
    <row r="20" spans="1:5" ht="24" customHeight="1" x14ac:dyDescent="0.2">
      <c r="A20" s="442"/>
      <c r="B20" s="435" t="s">
        <v>364</v>
      </c>
      <c r="C20" s="442"/>
      <c r="D20" s="442"/>
      <c r="E20" s="442"/>
    </row>
    <row r="21" spans="1:5" x14ac:dyDescent="0.2">
      <c r="A21" s="442"/>
      <c r="B21" s="442"/>
      <c r="C21" s="442"/>
      <c r="D21" s="442"/>
      <c r="E21" s="442"/>
    </row>
    <row r="22" spans="1:5" ht="123" customHeight="1" x14ac:dyDescent="0.2">
      <c r="A22" s="442"/>
      <c r="B22" s="440" t="s">
        <v>365</v>
      </c>
      <c r="C22" s="442"/>
      <c r="D22" s="442"/>
      <c r="E22" s="442"/>
    </row>
    <row r="23" spans="1:5" x14ac:dyDescent="0.2">
      <c r="A23" s="442"/>
      <c r="B23" s="442"/>
      <c r="C23" s="442"/>
      <c r="D23" s="442"/>
      <c r="E23" s="442"/>
    </row>
    <row r="24" spans="1:5" ht="59.25" customHeight="1" x14ac:dyDescent="0.2">
      <c r="A24" s="442"/>
      <c r="B24" s="440" t="s">
        <v>374</v>
      </c>
      <c r="C24" s="442"/>
      <c r="D24" s="442"/>
      <c r="E24" s="442"/>
    </row>
    <row r="25" spans="1:5" x14ac:dyDescent="0.2">
      <c r="A25" s="442"/>
      <c r="B25" s="442"/>
      <c r="C25" s="442"/>
      <c r="D25" s="442"/>
      <c r="E25" s="442"/>
    </row>
    <row r="26" spans="1:5" ht="177" customHeight="1" x14ac:dyDescent="0.2">
      <c r="A26" s="442"/>
      <c r="B26" s="440" t="s">
        <v>384</v>
      </c>
      <c r="C26" s="442"/>
      <c r="D26" s="442"/>
      <c r="E26" s="442"/>
    </row>
    <row r="27" spans="1:5" x14ac:dyDescent="0.2">
      <c r="A27" s="442"/>
      <c r="B27" s="442"/>
      <c r="C27" s="442"/>
      <c r="D27" s="442"/>
      <c r="E27" s="442"/>
    </row>
    <row r="28" spans="1:5" x14ac:dyDescent="0.2">
      <c r="A28" s="442"/>
      <c r="B28" s="442"/>
      <c r="C28" s="442"/>
      <c r="D28" s="442"/>
      <c r="E28" s="442"/>
    </row>
    <row r="29" spans="1:5" x14ac:dyDescent="0.2">
      <c r="A29" s="158"/>
      <c r="B29" s="158"/>
      <c r="C29" s="442"/>
      <c r="D29" s="442"/>
      <c r="E29" s="442"/>
    </row>
    <row r="30" spans="1:5" x14ac:dyDescent="0.2">
      <c r="A30" s="468"/>
      <c r="B30" s="468"/>
      <c r="C30" s="442"/>
      <c r="D30" s="442"/>
      <c r="E30" s="442"/>
    </row>
    <row r="31" spans="1:5" x14ac:dyDescent="0.2">
      <c r="A31" s="442"/>
      <c r="B31" s="442"/>
      <c r="C31" s="442"/>
      <c r="D31" s="442"/>
      <c r="E31" s="442"/>
    </row>
    <row r="32" spans="1:5" x14ac:dyDescent="0.2">
      <c r="A32" s="442"/>
      <c r="B32" s="442"/>
      <c r="C32" s="442"/>
      <c r="D32" s="442"/>
      <c r="E32" s="442"/>
    </row>
    <row r="33" spans="1:5" x14ac:dyDescent="0.2">
      <c r="A33" s="442"/>
      <c r="B33" s="442"/>
      <c r="C33" s="442"/>
      <c r="D33" s="442"/>
      <c r="E33" s="442"/>
    </row>
    <row r="34" spans="1:5" x14ac:dyDescent="0.2">
      <c r="A34" s="442"/>
      <c r="B34" s="442"/>
      <c r="C34" s="442"/>
      <c r="D34" s="442"/>
      <c r="E34" s="442"/>
    </row>
    <row r="35" spans="1:5" x14ac:dyDescent="0.2">
      <c r="A35" s="442"/>
      <c r="B35" s="442"/>
      <c r="C35" s="442"/>
      <c r="D35" s="442"/>
      <c r="E35" s="442"/>
    </row>
    <row r="36" spans="1:5" x14ac:dyDescent="0.2">
      <c r="A36" s="442"/>
      <c r="B36" s="442"/>
      <c r="C36" s="442"/>
      <c r="D36" s="442"/>
      <c r="E36" s="442"/>
    </row>
    <row r="37" spans="1:5" x14ac:dyDescent="0.2">
      <c r="A37" s="442"/>
      <c r="B37" s="442"/>
      <c r="C37" s="442"/>
      <c r="D37" s="442"/>
      <c r="E37" s="442"/>
    </row>
    <row r="38" spans="1:5" x14ac:dyDescent="0.2">
      <c r="A38" s="159"/>
      <c r="B38" s="159"/>
      <c r="C38" s="159"/>
      <c r="D38" s="159"/>
      <c r="E38" s="159"/>
    </row>
    <row r="39" spans="1:5" x14ac:dyDescent="0.2">
      <c r="A39" s="442"/>
      <c r="B39" s="442"/>
      <c r="C39" s="442"/>
      <c r="D39" s="442"/>
      <c r="E39" s="442"/>
    </row>
    <row r="40" spans="1:5" x14ac:dyDescent="0.2">
      <c r="A40" s="442"/>
      <c r="B40" s="442"/>
      <c r="C40" s="442"/>
      <c r="D40" s="442"/>
      <c r="E40" s="442"/>
    </row>
    <row r="41" spans="1:5" ht="8.1" customHeight="1" x14ac:dyDescent="0.2">
      <c r="A41" s="442"/>
      <c r="B41" s="442"/>
      <c r="C41" s="442"/>
      <c r="D41" s="442"/>
      <c r="E41" s="442"/>
    </row>
    <row r="42" spans="1:5" ht="13.5" customHeight="1" x14ac:dyDescent="0.2">
      <c r="A42" s="442"/>
      <c r="B42" s="442"/>
      <c r="C42" s="442"/>
      <c r="D42" s="442"/>
      <c r="E42" s="442"/>
    </row>
    <row r="43" spans="1:5" x14ac:dyDescent="0.2">
      <c r="A43" s="442"/>
      <c r="B43" s="442"/>
      <c r="C43" s="442"/>
      <c r="D43" s="442"/>
      <c r="E43" s="442"/>
    </row>
    <row r="44" spans="1:5" x14ac:dyDescent="0.2">
      <c r="A44" s="442"/>
      <c r="B44" s="442"/>
      <c r="C44" s="442"/>
      <c r="D44" s="442"/>
      <c r="E44" s="442"/>
    </row>
    <row r="45" spans="1:5" x14ac:dyDescent="0.2">
      <c r="A45" s="442"/>
      <c r="B45" s="442"/>
      <c r="C45" s="442"/>
      <c r="D45" s="442"/>
      <c r="E45" s="442"/>
    </row>
    <row r="46" spans="1:5" x14ac:dyDescent="0.2">
      <c r="A46" s="442"/>
      <c r="B46" s="442"/>
      <c r="C46" s="442"/>
      <c r="D46" s="442"/>
      <c r="E46" s="442"/>
    </row>
    <row r="47" spans="1:5" x14ac:dyDescent="0.2">
      <c r="A47" s="442"/>
      <c r="B47" s="442"/>
      <c r="C47" s="442"/>
      <c r="D47" s="442"/>
      <c r="E47" s="442"/>
    </row>
    <row r="48" spans="1:5" ht="33" customHeight="1" x14ac:dyDescent="0.2">
      <c r="A48" s="442"/>
      <c r="B48" s="442"/>
      <c r="C48" s="442"/>
      <c r="D48" s="442"/>
      <c r="E48" s="442"/>
    </row>
    <row r="49" spans="1:5" ht="16.5" customHeight="1" x14ac:dyDescent="0.2">
      <c r="A49" s="442"/>
      <c r="B49" s="442"/>
      <c r="C49" s="442"/>
      <c r="D49" s="442"/>
      <c r="E49" s="442"/>
    </row>
    <row r="50" spans="1:5" x14ac:dyDescent="0.2">
      <c r="A50" s="442"/>
      <c r="B50" s="442"/>
      <c r="C50" s="442"/>
      <c r="D50" s="442"/>
      <c r="E50" s="442"/>
    </row>
    <row r="51" spans="1:5" x14ac:dyDescent="0.2">
      <c r="A51" s="442"/>
      <c r="B51" s="442"/>
      <c r="C51" s="442"/>
      <c r="D51" s="442"/>
      <c r="E51" s="442"/>
    </row>
    <row r="52" spans="1:5" x14ac:dyDescent="0.2">
      <c r="A52" s="442"/>
      <c r="B52" s="442"/>
      <c r="C52" s="442"/>
      <c r="D52" s="442"/>
      <c r="E52" s="442"/>
    </row>
    <row r="53" spans="1:5" x14ac:dyDescent="0.2">
      <c r="A53" s="442"/>
      <c r="B53" s="442"/>
      <c r="C53" s="442"/>
      <c r="D53" s="442"/>
      <c r="E53" s="442"/>
    </row>
    <row r="54" spans="1:5" x14ac:dyDescent="0.2">
      <c r="A54" s="442"/>
      <c r="B54" s="442"/>
      <c r="C54" s="442"/>
      <c r="D54" s="442"/>
      <c r="E54" s="442"/>
    </row>
    <row r="55" spans="1:5" x14ac:dyDescent="0.2">
      <c r="A55" s="442"/>
      <c r="B55" s="442"/>
      <c r="C55" s="442"/>
      <c r="D55" s="442"/>
      <c r="E55" s="442"/>
    </row>
    <row r="56" spans="1:5" x14ac:dyDescent="0.2">
      <c r="A56" s="442"/>
      <c r="B56" s="442"/>
      <c r="C56" s="442"/>
      <c r="D56" s="442"/>
      <c r="E56" s="442"/>
    </row>
    <row r="57" spans="1:5" x14ac:dyDescent="0.2">
      <c r="A57" s="442"/>
      <c r="B57" s="442"/>
      <c r="C57" s="442"/>
      <c r="D57" s="442"/>
      <c r="E57" s="442"/>
    </row>
    <row r="58" spans="1:5" x14ac:dyDescent="0.2">
      <c r="A58" s="442"/>
      <c r="B58" s="442"/>
      <c r="C58" s="442"/>
      <c r="D58" s="442"/>
      <c r="E58" s="442"/>
    </row>
    <row r="59" spans="1:5" x14ac:dyDescent="0.2">
      <c r="A59" s="442"/>
      <c r="B59" s="442"/>
      <c r="C59" s="442"/>
      <c r="D59" s="442"/>
      <c r="E59" s="442"/>
    </row>
    <row r="60" spans="1:5" x14ac:dyDescent="0.2">
      <c r="A60" s="442"/>
      <c r="B60" s="442"/>
      <c r="C60" s="442"/>
      <c r="D60" s="442"/>
      <c r="E60" s="442"/>
    </row>
    <row r="61" spans="1:5" x14ac:dyDescent="0.2">
      <c r="A61" s="442"/>
      <c r="B61" s="442"/>
      <c r="C61" s="442"/>
      <c r="D61" s="442"/>
      <c r="E61" s="442"/>
    </row>
    <row r="62" spans="1:5" x14ac:dyDescent="0.2">
      <c r="A62" s="442"/>
      <c r="B62" s="442"/>
      <c r="C62" s="442"/>
      <c r="D62" s="442"/>
      <c r="E62" s="442"/>
    </row>
    <row r="63" spans="1:5" x14ac:dyDescent="0.2">
      <c r="A63" s="442"/>
      <c r="B63" s="442"/>
      <c r="C63" s="442"/>
      <c r="D63" s="442"/>
      <c r="E63" s="442"/>
    </row>
    <row r="64" spans="1:5" x14ac:dyDescent="0.2">
      <c r="A64" s="442"/>
      <c r="B64" s="442"/>
      <c r="C64" s="442"/>
      <c r="D64" s="442"/>
      <c r="E64" s="442"/>
    </row>
    <row r="65" spans="1:5" x14ac:dyDescent="0.2">
      <c r="A65" s="442"/>
      <c r="B65" s="442"/>
      <c r="C65" s="442"/>
      <c r="D65" s="442"/>
      <c r="E65" s="442"/>
    </row>
    <row r="66" spans="1:5" x14ac:dyDescent="0.2">
      <c r="A66" s="442"/>
      <c r="B66" s="442"/>
      <c r="C66" s="442"/>
      <c r="D66" s="442"/>
      <c r="E66" s="442"/>
    </row>
    <row r="67" spans="1:5" x14ac:dyDescent="0.2">
      <c r="A67" s="442"/>
      <c r="B67" s="442"/>
      <c r="C67" s="442"/>
      <c r="D67" s="442"/>
      <c r="E67" s="442"/>
    </row>
    <row r="68" spans="1:5" x14ac:dyDescent="0.2">
      <c r="A68" s="442"/>
      <c r="B68" s="442"/>
      <c r="C68" s="442"/>
      <c r="D68" s="442"/>
      <c r="E68" s="442"/>
    </row>
    <row r="69" spans="1:5" x14ac:dyDescent="0.2">
      <c r="A69" s="442"/>
      <c r="B69" s="442"/>
      <c r="C69" s="442"/>
      <c r="D69" s="442"/>
      <c r="E69" s="442"/>
    </row>
    <row r="70" spans="1:5" x14ac:dyDescent="0.2">
      <c r="A70" s="442"/>
      <c r="B70" s="442"/>
      <c r="C70" s="442"/>
      <c r="D70" s="442"/>
      <c r="E70" s="442"/>
    </row>
    <row r="71" spans="1:5" x14ac:dyDescent="0.2">
      <c r="A71" s="442"/>
      <c r="B71" s="442"/>
      <c r="C71" s="442"/>
      <c r="D71" s="442"/>
      <c r="E71" s="442"/>
    </row>
    <row r="72" spans="1:5" x14ac:dyDescent="0.2">
      <c r="A72" s="442"/>
      <c r="B72" s="442"/>
      <c r="C72" s="442"/>
      <c r="D72" s="442"/>
      <c r="E72" s="442"/>
    </row>
    <row r="73" spans="1:5" x14ac:dyDescent="0.2">
      <c r="A73" s="442"/>
      <c r="B73" s="442"/>
      <c r="C73" s="442"/>
      <c r="D73" s="442"/>
      <c r="E73" s="442"/>
    </row>
    <row r="74" spans="1:5" x14ac:dyDescent="0.2">
      <c r="A74" s="442"/>
      <c r="B74" s="442"/>
      <c r="C74" s="442"/>
      <c r="D74" s="442"/>
      <c r="E74" s="442"/>
    </row>
    <row r="75" spans="1:5" x14ac:dyDescent="0.2">
      <c r="A75" s="442"/>
      <c r="B75" s="442"/>
      <c r="C75" s="442"/>
      <c r="D75" s="442"/>
      <c r="E75" s="442"/>
    </row>
    <row r="76" spans="1:5" x14ac:dyDescent="0.2">
      <c r="A76" s="442"/>
      <c r="B76" s="442"/>
      <c r="C76" s="442"/>
      <c r="D76" s="442"/>
      <c r="E76" s="442"/>
    </row>
    <row r="77" spans="1:5" x14ac:dyDescent="0.2">
      <c r="A77" s="442"/>
      <c r="B77" s="442"/>
      <c r="C77" s="442"/>
      <c r="D77" s="442"/>
      <c r="E77" s="442"/>
    </row>
    <row r="78" spans="1:5" x14ac:dyDescent="0.2">
      <c r="A78" s="442"/>
      <c r="B78" s="442"/>
      <c r="C78" s="442"/>
      <c r="D78" s="442"/>
      <c r="E78" s="442"/>
    </row>
    <row r="79" spans="1:5" x14ac:dyDescent="0.2">
      <c r="A79" s="442"/>
      <c r="B79" s="442"/>
      <c r="C79" s="442"/>
      <c r="D79" s="442"/>
      <c r="E79" s="442"/>
    </row>
    <row r="80" spans="1:5" x14ac:dyDescent="0.2">
      <c r="A80" s="442"/>
      <c r="B80" s="442"/>
      <c r="C80" s="442"/>
      <c r="D80" s="442"/>
      <c r="E80" s="442"/>
    </row>
    <row r="81" spans="1:5" x14ac:dyDescent="0.2">
      <c r="A81" s="442"/>
      <c r="B81" s="442"/>
      <c r="C81" s="442"/>
      <c r="D81" s="442"/>
      <c r="E81" s="442"/>
    </row>
    <row r="82" spans="1:5" x14ac:dyDescent="0.2">
      <c r="A82" s="442"/>
      <c r="B82" s="442"/>
      <c r="C82" s="442"/>
      <c r="D82" s="442"/>
      <c r="E82" s="442"/>
    </row>
    <row r="83" spans="1:5" x14ac:dyDescent="0.2">
      <c r="A83" s="442"/>
      <c r="B83" s="442"/>
      <c r="C83" s="442"/>
      <c r="D83" s="442"/>
      <c r="E83" s="442"/>
    </row>
    <row r="84" spans="1:5" x14ac:dyDescent="0.2">
      <c r="A84" s="442"/>
      <c r="B84" s="442"/>
      <c r="C84" s="442"/>
      <c r="D84" s="442"/>
      <c r="E84" s="442"/>
    </row>
    <row r="85" spans="1:5" x14ac:dyDescent="0.2">
      <c r="A85" s="442"/>
      <c r="B85" s="442"/>
      <c r="C85" s="442"/>
      <c r="D85" s="442"/>
      <c r="E85" s="442"/>
    </row>
    <row r="86" spans="1:5" x14ac:dyDescent="0.2">
      <c r="A86" s="442"/>
      <c r="B86" s="442"/>
      <c r="C86" s="442"/>
      <c r="D86" s="442"/>
      <c r="E86" s="442"/>
    </row>
    <row r="87" spans="1:5" x14ac:dyDescent="0.2">
      <c r="A87" s="442"/>
      <c r="B87" s="442"/>
      <c r="C87" s="442"/>
      <c r="D87" s="442"/>
      <c r="E87" s="442"/>
    </row>
    <row r="88" spans="1:5" x14ac:dyDescent="0.2">
      <c r="A88" s="442"/>
      <c r="B88" s="442"/>
      <c r="C88" s="442"/>
      <c r="D88" s="442"/>
      <c r="E88" s="442"/>
    </row>
    <row r="89" spans="1:5" x14ac:dyDescent="0.2">
      <c r="A89" s="442"/>
      <c r="B89" s="442"/>
      <c r="C89" s="442"/>
      <c r="D89" s="442"/>
      <c r="E89" s="442"/>
    </row>
    <row r="90" spans="1:5" x14ac:dyDescent="0.2">
      <c r="A90" s="442"/>
      <c r="B90" s="442"/>
      <c r="C90" s="442"/>
      <c r="D90" s="442"/>
      <c r="E90" s="442"/>
    </row>
    <row r="91" spans="1:5" x14ac:dyDescent="0.2">
      <c r="A91" s="442"/>
      <c r="B91" s="442"/>
      <c r="C91" s="442"/>
      <c r="D91" s="442"/>
      <c r="E91" s="442"/>
    </row>
    <row r="92" spans="1:5" x14ac:dyDescent="0.2">
      <c r="A92" s="442"/>
      <c r="B92" s="442"/>
      <c r="C92" s="442"/>
      <c r="D92" s="442"/>
      <c r="E92" s="442"/>
    </row>
    <row r="93" spans="1:5" x14ac:dyDescent="0.2">
      <c r="A93" s="442"/>
      <c r="B93" s="442"/>
      <c r="C93" s="442"/>
      <c r="D93" s="442"/>
      <c r="E93" s="442"/>
    </row>
    <row r="94" spans="1:5" x14ac:dyDescent="0.2">
      <c r="A94" s="442"/>
      <c r="B94" s="442"/>
      <c r="C94" s="442"/>
      <c r="D94" s="442"/>
      <c r="E94" s="442"/>
    </row>
    <row r="95" spans="1:5" x14ac:dyDescent="0.2">
      <c r="A95" s="442"/>
      <c r="B95" s="442"/>
      <c r="C95" s="442"/>
      <c r="D95" s="442"/>
      <c r="E95" s="442"/>
    </row>
    <row r="96" spans="1:5" x14ac:dyDescent="0.2">
      <c r="A96" s="442"/>
      <c r="B96" s="442"/>
      <c r="C96" s="442"/>
      <c r="D96" s="442"/>
      <c r="E96" s="442"/>
    </row>
    <row r="97" spans="1:5" x14ac:dyDescent="0.2">
      <c r="A97" s="442"/>
      <c r="B97" s="442"/>
      <c r="C97" s="442"/>
      <c r="D97" s="442"/>
      <c r="E97" s="442"/>
    </row>
    <row r="98" spans="1:5" x14ac:dyDescent="0.2">
      <c r="A98" s="442"/>
      <c r="B98" s="442"/>
      <c r="C98" s="442"/>
      <c r="D98" s="442"/>
      <c r="E98" s="442"/>
    </row>
    <row r="99" spans="1:5" x14ac:dyDescent="0.2">
      <c r="A99" s="442"/>
      <c r="B99" s="442"/>
      <c r="C99" s="442"/>
      <c r="D99" s="442"/>
      <c r="E99" s="442"/>
    </row>
    <row r="100" spans="1:5" x14ac:dyDescent="0.2">
      <c r="A100" s="442"/>
      <c r="B100" s="442"/>
      <c r="C100" s="442"/>
      <c r="D100" s="442"/>
      <c r="E100" s="442"/>
    </row>
    <row r="101" spans="1:5" x14ac:dyDescent="0.2">
      <c r="A101" s="442"/>
      <c r="B101" s="442"/>
      <c r="C101" s="442"/>
      <c r="D101" s="442"/>
      <c r="E101" s="442"/>
    </row>
    <row r="102" spans="1:5" x14ac:dyDescent="0.2">
      <c r="A102" s="442"/>
      <c r="B102" s="442"/>
      <c r="C102" s="442"/>
      <c r="D102" s="442"/>
      <c r="E102" s="442"/>
    </row>
    <row r="103" spans="1:5" x14ac:dyDescent="0.2">
      <c r="A103" s="442"/>
      <c r="B103" s="442"/>
      <c r="C103" s="442"/>
      <c r="D103" s="442"/>
      <c r="E103" s="442"/>
    </row>
    <row r="104" spans="1:5" x14ac:dyDescent="0.2">
      <c r="A104" s="442"/>
      <c r="B104" s="442"/>
      <c r="C104" s="442"/>
      <c r="D104" s="442"/>
      <c r="E104" s="442"/>
    </row>
    <row r="105" spans="1:5" x14ac:dyDescent="0.2">
      <c r="A105" s="442"/>
      <c r="B105" s="442"/>
      <c r="C105" s="442"/>
      <c r="D105" s="442"/>
      <c r="E105" s="442"/>
    </row>
    <row r="106" spans="1:5" x14ac:dyDescent="0.2">
      <c r="A106" s="442"/>
      <c r="B106" s="442"/>
      <c r="C106" s="442"/>
      <c r="D106" s="442"/>
      <c r="E106" s="442"/>
    </row>
    <row r="107" spans="1:5" x14ac:dyDescent="0.2">
      <c r="A107" s="442"/>
      <c r="B107" s="442"/>
      <c r="C107" s="442"/>
      <c r="D107" s="442"/>
      <c r="E107" s="442"/>
    </row>
    <row r="108" spans="1:5" x14ac:dyDescent="0.2">
      <c r="A108" s="442"/>
      <c r="B108" s="442"/>
      <c r="C108" s="442"/>
      <c r="D108" s="442"/>
      <c r="E108" s="442"/>
    </row>
    <row r="109" spans="1:5" x14ac:dyDescent="0.2">
      <c r="A109" s="442"/>
      <c r="B109" s="442"/>
      <c r="C109" s="442"/>
      <c r="D109" s="442"/>
      <c r="E109" s="442"/>
    </row>
    <row r="110" spans="1:5" x14ac:dyDescent="0.2">
      <c r="A110" s="442"/>
      <c r="B110" s="442"/>
      <c r="C110" s="442"/>
      <c r="D110" s="442"/>
      <c r="E110" s="442"/>
    </row>
    <row r="111" spans="1:5" x14ac:dyDescent="0.2">
      <c r="A111" s="442"/>
      <c r="B111" s="442"/>
      <c r="C111" s="442"/>
      <c r="D111" s="442"/>
      <c r="E111" s="442"/>
    </row>
    <row r="112" spans="1:5" x14ac:dyDescent="0.2">
      <c r="A112" s="442"/>
      <c r="B112" s="442"/>
      <c r="C112" s="442"/>
      <c r="D112" s="442"/>
      <c r="E112" s="442"/>
    </row>
    <row r="113" spans="1:5" x14ac:dyDescent="0.2">
      <c r="A113" s="442"/>
      <c r="B113" s="442"/>
      <c r="C113" s="442"/>
      <c r="D113" s="442"/>
      <c r="E113" s="442"/>
    </row>
    <row r="114" spans="1:5" x14ac:dyDescent="0.2">
      <c r="A114" s="442"/>
      <c r="B114" s="442"/>
      <c r="C114" s="442"/>
      <c r="D114" s="442"/>
      <c r="E114" s="442"/>
    </row>
    <row r="115" spans="1:5" x14ac:dyDescent="0.2">
      <c r="A115" s="442"/>
      <c r="B115" s="442"/>
      <c r="C115" s="442"/>
      <c r="D115" s="442"/>
      <c r="E115" s="442"/>
    </row>
    <row r="116" spans="1:5" x14ac:dyDescent="0.2">
      <c r="A116" s="442"/>
      <c r="B116" s="442"/>
      <c r="C116" s="442"/>
      <c r="D116" s="442"/>
      <c r="E116" s="442"/>
    </row>
    <row r="117" spans="1:5" x14ac:dyDescent="0.2">
      <c r="A117" s="442"/>
      <c r="B117" s="442"/>
      <c r="C117" s="442"/>
      <c r="D117" s="442"/>
      <c r="E117" s="442"/>
    </row>
    <row r="118" spans="1:5" x14ac:dyDescent="0.2">
      <c r="A118" s="442"/>
      <c r="B118" s="442"/>
      <c r="C118" s="442"/>
      <c r="D118" s="442"/>
      <c r="E118" s="442"/>
    </row>
    <row r="119" spans="1:5" x14ac:dyDescent="0.2">
      <c r="A119" s="442"/>
      <c r="B119" s="442"/>
      <c r="C119" s="442"/>
      <c r="D119" s="442"/>
      <c r="E119" s="442"/>
    </row>
    <row r="120" spans="1:5" x14ac:dyDescent="0.2">
      <c r="A120" s="442"/>
      <c r="B120" s="442"/>
      <c r="C120" s="442"/>
      <c r="D120" s="442"/>
      <c r="E120" s="442"/>
    </row>
    <row r="121" spans="1:5" x14ac:dyDescent="0.2">
      <c r="A121" s="442"/>
      <c r="B121" s="442"/>
      <c r="C121" s="442"/>
      <c r="D121" s="442"/>
      <c r="E121" s="442"/>
    </row>
    <row r="122" spans="1:5" x14ac:dyDescent="0.2">
      <c r="A122" s="442"/>
      <c r="B122" s="442"/>
      <c r="C122" s="442"/>
      <c r="D122" s="442"/>
      <c r="E122" s="442"/>
    </row>
    <row r="123" spans="1:5" x14ac:dyDescent="0.2">
      <c r="A123" s="442"/>
      <c r="B123" s="442"/>
      <c r="C123" s="442"/>
      <c r="D123" s="442"/>
      <c r="E123" s="442"/>
    </row>
    <row r="124" spans="1:5" x14ac:dyDescent="0.2">
      <c r="A124" s="442"/>
      <c r="B124" s="442"/>
      <c r="C124" s="442"/>
      <c r="D124" s="442"/>
      <c r="E124" s="442"/>
    </row>
    <row r="125" spans="1:5" x14ac:dyDescent="0.2">
      <c r="A125" s="442"/>
      <c r="B125" s="442"/>
      <c r="C125" s="442"/>
      <c r="D125" s="442"/>
      <c r="E125" s="442"/>
    </row>
    <row r="126" spans="1:5" x14ac:dyDescent="0.2">
      <c r="A126" s="442"/>
      <c r="B126" s="442"/>
      <c r="C126" s="442"/>
      <c r="D126" s="442"/>
      <c r="E126" s="442"/>
    </row>
    <row r="127" spans="1:5" x14ac:dyDescent="0.2">
      <c r="A127" s="442"/>
      <c r="B127" s="442"/>
      <c r="C127" s="442"/>
      <c r="D127" s="442"/>
      <c r="E127" s="442"/>
    </row>
    <row r="128" spans="1:5" x14ac:dyDescent="0.2">
      <c r="A128" s="442"/>
      <c r="B128" s="442"/>
      <c r="C128" s="442"/>
      <c r="D128" s="442"/>
      <c r="E128" s="442"/>
    </row>
    <row r="129" spans="1:5" x14ac:dyDescent="0.2">
      <c r="A129" s="442"/>
      <c r="B129" s="442"/>
      <c r="C129" s="442"/>
      <c r="D129" s="442"/>
      <c r="E129" s="442"/>
    </row>
    <row r="130" spans="1:5" x14ac:dyDescent="0.2">
      <c r="A130" s="442"/>
      <c r="B130" s="442"/>
      <c r="C130" s="442"/>
      <c r="D130" s="442"/>
      <c r="E130" s="442"/>
    </row>
    <row r="131" spans="1:5" x14ac:dyDescent="0.2">
      <c r="A131" s="442"/>
      <c r="B131" s="442"/>
      <c r="C131" s="442"/>
      <c r="D131" s="442"/>
      <c r="E131" s="442"/>
    </row>
    <row r="132" spans="1:5" x14ac:dyDescent="0.2">
      <c r="A132" s="442"/>
      <c r="B132" s="442"/>
      <c r="C132" s="442"/>
      <c r="D132" s="442"/>
      <c r="E132" s="442"/>
    </row>
    <row r="133" spans="1:5" x14ac:dyDescent="0.2">
      <c r="A133" s="442"/>
      <c r="B133" s="442"/>
      <c r="C133" s="442"/>
      <c r="D133" s="442"/>
      <c r="E133" s="442"/>
    </row>
    <row r="134" spans="1:5" x14ac:dyDescent="0.2">
      <c r="A134" s="442"/>
      <c r="B134" s="442"/>
      <c r="C134" s="442"/>
      <c r="D134" s="442"/>
      <c r="E134" s="442"/>
    </row>
    <row r="135" spans="1:5" x14ac:dyDescent="0.2">
      <c r="A135" s="442"/>
      <c r="B135" s="442"/>
      <c r="C135" s="442"/>
      <c r="D135" s="442"/>
      <c r="E135" s="442"/>
    </row>
    <row r="136" spans="1:5" x14ac:dyDescent="0.2">
      <c r="A136" s="442"/>
      <c r="B136" s="442"/>
      <c r="C136" s="442"/>
      <c r="D136" s="442"/>
      <c r="E136" s="442"/>
    </row>
    <row r="137" spans="1:5" x14ac:dyDescent="0.2">
      <c r="A137" s="442"/>
      <c r="B137" s="442"/>
      <c r="C137" s="442"/>
      <c r="D137" s="442"/>
      <c r="E137" s="442"/>
    </row>
    <row r="138" spans="1:5" x14ac:dyDescent="0.2">
      <c r="A138" s="442"/>
      <c r="B138" s="442"/>
      <c r="C138" s="442"/>
      <c r="D138" s="442"/>
      <c r="E138" s="442"/>
    </row>
    <row r="139" spans="1:5" x14ac:dyDescent="0.2">
      <c r="A139" s="442"/>
      <c r="B139" s="442"/>
      <c r="C139" s="442"/>
      <c r="D139" s="442"/>
      <c r="E139" s="442"/>
    </row>
    <row r="140" spans="1:5" x14ac:dyDescent="0.2">
      <c r="A140" s="442"/>
      <c r="B140" s="442"/>
      <c r="C140" s="442"/>
      <c r="D140" s="442"/>
      <c r="E140" s="442"/>
    </row>
    <row r="141" spans="1:5" x14ac:dyDescent="0.2">
      <c r="A141" s="442"/>
      <c r="B141" s="442"/>
      <c r="C141" s="442"/>
      <c r="D141" s="442"/>
      <c r="E141" s="442"/>
    </row>
    <row r="142" spans="1:5" x14ac:dyDescent="0.2">
      <c r="A142" s="442"/>
      <c r="B142" s="442"/>
      <c r="C142" s="442"/>
      <c r="D142" s="442"/>
      <c r="E142" s="442"/>
    </row>
    <row r="143" spans="1:5" x14ac:dyDescent="0.2">
      <c r="A143" s="442"/>
      <c r="B143" s="442"/>
      <c r="C143" s="442"/>
      <c r="D143" s="442"/>
      <c r="E143" s="442"/>
    </row>
    <row r="144" spans="1:5" x14ac:dyDescent="0.2">
      <c r="A144" s="442"/>
      <c r="B144" s="442"/>
      <c r="C144" s="442"/>
      <c r="D144" s="442"/>
      <c r="E144" s="442"/>
    </row>
    <row r="145" spans="1:5" x14ac:dyDescent="0.2">
      <c r="A145" s="442"/>
      <c r="B145" s="442"/>
      <c r="C145" s="442"/>
      <c r="D145" s="442"/>
      <c r="E145" s="442"/>
    </row>
    <row r="146" spans="1:5" x14ac:dyDescent="0.2">
      <c r="A146" s="442"/>
      <c r="B146" s="442"/>
      <c r="C146" s="442"/>
      <c r="D146" s="442"/>
      <c r="E146" s="442"/>
    </row>
    <row r="147" spans="1:5" x14ac:dyDescent="0.2">
      <c r="A147" s="442"/>
      <c r="B147" s="442"/>
      <c r="C147" s="442"/>
      <c r="D147" s="442"/>
      <c r="E147" s="442"/>
    </row>
    <row r="148" spans="1:5" x14ac:dyDescent="0.2">
      <c r="A148" s="442"/>
      <c r="B148" s="442"/>
      <c r="C148" s="442"/>
      <c r="D148" s="442"/>
      <c r="E148" s="442"/>
    </row>
    <row r="149" spans="1:5" x14ac:dyDescent="0.2">
      <c r="A149" s="442"/>
      <c r="B149" s="442"/>
      <c r="C149" s="442"/>
      <c r="D149" s="442"/>
      <c r="E149" s="442"/>
    </row>
    <row r="150" spans="1:5" x14ac:dyDescent="0.2">
      <c r="A150" s="442"/>
      <c r="B150" s="442"/>
      <c r="C150" s="442"/>
      <c r="D150" s="442"/>
      <c r="E150" s="442"/>
    </row>
    <row r="151" spans="1:5" x14ac:dyDescent="0.2">
      <c r="A151" s="442"/>
      <c r="B151" s="442"/>
      <c r="C151" s="442"/>
      <c r="D151" s="442"/>
      <c r="E151" s="442"/>
    </row>
    <row r="152" spans="1:5" x14ac:dyDescent="0.2">
      <c r="A152" s="442"/>
      <c r="B152" s="442"/>
      <c r="C152" s="442"/>
      <c r="D152" s="442"/>
      <c r="E152" s="442"/>
    </row>
    <row r="153" spans="1:5" x14ac:dyDescent="0.2">
      <c r="A153" s="442"/>
      <c r="B153" s="442"/>
      <c r="C153" s="442"/>
      <c r="D153" s="442"/>
      <c r="E153" s="442"/>
    </row>
    <row r="154" spans="1:5" x14ac:dyDescent="0.2">
      <c r="A154" s="442"/>
      <c r="B154" s="442"/>
      <c r="C154" s="442"/>
      <c r="D154" s="442"/>
      <c r="E154" s="442"/>
    </row>
    <row r="155" spans="1:5" x14ac:dyDescent="0.2">
      <c r="A155" s="442"/>
      <c r="B155" s="442"/>
      <c r="C155" s="442"/>
      <c r="D155" s="442"/>
      <c r="E155" s="442"/>
    </row>
    <row r="156" spans="1:5" x14ac:dyDescent="0.2">
      <c r="A156" s="442"/>
      <c r="B156" s="442"/>
      <c r="C156" s="442"/>
      <c r="D156" s="442"/>
      <c r="E156" s="442"/>
    </row>
    <row r="157" spans="1:5" x14ac:dyDescent="0.2">
      <c r="A157" s="442"/>
      <c r="B157" s="442"/>
      <c r="C157" s="442"/>
      <c r="D157" s="442"/>
      <c r="E157" s="442"/>
    </row>
    <row r="158" spans="1:5" x14ac:dyDescent="0.2">
      <c r="A158" s="442"/>
      <c r="B158" s="442"/>
      <c r="C158" s="442"/>
      <c r="D158" s="442"/>
      <c r="E158" s="442"/>
    </row>
    <row r="159" spans="1:5" x14ac:dyDescent="0.2">
      <c r="A159" s="442"/>
      <c r="B159" s="442"/>
      <c r="C159" s="442"/>
      <c r="D159" s="442"/>
      <c r="E159" s="442"/>
    </row>
    <row r="160" spans="1:5" x14ac:dyDescent="0.2">
      <c r="A160" s="442"/>
      <c r="B160" s="442"/>
      <c r="C160" s="442"/>
      <c r="D160" s="442"/>
      <c r="E160" s="442"/>
    </row>
    <row r="161" spans="1:5" x14ac:dyDescent="0.2">
      <c r="A161" s="442"/>
      <c r="B161" s="442"/>
      <c r="C161" s="442"/>
      <c r="D161" s="442"/>
      <c r="E161" s="442"/>
    </row>
    <row r="162" spans="1:5" x14ac:dyDescent="0.2">
      <c r="A162" s="442"/>
      <c r="B162" s="442"/>
      <c r="C162" s="442"/>
      <c r="D162" s="442"/>
      <c r="E162" s="442"/>
    </row>
    <row r="163" spans="1:5" x14ac:dyDescent="0.2">
      <c r="A163" s="442"/>
      <c r="B163" s="442"/>
      <c r="C163" s="442"/>
      <c r="D163" s="442"/>
      <c r="E163" s="442"/>
    </row>
    <row r="164" spans="1:5" x14ac:dyDescent="0.2">
      <c r="A164" s="442"/>
      <c r="B164" s="442"/>
      <c r="C164" s="442"/>
      <c r="D164" s="442"/>
      <c r="E164" s="442"/>
    </row>
    <row r="165" spans="1:5" x14ac:dyDescent="0.2">
      <c r="A165" s="442"/>
      <c r="B165" s="442"/>
      <c r="C165" s="442"/>
      <c r="D165" s="442"/>
      <c r="E165" s="442"/>
    </row>
    <row r="166" spans="1:5" x14ac:dyDescent="0.2">
      <c r="A166" s="442"/>
      <c r="B166" s="442"/>
      <c r="C166" s="442"/>
      <c r="D166" s="442"/>
      <c r="E166" s="442"/>
    </row>
    <row r="167" spans="1:5" x14ac:dyDescent="0.2">
      <c r="A167" s="442"/>
      <c r="B167" s="442"/>
      <c r="C167" s="442"/>
      <c r="D167" s="442"/>
      <c r="E167" s="442"/>
    </row>
    <row r="168" spans="1:5" x14ac:dyDescent="0.2">
      <c r="A168" s="442"/>
      <c r="B168" s="442"/>
      <c r="C168" s="442"/>
      <c r="D168" s="442"/>
      <c r="E168" s="442"/>
    </row>
    <row r="169" spans="1:5" x14ac:dyDescent="0.2">
      <c r="A169" s="442"/>
      <c r="B169" s="442"/>
      <c r="C169" s="442"/>
      <c r="D169" s="442"/>
      <c r="E169" s="442"/>
    </row>
    <row r="170" spans="1:5" x14ac:dyDescent="0.2">
      <c r="A170" s="442"/>
      <c r="B170" s="442"/>
      <c r="C170" s="442"/>
      <c r="D170" s="442"/>
      <c r="E170" s="442"/>
    </row>
    <row r="171" spans="1:5" x14ac:dyDescent="0.2">
      <c r="A171" s="442"/>
      <c r="B171" s="442"/>
      <c r="C171" s="442"/>
      <c r="D171" s="442"/>
      <c r="E171" s="442"/>
    </row>
    <row r="172" spans="1:5" x14ac:dyDescent="0.2">
      <c r="A172" s="442"/>
      <c r="B172" s="442"/>
      <c r="C172" s="442"/>
      <c r="D172" s="442"/>
      <c r="E172" s="442"/>
    </row>
    <row r="173" spans="1:5" x14ac:dyDescent="0.2">
      <c r="A173" s="442"/>
      <c r="B173" s="442"/>
      <c r="C173" s="442"/>
      <c r="D173" s="442"/>
      <c r="E173" s="442"/>
    </row>
    <row r="174" spans="1:5" x14ac:dyDescent="0.2">
      <c r="A174" s="442"/>
      <c r="B174" s="442"/>
      <c r="C174" s="442"/>
      <c r="D174" s="442"/>
      <c r="E174" s="442"/>
    </row>
    <row r="175" spans="1:5" x14ac:dyDescent="0.2">
      <c r="A175" s="442"/>
      <c r="B175" s="442"/>
      <c r="C175" s="442"/>
      <c r="D175" s="442"/>
      <c r="E175" s="442"/>
    </row>
    <row r="176" spans="1:5" x14ac:dyDescent="0.2">
      <c r="A176" s="442"/>
      <c r="B176" s="442"/>
      <c r="C176" s="442"/>
      <c r="D176" s="442"/>
      <c r="E176" s="442"/>
    </row>
    <row r="177" spans="1:5" x14ac:dyDescent="0.2">
      <c r="A177" s="442"/>
      <c r="B177" s="442"/>
      <c r="C177" s="442"/>
      <c r="D177" s="442"/>
      <c r="E177" s="442"/>
    </row>
    <row r="178" spans="1:5" x14ac:dyDescent="0.2">
      <c r="A178" s="442"/>
      <c r="B178" s="442"/>
      <c r="C178" s="442"/>
      <c r="D178" s="442"/>
      <c r="E178" s="442"/>
    </row>
    <row r="179" spans="1:5" x14ac:dyDescent="0.2">
      <c r="A179" s="442"/>
      <c r="B179" s="442"/>
      <c r="C179" s="442"/>
      <c r="D179" s="442"/>
      <c r="E179" s="442"/>
    </row>
    <row r="180" spans="1:5" x14ac:dyDescent="0.2">
      <c r="A180" s="442"/>
      <c r="B180" s="442"/>
      <c r="C180" s="442"/>
      <c r="D180" s="442"/>
      <c r="E180" s="442"/>
    </row>
    <row r="181" spans="1:5" x14ac:dyDescent="0.2">
      <c r="A181" s="442"/>
      <c r="B181" s="442"/>
      <c r="C181" s="442"/>
      <c r="D181" s="442"/>
      <c r="E181" s="442"/>
    </row>
    <row r="182" spans="1:5" x14ac:dyDescent="0.2">
      <c r="A182" s="442"/>
      <c r="B182" s="442"/>
      <c r="C182" s="442"/>
      <c r="D182" s="442"/>
      <c r="E182" s="442"/>
    </row>
    <row r="183" spans="1:5" x14ac:dyDescent="0.2">
      <c r="A183" s="442"/>
      <c r="B183" s="442"/>
      <c r="C183" s="442"/>
      <c r="D183" s="442"/>
      <c r="E183" s="442"/>
    </row>
    <row r="184" spans="1:5" x14ac:dyDescent="0.2">
      <c r="A184" s="442"/>
      <c r="B184" s="442"/>
      <c r="C184" s="442"/>
      <c r="D184" s="442"/>
      <c r="E184" s="442"/>
    </row>
    <row r="185" spans="1:5" x14ac:dyDescent="0.2">
      <c r="A185" s="442"/>
      <c r="B185" s="442"/>
      <c r="C185" s="442"/>
      <c r="D185" s="442"/>
      <c r="E185" s="442"/>
    </row>
    <row r="186" spans="1:5" x14ac:dyDescent="0.2">
      <c r="A186" s="442"/>
      <c r="B186" s="442"/>
      <c r="C186" s="442"/>
      <c r="D186" s="442"/>
      <c r="E186" s="442"/>
    </row>
    <row r="187" spans="1:5" x14ac:dyDescent="0.2">
      <c r="A187" s="442"/>
      <c r="B187" s="442"/>
      <c r="C187" s="442"/>
      <c r="D187" s="442"/>
      <c r="E187" s="442"/>
    </row>
    <row r="188" spans="1:5" x14ac:dyDescent="0.2">
      <c r="A188" s="442"/>
      <c r="B188" s="442"/>
      <c r="C188" s="442"/>
      <c r="D188" s="442"/>
      <c r="E188" s="442"/>
    </row>
    <row r="189" spans="1:5" x14ac:dyDescent="0.2">
      <c r="A189" s="442"/>
      <c r="B189" s="442"/>
      <c r="C189" s="442"/>
      <c r="D189" s="442"/>
      <c r="E189" s="442"/>
    </row>
    <row r="190" spans="1:5" x14ac:dyDescent="0.2">
      <c r="A190" s="442"/>
      <c r="B190" s="442"/>
      <c r="C190" s="442"/>
      <c r="D190" s="442"/>
      <c r="E190" s="442"/>
    </row>
    <row r="191" spans="1:5" x14ac:dyDescent="0.2">
      <c r="A191" s="442"/>
      <c r="B191" s="442"/>
      <c r="C191" s="442"/>
      <c r="D191" s="442"/>
      <c r="E191" s="442"/>
    </row>
    <row r="192" spans="1:5" x14ac:dyDescent="0.2">
      <c r="A192" s="442"/>
      <c r="B192" s="442"/>
      <c r="C192" s="442"/>
      <c r="D192" s="442"/>
      <c r="E192" s="442"/>
    </row>
    <row r="193" spans="1:5" x14ac:dyDescent="0.2">
      <c r="A193" s="442"/>
      <c r="B193" s="442"/>
      <c r="C193" s="442"/>
      <c r="D193" s="442"/>
      <c r="E193" s="442"/>
    </row>
    <row r="194" spans="1:5" x14ac:dyDescent="0.2">
      <c r="A194" s="442"/>
      <c r="B194" s="442"/>
      <c r="C194" s="442"/>
      <c r="D194" s="442"/>
      <c r="E194" s="442"/>
    </row>
    <row r="195" spans="1:5" x14ac:dyDescent="0.2">
      <c r="A195" s="442"/>
      <c r="B195" s="442"/>
      <c r="C195" s="442"/>
      <c r="D195" s="442"/>
      <c r="E195" s="442"/>
    </row>
    <row r="196" spans="1:5" x14ac:dyDescent="0.2">
      <c r="A196" s="442"/>
      <c r="B196" s="442"/>
      <c r="C196" s="442"/>
      <c r="D196" s="442"/>
      <c r="E196" s="442"/>
    </row>
    <row r="197" spans="1:5" x14ac:dyDescent="0.2">
      <c r="A197" s="442"/>
      <c r="B197" s="442"/>
      <c r="C197" s="442"/>
      <c r="D197" s="442"/>
      <c r="E197" s="442"/>
    </row>
    <row r="198" spans="1:5" x14ac:dyDescent="0.2">
      <c r="A198" s="442"/>
      <c r="B198" s="442"/>
      <c r="C198" s="442"/>
      <c r="D198" s="442"/>
      <c r="E198" s="442"/>
    </row>
    <row r="199" spans="1:5" x14ac:dyDescent="0.2">
      <c r="A199" s="442"/>
      <c r="B199" s="442"/>
      <c r="C199" s="442"/>
      <c r="D199" s="442"/>
      <c r="E199" s="442"/>
    </row>
    <row r="200" spans="1:5" x14ac:dyDescent="0.2">
      <c r="A200" s="442"/>
      <c r="B200" s="442"/>
      <c r="C200" s="442"/>
      <c r="D200" s="442"/>
      <c r="E200" s="442"/>
    </row>
    <row r="201" spans="1:5" x14ac:dyDescent="0.2">
      <c r="A201" s="442"/>
      <c r="B201" s="442"/>
      <c r="C201" s="442"/>
      <c r="D201" s="442"/>
      <c r="E201" s="442"/>
    </row>
    <row r="202" spans="1:5" x14ac:dyDescent="0.2">
      <c r="A202" s="442"/>
      <c r="B202" s="442"/>
      <c r="C202" s="442"/>
      <c r="D202" s="442"/>
      <c r="E202" s="442"/>
    </row>
    <row r="203" spans="1:5" x14ac:dyDescent="0.2">
      <c r="A203" s="442"/>
      <c r="B203" s="442"/>
      <c r="C203" s="442"/>
      <c r="D203" s="442"/>
      <c r="E203" s="442"/>
    </row>
    <row r="204" spans="1:5" x14ac:dyDescent="0.2">
      <c r="A204" s="442"/>
      <c r="B204" s="442"/>
      <c r="C204" s="442"/>
      <c r="D204" s="442"/>
      <c r="E204" s="442"/>
    </row>
    <row r="205" spans="1:5" x14ac:dyDescent="0.2">
      <c r="A205" s="442"/>
      <c r="B205" s="442"/>
      <c r="C205" s="442"/>
      <c r="D205" s="442"/>
      <c r="E205" s="442"/>
    </row>
    <row r="206" spans="1:5" x14ac:dyDescent="0.2">
      <c r="A206" s="442"/>
      <c r="B206" s="442"/>
      <c r="C206" s="442"/>
      <c r="D206" s="442"/>
      <c r="E206" s="442"/>
    </row>
    <row r="207" spans="1:5" x14ac:dyDescent="0.2">
      <c r="A207" s="442"/>
      <c r="B207" s="442"/>
      <c r="C207" s="442"/>
      <c r="D207" s="442"/>
      <c r="E207" s="442"/>
    </row>
    <row r="208" spans="1:5" x14ac:dyDescent="0.2">
      <c r="A208" s="442"/>
      <c r="B208" s="442"/>
      <c r="C208" s="442"/>
      <c r="D208" s="442"/>
      <c r="E208" s="442"/>
    </row>
    <row r="209" spans="1:5" x14ac:dyDescent="0.2">
      <c r="A209" s="442"/>
      <c r="B209" s="442"/>
      <c r="C209" s="442"/>
      <c r="D209" s="442"/>
      <c r="E209" s="442"/>
    </row>
    <row r="210" spans="1:5" x14ac:dyDescent="0.2">
      <c r="A210" s="442"/>
      <c r="B210" s="442"/>
      <c r="C210" s="442"/>
      <c r="D210" s="442"/>
      <c r="E210" s="442"/>
    </row>
    <row r="211" spans="1:5" x14ac:dyDescent="0.2">
      <c r="A211" s="442"/>
      <c r="B211" s="442"/>
      <c r="C211" s="442"/>
      <c r="D211" s="442"/>
      <c r="E211" s="442"/>
    </row>
    <row r="212" spans="1:5" x14ac:dyDescent="0.2">
      <c r="A212" s="442"/>
      <c r="B212" s="442"/>
      <c r="C212" s="442"/>
      <c r="D212" s="442"/>
      <c r="E212" s="442"/>
    </row>
    <row r="213" spans="1:5" x14ac:dyDescent="0.2">
      <c r="A213" s="442"/>
      <c r="B213" s="442"/>
      <c r="C213" s="442"/>
      <c r="D213" s="442"/>
      <c r="E213" s="442"/>
    </row>
    <row r="214" spans="1:5" x14ac:dyDescent="0.2">
      <c r="A214" s="442"/>
      <c r="B214" s="442"/>
      <c r="C214" s="442"/>
      <c r="D214" s="442"/>
      <c r="E214" s="442"/>
    </row>
    <row r="215" spans="1:5" x14ac:dyDescent="0.2">
      <c r="A215" s="442"/>
      <c r="B215" s="442"/>
      <c r="C215" s="442"/>
      <c r="D215" s="442"/>
      <c r="E215" s="442"/>
    </row>
    <row r="216" spans="1:5" x14ac:dyDescent="0.2">
      <c r="A216" s="442"/>
      <c r="B216" s="442"/>
      <c r="C216" s="442"/>
      <c r="D216" s="442"/>
      <c r="E216" s="442"/>
    </row>
    <row r="217" spans="1:5" x14ac:dyDescent="0.2">
      <c r="A217" s="442"/>
      <c r="B217" s="442"/>
      <c r="C217" s="442"/>
      <c r="D217" s="442"/>
      <c r="E217" s="442"/>
    </row>
    <row r="218" spans="1:5" x14ac:dyDescent="0.2">
      <c r="A218" s="442"/>
      <c r="B218" s="442"/>
      <c r="C218" s="442"/>
      <c r="D218" s="442"/>
      <c r="E218" s="442"/>
    </row>
    <row r="219" spans="1:5" x14ac:dyDescent="0.2">
      <c r="A219" s="442"/>
      <c r="B219" s="442"/>
      <c r="C219" s="442"/>
      <c r="D219" s="442"/>
      <c r="E219" s="442"/>
    </row>
    <row r="220" spans="1:5" x14ac:dyDescent="0.2">
      <c r="A220" s="442"/>
      <c r="B220" s="442"/>
      <c r="C220" s="442"/>
      <c r="D220" s="442"/>
      <c r="E220" s="442"/>
    </row>
    <row r="221" spans="1:5" x14ac:dyDescent="0.2">
      <c r="A221" s="442"/>
      <c r="B221" s="442"/>
      <c r="C221" s="442"/>
      <c r="D221" s="442"/>
      <c r="E221" s="442"/>
    </row>
    <row r="222" spans="1:5" x14ac:dyDescent="0.2">
      <c r="A222" s="442"/>
      <c r="B222" s="442"/>
      <c r="C222" s="442"/>
      <c r="D222" s="442"/>
      <c r="E222" s="442"/>
    </row>
    <row r="223" spans="1:5" x14ac:dyDescent="0.2">
      <c r="A223" s="442"/>
      <c r="B223" s="442"/>
      <c r="C223" s="442"/>
      <c r="D223" s="442"/>
      <c r="E223" s="442"/>
    </row>
    <row r="224" spans="1:5" x14ac:dyDescent="0.2">
      <c r="A224" s="442"/>
      <c r="B224" s="442"/>
      <c r="C224" s="442"/>
      <c r="D224" s="442"/>
      <c r="E224" s="442"/>
    </row>
    <row r="225" spans="1:5" x14ac:dyDescent="0.2">
      <c r="A225" s="442"/>
      <c r="B225" s="442"/>
      <c r="C225" s="442"/>
      <c r="D225" s="442"/>
      <c r="E225" s="442"/>
    </row>
    <row r="226" spans="1:5" x14ac:dyDescent="0.2">
      <c r="A226" s="442"/>
      <c r="B226" s="442"/>
      <c r="C226" s="442"/>
      <c r="D226" s="442"/>
      <c r="E226" s="442"/>
    </row>
    <row r="227" spans="1:5" x14ac:dyDescent="0.2">
      <c r="A227" s="442"/>
      <c r="B227" s="442"/>
      <c r="C227" s="442"/>
      <c r="D227" s="442"/>
      <c r="E227" s="442"/>
    </row>
    <row r="228" spans="1:5" x14ac:dyDescent="0.2">
      <c r="A228" s="442"/>
      <c r="B228" s="442"/>
      <c r="C228" s="442"/>
      <c r="D228" s="442"/>
      <c r="E228" s="442"/>
    </row>
    <row r="229" spans="1:5" x14ac:dyDescent="0.2">
      <c r="A229" s="442"/>
      <c r="B229" s="442"/>
      <c r="C229" s="442"/>
      <c r="D229" s="442"/>
      <c r="E229" s="442"/>
    </row>
    <row r="230" spans="1:5" x14ac:dyDescent="0.2">
      <c r="A230" s="442"/>
      <c r="B230" s="442"/>
      <c r="C230" s="442"/>
      <c r="D230" s="442"/>
      <c r="E230" s="442"/>
    </row>
    <row r="231" spans="1:5" x14ac:dyDescent="0.2">
      <c r="A231" s="442"/>
      <c r="B231" s="442"/>
      <c r="C231" s="442"/>
      <c r="D231" s="442"/>
      <c r="E231" s="442"/>
    </row>
    <row r="232" spans="1:5" x14ac:dyDescent="0.2">
      <c r="A232" s="442"/>
      <c r="B232" s="442"/>
      <c r="C232" s="442"/>
      <c r="D232" s="442"/>
      <c r="E232" s="442"/>
    </row>
    <row r="233" spans="1:5" x14ac:dyDescent="0.2">
      <c r="A233" s="442"/>
      <c r="B233" s="442"/>
      <c r="C233" s="442"/>
      <c r="D233" s="442"/>
      <c r="E233" s="442"/>
    </row>
    <row r="234" spans="1:5" x14ac:dyDescent="0.2">
      <c r="A234" s="442"/>
      <c r="B234" s="442"/>
      <c r="C234" s="442"/>
      <c r="D234" s="442"/>
      <c r="E234" s="442"/>
    </row>
    <row r="235" spans="1:5" x14ac:dyDescent="0.2">
      <c r="A235" s="442"/>
      <c r="B235" s="442"/>
      <c r="C235" s="442"/>
      <c r="D235" s="442"/>
      <c r="E235" s="442"/>
    </row>
    <row r="236" spans="1:5" x14ac:dyDescent="0.2">
      <c r="A236" s="442"/>
      <c r="B236" s="442"/>
      <c r="C236" s="442"/>
      <c r="D236" s="442"/>
      <c r="E236" s="442"/>
    </row>
    <row r="237" spans="1:5" x14ac:dyDescent="0.2">
      <c r="A237" s="442"/>
      <c r="B237" s="442"/>
      <c r="C237" s="442"/>
      <c r="D237" s="442"/>
      <c r="E237" s="442"/>
    </row>
    <row r="238" spans="1:5" x14ac:dyDescent="0.2">
      <c r="A238" s="442"/>
      <c r="B238" s="442"/>
      <c r="C238" s="442"/>
      <c r="D238" s="442"/>
      <c r="E238" s="442"/>
    </row>
    <row r="239" spans="1:5" x14ac:dyDescent="0.2">
      <c r="A239" s="442"/>
      <c r="B239" s="442"/>
      <c r="C239" s="442"/>
      <c r="D239" s="442"/>
      <c r="E239" s="442"/>
    </row>
    <row r="240" spans="1:5" x14ac:dyDescent="0.2">
      <c r="A240" s="442"/>
      <c r="B240" s="442"/>
      <c r="C240" s="442"/>
      <c r="D240" s="442"/>
      <c r="E240" s="442"/>
    </row>
    <row r="241" spans="1:5" x14ac:dyDescent="0.2">
      <c r="A241" s="442"/>
      <c r="B241" s="442"/>
      <c r="C241" s="442"/>
      <c r="D241" s="442"/>
      <c r="E241" s="442"/>
    </row>
    <row r="242" spans="1:5" x14ac:dyDescent="0.2">
      <c r="A242" s="442"/>
      <c r="B242" s="442"/>
      <c r="C242" s="442"/>
      <c r="D242" s="442"/>
      <c r="E242" s="442"/>
    </row>
    <row r="243" spans="1:5" x14ac:dyDescent="0.2">
      <c r="A243" s="442"/>
      <c r="B243" s="442"/>
      <c r="C243" s="442"/>
      <c r="D243" s="442"/>
      <c r="E243" s="442"/>
    </row>
    <row r="244" spans="1:5" x14ac:dyDescent="0.2">
      <c r="A244" s="442"/>
      <c r="B244" s="442"/>
      <c r="C244" s="442"/>
      <c r="D244" s="442"/>
      <c r="E244" s="442"/>
    </row>
    <row r="245" spans="1:5" x14ac:dyDescent="0.2">
      <c r="A245" s="442"/>
      <c r="B245" s="442"/>
      <c r="C245" s="442"/>
      <c r="D245" s="442"/>
      <c r="E245" s="442"/>
    </row>
    <row r="246" spans="1:5" x14ac:dyDescent="0.2">
      <c r="A246" s="442"/>
      <c r="B246" s="442"/>
      <c r="C246" s="442"/>
      <c r="D246" s="442"/>
      <c r="E246" s="442"/>
    </row>
    <row r="247" spans="1:5" x14ac:dyDescent="0.2">
      <c r="A247" s="442"/>
      <c r="B247" s="442"/>
      <c r="C247" s="442"/>
      <c r="D247" s="442"/>
      <c r="E247" s="442"/>
    </row>
    <row r="248" spans="1:5" x14ac:dyDescent="0.2">
      <c r="A248" s="442"/>
      <c r="B248" s="442"/>
      <c r="C248" s="442"/>
      <c r="D248" s="442"/>
      <c r="E248" s="442"/>
    </row>
    <row r="249" spans="1:5" x14ac:dyDescent="0.2">
      <c r="A249" s="442"/>
      <c r="B249" s="442"/>
      <c r="C249" s="442"/>
      <c r="D249" s="442"/>
      <c r="E249" s="442"/>
    </row>
    <row r="250" spans="1:5" x14ac:dyDescent="0.2">
      <c r="A250" s="442"/>
      <c r="B250" s="442"/>
      <c r="C250" s="442"/>
      <c r="D250" s="442"/>
      <c r="E250" s="442"/>
    </row>
    <row r="251" spans="1:5" x14ac:dyDescent="0.2">
      <c r="A251" s="442"/>
      <c r="B251" s="442"/>
      <c r="C251" s="442"/>
      <c r="D251" s="442"/>
      <c r="E251" s="442"/>
    </row>
    <row r="252" spans="1:5" x14ac:dyDescent="0.2">
      <c r="A252" s="442"/>
      <c r="B252" s="442"/>
      <c r="C252" s="442"/>
      <c r="D252" s="442"/>
      <c r="E252" s="442"/>
    </row>
    <row r="253" spans="1:5" x14ac:dyDescent="0.2">
      <c r="A253" s="442"/>
      <c r="B253" s="442"/>
      <c r="C253" s="442"/>
      <c r="D253" s="442"/>
      <c r="E253" s="442"/>
    </row>
    <row r="254" spans="1:5" x14ac:dyDescent="0.2">
      <c r="A254" s="442"/>
      <c r="B254" s="442"/>
      <c r="C254" s="442"/>
      <c r="D254" s="442"/>
      <c r="E254" s="442"/>
    </row>
    <row r="255" spans="1:5" x14ac:dyDescent="0.2">
      <c r="A255" s="442"/>
      <c r="B255" s="442"/>
      <c r="C255" s="442"/>
      <c r="D255" s="442"/>
      <c r="E255" s="442"/>
    </row>
    <row r="256" spans="1:5" x14ac:dyDescent="0.2">
      <c r="A256" s="442"/>
      <c r="B256" s="442"/>
      <c r="C256" s="442"/>
      <c r="D256" s="442"/>
      <c r="E256" s="442"/>
    </row>
    <row r="257" spans="1:5" x14ac:dyDescent="0.2">
      <c r="A257" s="442"/>
      <c r="B257" s="442"/>
      <c r="C257" s="442"/>
      <c r="D257" s="442"/>
      <c r="E257" s="442"/>
    </row>
    <row r="258" spans="1:5" x14ac:dyDescent="0.2">
      <c r="A258" s="442"/>
      <c r="B258" s="442"/>
      <c r="C258" s="442"/>
      <c r="D258" s="442"/>
      <c r="E258" s="442"/>
    </row>
    <row r="259" spans="1:5" x14ac:dyDescent="0.2">
      <c r="A259" s="442"/>
      <c r="B259" s="442"/>
      <c r="C259" s="442"/>
      <c r="D259" s="442"/>
      <c r="E259" s="442"/>
    </row>
    <row r="260" spans="1:5" x14ac:dyDescent="0.2">
      <c r="A260" s="442"/>
      <c r="B260" s="442"/>
      <c r="C260" s="442"/>
      <c r="D260" s="442"/>
      <c r="E260" s="442"/>
    </row>
    <row r="261" spans="1:5" x14ac:dyDescent="0.2">
      <c r="A261" s="442"/>
      <c r="B261" s="442"/>
      <c r="C261" s="442"/>
      <c r="D261" s="442"/>
      <c r="E261" s="442"/>
    </row>
    <row r="262" spans="1:5" x14ac:dyDescent="0.2">
      <c r="A262" s="442"/>
      <c r="B262" s="442"/>
      <c r="C262" s="442"/>
      <c r="D262" s="442"/>
      <c r="E262" s="442"/>
    </row>
    <row r="263" spans="1:5" x14ac:dyDescent="0.2">
      <c r="A263" s="442"/>
      <c r="B263" s="442"/>
      <c r="C263" s="442"/>
      <c r="D263" s="442"/>
      <c r="E263" s="442"/>
    </row>
    <row r="264" spans="1:5" x14ac:dyDescent="0.2">
      <c r="A264" s="442"/>
      <c r="B264" s="442"/>
      <c r="C264" s="442"/>
      <c r="D264" s="442"/>
      <c r="E264" s="442"/>
    </row>
    <row r="265" spans="1:5" x14ac:dyDescent="0.2">
      <c r="A265" s="442"/>
      <c r="B265" s="442"/>
      <c r="C265" s="442"/>
      <c r="D265" s="442"/>
      <c r="E265" s="442"/>
    </row>
    <row r="266" spans="1:5" x14ac:dyDescent="0.2">
      <c r="A266" s="442"/>
      <c r="B266" s="442"/>
      <c r="C266" s="442"/>
      <c r="D266" s="442"/>
      <c r="E266" s="442"/>
    </row>
    <row r="267" spans="1:5" x14ac:dyDescent="0.2">
      <c r="A267" s="442"/>
      <c r="B267" s="442"/>
      <c r="C267" s="442"/>
      <c r="D267" s="442"/>
      <c r="E267" s="442"/>
    </row>
    <row r="268" spans="1:5" x14ac:dyDescent="0.2">
      <c r="A268" s="442"/>
      <c r="B268" s="442"/>
      <c r="C268" s="442"/>
      <c r="D268" s="442"/>
      <c r="E268" s="442"/>
    </row>
    <row r="269" spans="1:5" x14ac:dyDescent="0.2">
      <c r="A269" s="442"/>
      <c r="B269" s="442"/>
      <c r="C269" s="442"/>
      <c r="D269" s="442"/>
      <c r="E269" s="442"/>
    </row>
    <row r="270" spans="1:5" x14ac:dyDescent="0.2">
      <c r="A270" s="442"/>
      <c r="B270" s="442"/>
      <c r="C270" s="442"/>
      <c r="D270" s="442"/>
      <c r="E270" s="442"/>
    </row>
    <row r="271" spans="1:5" x14ac:dyDescent="0.2">
      <c r="A271" s="442"/>
      <c r="B271" s="442"/>
      <c r="C271" s="442"/>
      <c r="D271" s="442"/>
      <c r="E271" s="442"/>
    </row>
    <row r="272" spans="1:5" x14ac:dyDescent="0.2">
      <c r="A272" s="442"/>
      <c r="B272" s="442"/>
      <c r="C272" s="442"/>
      <c r="D272" s="442"/>
      <c r="E272" s="442"/>
    </row>
    <row r="273" spans="1:5" x14ac:dyDescent="0.2">
      <c r="A273" s="442"/>
      <c r="B273" s="442"/>
      <c r="C273" s="442"/>
      <c r="D273" s="442"/>
      <c r="E273" s="442"/>
    </row>
    <row r="274" spans="1:5" x14ac:dyDescent="0.2">
      <c r="A274" s="442"/>
      <c r="B274" s="442"/>
      <c r="C274" s="442"/>
      <c r="D274" s="442"/>
      <c r="E274" s="442"/>
    </row>
    <row r="275" spans="1:5" x14ac:dyDescent="0.2">
      <c r="A275" s="442"/>
      <c r="B275" s="442"/>
      <c r="C275" s="442"/>
      <c r="D275" s="442"/>
      <c r="E275" s="442"/>
    </row>
    <row r="276" spans="1:5" x14ac:dyDescent="0.2">
      <c r="A276" s="442"/>
      <c r="B276" s="442"/>
      <c r="C276" s="442"/>
      <c r="D276" s="442"/>
      <c r="E276" s="442"/>
    </row>
    <row r="277" spans="1:5" x14ac:dyDescent="0.2">
      <c r="A277" s="442"/>
      <c r="B277" s="442"/>
      <c r="C277" s="442"/>
      <c r="D277" s="442"/>
      <c r="E277" s="442"/>
    </row>
    <row r="278" spans="1:5" x14ac:dyDescent="0.2">
      <c r="A278" s="442"/>
      <c r="B278" s="442"/>
      <c r="C278" s="442"/>
      <c r="D278" s="442"/>
      <c r="E278" s="442"/>
    </row>
    <row r="279" spans="1:5" x14ac:dyDescent="0.2">
      <c r="A279" s="442"/>
      <c r="B279" s="442"/>
      <c r="C279" s="442"/>
      <c r="D279" s="442"/>
      <c r="E279" s="442"/>
    </row>
    <row r="280" spans="1:5" x14ac:dyDescent="0.2">
      <c r="A280" s="442"/>
      <c r="B280" s="442"/>
      <c r="C280" s="442"/>
      <c r="D280" s="442"/>
      <c r="E280" s="442"/>
    </row>
    <row r="281" spans="1:5" x14ac:dyDescent="0.2">
      <c r="A281" s="442"/>
      <c r="B281" s="442"/>
      <c r="C281" s="442"/>
      <c r="D281" s="442"/>
      <c r="E281" s="442"/>
    </row>
    <row r="282" spans="1:5" x14ac:dyDescent="0.2">
      <c r="A282" s="442"/>
      <c r="B282" s="442"/>
      <c r="C282" s="442"/>
      <c r="D282" s="442"/>
      <c r="E282" s="442"/>
    </row>
    <row r="283" spans="1:5" x14ac:dyDescent="0.2">
      <c r="A283" s="442"/>
      <c r="B283" s="442"/>
      <c r="C283" s="442"/>
      <c r="D283" s="442"/>
      <c r="E283" s="442"/>
    </row>
    <row r="284" spans="1:5" x14ac:dyDescent="0.2">
      <c r="A284" s="442"/>
      <c r="B284" s="442"/>
      <c r="C284" s="442"/>
      <c r="D284" s="442"/>
      <c r="E284" s="442"/>
    </row>
    <row r="285" spans="1:5" x14ac:dyDescent="0.2">
      <c r="A285" s="442"/>
      <c r="B285" s="442"/>
      <c r="C285" s="442"/>
      <c r="D285" s="442"/>
      <c r="E285" s="442"/>
    </row>
    <row r="286" spans="1:5" x14ac:dyDescent="0.2">
      <c r="A286" s="442"/>
      <c r="B286" s="442"/>
      <c r="C286" s="442"/>
      <c r="D286" s="442"/>
      <c r="E286" s="442"/>
    </row>
    <row r="287" spans="1:5" x14ac:dyDescent="0.2">
      <c r="A287" s="442"/>
      <c r="B287" s="442"/>
      <c r="C287" s="442"/>
      <c r="D287" s="442"/>
      <c r="E287" s="442"/>
    </row>
    <row r="288" spans="1:5" x14ac:dyDescent="0.2">
      <c r="A288" s="442"/>
      <c r="B288" s="442"/>
      <c r="C288" s="442"/>
      <c r="D288" s="442"/>
      <c r="E288" s="442"/>
    </row>
    <row r="289" spans="1:5" x14ac:dyDescent="0.2">
      <c r="A289" s="442"/>
      <c r="B289" s="442"/>
      <c r="C289" s="442"/>
      <c r="D289" s="442"/>
      <c r="E289" s="442"/>
    </row>
    <row r="290" spans="1:5" x14ac:dyDescent="0.2">
      <c r="A290" s="442"/>
      <c r="B290" s="442"/>
      <c r="C290" s="442"/>
      <c r="D290" s="442"/>
      <c r="E290" s="442"/>
    </row>
    <row r="291" spans="1:5" x14ac:dyDescent="0.2">
      <c r="A291" s="442"/>
      <c r="B291" s="442"/>
      <c r="C291" s="442"/>
      <c r="D291" s="442"/>
      <c r="E291" s="442"/>
    </row>
    <row r="292" spans="1:5" x14ac:dyDescent="0.2">
      <c r="A292" s="442"/>
      <c r="B292" s="442"/>
      <c r="C292" s="442"/>
      <c r="D292" s="442"/>
      <c r="E292" s="442"/>
    </row>
    <row r="293" spans="1:5" x14ac:dyDescent="0.2">
      <c r="A293" s="442"/>
      <c r="B293" s="442"/>
      <c r="C293" s="442"/>
      <c r="D293" s="442"/>
      <c r="E293" s="442"/>
    </row>
    <row r="294" spans="1:5" x14ac:dyDescent="0.2">
      <c r="A294" s="442"/>
      <c r="B294" s="442"/>
      <c r="C294" s="442"/>
      <c r="D294" s="442"/>
      <c r="E294" s="442"/>
    </row>
  </sheetData>
  <mergeCells count="1">
    <mergeCell ref="A1:B1"/>
  </mergeCells>
  <hyperlinks>
    <hyperlink ref="B15" r:id="rId1" xr:uid="{C27E6878-551C-4C64-A5F4-B7C180879CF1}"/>
    <hyperlink ref="B20" r:id="rId2" xr:uid="{E7B8F5B4-DBAB-4378-A540-F27578743AE5}"/>
    <hyperlink ref="B8" r:id="rId3" display="Informationen zur Beteiligung schwerbehinderter Menschen am Arbeitsmarkt sind in der Publikation &quot;Arbeitsmarkt für Menschen mit Behinderung&quot;" xr:uid="{E46172FF-485F-4223-BBC1-3AFDB8D107E9}"/>
    <hyperlink ref="B18" r:id="rId4" display="Qualitätsbericht &quot;Beschäftigungsstatistik schwerbehinderter Menschen&quot;" xr:uid="{8FB953F4-0925-4D23-BC8E-31F379B244ED}"/>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1" manualBreakCount="1">
    <brk id="20" max="16383" man="1"/>
  </row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5EB23-F82A-41B5-9B28-000B454CDCEE}">
  <sheetPr>
    <pageSetUpPr fitToPage="1"/>
  </sheetPr>
  <dimension ref="A1:J48"/>
  <sheetViews>
    <sheetView showGridLines="0" zoomScaleNormal="100" workbookViewId="0">
      <selection sqref="A1:C1"/>
    </sheetView>
  </sheetViews>
  <sheetFormatPr baseColWidth="10" defaultColWidth="11" defaultRowHeight="12.75" x14ac:dyDescent="0.2"/>
  <cols>
    <col min="1" max="1" width="1.25" style="4" customWidth="1"/>
    <col min="2" max="2" width="3.25" style="4" customWidth="1"/>
    <col min="3" max="3" width="76.5" style="4" customWidth="1"/>
    <col min="4" max="4" width="11" style="4"/>
    <col min="5" max="5" width="11" style="4" customWidth="1"/>
    <col min="6" max="6" width="11" style="4"/>
    <col min="7" max="7" width="4.125" style="4" customWidth="1"/>
    <col min="8" max="16384" width="11" style="4"/>
  </cols>
  <sheetData>
    <row r="1" spans="1:6" ht="39.75" customHeight="1" x14ac:dyDescent="0.2">
      <c r="A1" s="589" t="s">
        <v>383</v>
      </c>
      <c r="B1" s="589"/>
      <c r="C1" s="589"/>
    </row>
    <row r="2" spans="1:6" ht="25.5" customHeight="1" x14ac:dyDescent="0.2">
      <c r="C2" s="156" t="s">
        <v>375</v>
      </c>
    </row>
    <row r="3" spans="1:6" ht="20.65" customHeight="1" x14ac:dyDescent="0.2">
      <c r="A3" s="442"/>
      <c r="B3" s="597" t="s">
        <v>188</v>
      </c>
      <c r="C3" s="597"/>
    </row>
    <row r="4" spans="1:6" ht="33" customHeight="1" x14ac:dyDescent="0.2">
      <c r="A4" s="442"/>
      <c r="B4" s="598" t="s">
        <v>324</v>
      </c>
      <c r="C4" s="598"/>
    </row>
    <row r="5" spans="1:6" ht="16.5" customHeight="1" x14ac:dyDescent="0.2">
      <c r="A5" s="442"/>
      <c r="B5" s="592" t="s">
        <v>325</v>
      </c>
      <c r="C5" s="592"/>
      <c r="D5" s="442"/>
      <c r="E5" s="442"/>
      <c r="F5" s="442"/>
    </row>
    <row r="6" spans="1:6" s="23" customFormat="1" ht="51.95" customHeight="1" x14ac:dyDescent="0.2">
      <c r="A6" s="22"/>
      <c r="B6" s="591" t="s">
        <v>326</v>
      </c>
      <c r="C6" s="591"/>
      <c r="D6" s="22"/>
      <c r="E6" s="22"/>
      <c r="F6" s="22"/>
    </row>
    <row r="7" spans="1:6" x14ac:dyDescent="0.2">
      <c r="A7" s="442"/>
      <c r="B7" s="442"/>
      <c r="C7" s="442"/>
      <c r="D7" s="442"/>
      <c r="E7" s="442"/>
      <c r="F7" s="442"/>
    </row>
    <row r="8" spans="1:6" ht="16.5" customHeight="1" x14ac:dyDescent="0.2">
      <c r="A8" s="442"/>
      <c r="B8" s="592" t="s">
        <v>3</v>
      </c>
      <c r="C8" s="592"/>
      <c r="D8" s="442"/>
      <c r="E8" s="442"/>
      <c r="F8" s="442"/>
    </row>
    <row r="9" spans="1:6" ht="183.75" customHeight="1" x14ac:dyDescent="0.2">
      <c r="A9" s="442"/>
      <c r="B9" s="591" t="s">
        <v>327</v>
      </c>
      <c r="C9" s="591"/>
      <c r="D9" s="442"/>
      <c r="E9" s="442"/>
      <c r="F9" s="442"/>
    </row>
    <row r="10" spans="1:6" ht="54.75" customHeight="1" x14ac:dyDescent="0.2">
      <c r="A10" s="442"/>
      <c r="B10" s="442"/>
      <c r="C10" s="440" t="s">
        <v>328</v>
      </c>
      <c r="D10" s="442"/>
      <c r="E10" s="442"/>
      <c r="F10" s="442"/>
    </row>
    <row r="11" spans="1:6" ht="18.2" customHeight="1" x14ac:dyDescent="0.2">
      <c r="A11" s="442"/>
      <c r="B11" s="594" t="s">
        <v>221</v>
      </c>
      <c r="C11" s="594"/>
      <c r="D11" s="442"/>
      <c r="E11" s="442"/>
      <c r="F11" s="442"/>
    </row>
    <row r="12" spans="1:6" ht="29.1" customHeight="1" x14ac:dyDescent="0.2">
      <c r="A12" s="442"/>
      <c r="B12" s="591" t="s">
        <v>329</v>
      </c>
      <c r="C12" s="591"/>
      <c r="D12" s="442"/>
      <c r="E12" s="442"/>
      <c r="F12" s="442"/>
    </row>
    <row r="13" spans="1:6" ht="184.5" customHeight="1" x14ac:dyDescent="0.2">
      <c r="A13" s="442"/>
      <c r="B13" s="442"/>
      <c r="C13" s="440" t="s">
        <v>330</v>
      </c>
      <c r="D13" s="442"/>
      <c r="E13" s="442"/>
      <c r="F13" s="442"/>
    </row>
    <row r="14" spans="1:6" ht="16.5" customHeight="1" x14ac:dyDescent="0.2">
      <c r="A14" s="442"/>
      <c r="B14" s="592" t="s">
        <v>331</v>
      </c>
      <c r="C14" s="592"/>
      <c r="D14" s="442"/>
      <c r="E14" s="442"/>
      <c r="F14" s="442"/>
    </row>
    <row r="15" spans="1:6" ht="36.75" customHeight="1" x14ac:dyDescent="0.2">
      <c r="A15" s="442"/>
      <c r="B15" s="591" t="s">
        <v>332</v>
      </c>
      <c r="C15" s="591"/>
      <c r="D15" s="442"/>
      <c r="E15" s="442"/>
      <c r="F15" s="442"/>
    </row>
    <row r="16" spans="1:6" ht="16.5" customHeight="1" x14ac:dyDescent="0.2">
      <c r="A16" s="442"/>
      <c r="B16" s="592" t="s">
        <v>333</v>
      </c>
      <c r="C16" s="596"/>
      <c r="D16" s="442"/>
      <c r="E16" s="442"/>
      <c r="F16" s="442"/>
    </row>
    <row r="17" spans="1:10" ht="72" customHeight="1" x14ac:dyDescent="0.2">
      <c r="A17" s="442"/>
      <c r="B17" s="591" t="s">
        <v>334</v>
      </c>
      <c r="C17" s="593"/>
      <c r="D17" s="442"/>
      <c r="E17" s="442"/>
      <c r="F17" s="442"/>
    </row>
    <row r="18" spans="1:10" s="160" customFormat="1" ht="16.5" customHeight="1" x14ac:dyDescent="0.2">
      <c r="A18" s="438"/>
      <c r="B18" s="594" t="s">
        <v>246</v>
      </c>
      <c r="C18" s="594"/>
      <c r="D18" s="438"/>
      <c r="E18" s="438"/>
      <c r="F18" s="438"/>
    </row>
    <row r="19" spans="1:10" ht="18.75" customHeight="1" x14ac:dyDescent="0.2">
      <c r="A19" s="442"/>
      <c r="B19" s="595" t="s">
        <v>335</v>
      </c>
      <c r="C19" s="595"/>
      <c r="D19" s="442"/>
      <c r="E19" s="442"/>
      <c r="F19" s="442"/>
    </row>
    <row r="20" spans="1:10" ht="129" customHeight="1" x14ac:dyDescent="0.2">
      <c r="A20" s="442"/>
      <c r="B20" s="278" t="s">
        <v>336</v>
      </c>
      <c r="C20" s="250" t="s">
        <v>244</v>
      </c>
      <c r="D20" s="442"/>
      <c r="E20" s="442"/>
      <c r="F20" s="442"/>
    </row>
    <row r="21" spans="1:10" ht="18.75" customHeight="1" x14ac:dyDescent="0.2">
      <c r="A21" s="442"/>
      <c r="B21" s="595" t="s">
        <v>232</v>
      </c>
      <c r="C21" s="595"/>
      <c r="D21" s="442"/>
      <c r="E21" s="442"/>
      <c r="F21" s="442"/>
    </row>
    <row r="22" spans="1:10" ht="62.65" customHeight="1" x14ac:dyDescent="0.2">
      <c r="A22" s="442"/>
      <c r="B22" s="278" t="s">
        <v>245</v>
      </c>
      <c r="C22" s="250" t="s">
        <v>378</v>
      </c>
      <c r="D22" s="442"/>
      <c r="E22" s="442"/>
      <c r="F22" s="442"/>
    </row>
    <row r="23" spans="1:10" x14ac:dyDescent="0.2">
      <c r="A23" s="442"/>
      <c r="B23" s="442"/>
      <c r="C23" s="440"/>
      <c r="D23" s="442"/>
      <c r="E23" s="442"/>
      <c r="F23" s="442"/>
    </row>
    <row r="24" spans="1:10" ht="16.5" customHeight="1" x14ac:dyDescent="0.2">
      <c r="A24" s="442"/>
      <c r="B24" s="594" t="s">
        <v>215</v>
      </c>
      <c r="C24" s="594"/>
      <c r="D24" s="442"/>
      <c r="E24" s="442"/>
      <c r="F24" s="442"/>
    </row>
    <row r="25" spans="1:10" ht="52.5" customHeight="1" x14ac:dyDescent="0.2">
      <c r="A25" s="442"/>
      <c r="B25" s="591" t="s">
        <v>337</v>
      </c>
      <c r="C25" s="591"/>
      <c r="D25" s="442"/>
      <c r="E25" s="442"/>
      <c r="F25" s="442"/>
    </row>
    <row r="26" spans="1:10" ht="81.2" customHeight="1" x14ac:dyDescent="0.2">
      <c r="B26" s="278" t="s">
        <v>366</v>
      </c>
      <c r="C26" s="449" t="s">
        <v>347</v>
      </c>
      <c r="D26" s="449"/>
      <c r="E26" s="449"/>
      <c r="F26" s="449"/>
      <c r="G26" s="449"/>
      <c r="H26" s="449"/>
      <c r="I26" s="449"/>
      <c r="J26" s="449"/>
    </row>
    <row r="27" spans="1:10" ht="83.25" customHeight="1" x14ac:dyDescent="0.2">
      <c r="B27" s="591" t="s">
        <v>379</v>
      </c>
      <c r="C27" s="591"/>
      <c r="D27" s="440"/>
      <c r="E27" s="449"/>
      <c r="F27" s="449"/>
      <c r="G27" s="449"/>
      <c r="H27" s="449"/>
      <c r="I27" s="449"/>
      <c r="J27" s="449"/>
    </row>
    <row r="28" spans="1:10" ht="12.75" customHeight="1" x14ac:dyDescent="0.2">
      <c r="B28" s="440"/>
      <c r="C28" s="440"/>
      <c r="D28" s="449"/>
      <c r="E28" s="449"/>
      <c r="F28" s="449"/>
      <c r="G28" s="449"/>
      <c r="H28" s="449"/>
      <c r="I28" s="449"/>
      <c r="J28" s="449"/>
    </row>
    <row r="29" spans="1:10" ht="12.75" customHeight="1" x14ac:dyDescent="0.2">
      <c r="B29" s="592" t="s">
        <v>338</v>
      </c>
      <c r="C29" s="592"/>
      <c r="D29" s="449"/>
      <c r="E29" s="449"/>
      <c r="F29" s="449"/>
      <c r="G29" s="449"/>
      <c r="H29" s="449"/>
      <c r="I29" s="449"/>
      <c r="J29" s="449"/>
    </row>
    <row r="30" spans="1:10" ht="44.25" customHeight="1" x14ac:dyDescent="0.2">
      <c r="B30" s="591" t="s">
        <v>348</v>
      </c>
      <c r="C30" s="591"/>
      <c r="D30" s="449"/>
      <c r="E30" s="449"/>
      <c r="F30" s="449"/>
      <c r="G30" s="449"/>
      <c r="H30" s="449"/>
      <c r="I30" s="449"/>
      <c r="J30" s="449"/>
    </row>
    <row r="31" spans="1:10" ht="48.95" customHeight="1" x14ac:dyDescent="0.2">
      <c r="B31" s="439"/>
      <c r="C31" s="439"/>
      <c r="D31" s="449"/>
      <c r="E31" s="449"/>
      <c r="F31" s="449"/>
      <c r="G31" s="449"/>
      <c r="H31" s="449"/>
      <c r="I31" s="449"/>
      <c r="J31" s="449"/>
    </row>
    <row r="32" spans="1:10" ht="12.75" customHeight="1" x14ac:dyDescent="0.2">
      <c r="B32" s="440"/>
      <c r="C32" s="440"/>
      <c r="D32" s="449"/>
      <c r="E32" s="449"/>
      <c r="F32" s="449"/>
      <c r="G32" s="449"/>
      <c r="H32" s="449"/>
      <c r="I32" s="449"/>
      <c r="J32" s="449"/>
    </row>
    <row r="33" spans="1:6" x14ac:dyDescent="0.2">
      <c r="A33" s="468"/>
      <c r="B33" s="468"/>
      <c r="C33" s="442"/>
      <c r="D33" s="442"/>
      <c r="E33" s="442"/>
      <c r="F33" s="442"/>
    </row>
    <row r="34" spans="1:6" ht="16.5" customHeight="1" x14ac:dyDescent="0.2">
      <c r="A34" s="442"/>
      <c r="B34" s="592" t="s">
        <v>248</v>
      </c>
      <c r="C34" s="592"/>
      <c r="D34" s="442"/>
      <c r="E34" s="442"/>
      <c r="F34" s="442"/>
    </row>
    <row r="35" spans="1:6" ht="121.5" customHeight="1" x14ac:dyDescent="0.2">
      <c r="A35" s="157"/>
      <c r="B35" s="591" t="s">
        <v>376</v>
      </c>
      <c r="C35" s="591"/>
      <c r="D35" s="157"/>
      <c r="E35" s="157"/>
      <c r="F35" s="157"/>
    </row>
    <row r="36" spans="1:6" ht="38.85" customHeight="1" x14ac:dyDescent="0.2">
      <c r="A36" s="442"/>
      <c r="B36" s="591" t="s">
        <v>377</v>
      </c>
      <c r="C36" s="591"/>
      <c r="D36" s="442"/>
      <c r="E36" s="442"/>
      <c r="F36" s="442"/>
    </row>
    <row r="37" spans="1:6" ht="9.4" customHeight="1" x14ac:dyDescent="0.2">
      <c r="A37" s="468"/>
      <c r="B37" s="468"/>
      <c r="C37" s="442"/>
      <c r="D37" s="442"/>
      <c r="E37" s="442"/>
      <c r="F37" s="442"/>
    </row>
    <row r="38" spans="1:6" ht="15.6" customHeight="1" x14ac:dyDescent="0.2">
      <c r="B38" s="590" t="s">
        <v>339</v>
      </c>
      <c r="C38" s="590"/>
    </row>
    <row r="40" spans="1:6" x14ac:dyDescent="0.2">
      <c r="B40" s="420" t="s">
        <v>340</v>
      </c>
      <c r="C40" s="420"/>
    </row>
    <row r="41" spans="1:6" ht="24" x14ac:dyDescent="0.2">
      <c r="B41" s="420"/>
      <c r="C41" s="421" t="s">
        <v>341</v>
      </c>
    </row>
    <row r="42" spans="1:6" ht="36" x14ac:dyDescent="0.2">
      <c r="B42" s="420"/>
      <c r="C42" s="421" t="s">
        <v>380</v>
      </c>
    </row>
    <row r="43" spans="1:6" ht="20.25" customHeight="1" x14ac:dyDescent="0.2">
      <c r="B43" s="420" t="s">
        <v>342</v>
      </c>
      <c r="C43" s="420"/>
    </row>
    <row r="44" spans="1:6" ht="49.5" customHeight="1" x14ac:dyDescent="0.2">
      <c r="B44" s="420"/>
      <c r="C44" s="421" t="s">
        <v>343</v>
      </c>
    </row>
    <row r="45" spans="1:6" ht="20.25" customHeight="1" x14ac:dyDescent="0.2">
      <c r="B45" s="420" t="s">
        <v>344</v>
      </c>
      <c r="C45" s="420"/>
    </row>
    <row r="46" spans="1:6" ht="24" x14ac:dyDescent="0.2">
      <c r="B46" s="420"/>
      <c r="C46" s="421" t="s">
        <v>345</v>
      </c>
    </row>
    <row r="47" spans="1:6" ht="20.25" customHeight="1" x14ac:dyDescent="0.2">
      <c r="B47" s="420" t="s">
        <v>346</v>
      </c>
      <c r="C47" s="420"/>
    </row>
    <row r="48" spans="1:6" ht="101.25" customHeight="1" x14ac:dyDescent="0.2">
      <c r="B48" s="420"/>
      <c r="C48" s="421" t="s">
        <v>367</v>
      </c>
    </row>
  </sheetData>
  <mergeCells count="25">
    <mergeCell ref="B8:C8"/>
    <mergeCell ref="A1:C1"/>
    <mergeCell ref="B3:C3"/>
    <mergeCell ref="B4:C4"/>
    <mergeCell ref="B5:C5"/>
    <mergeCell ref="B6:C6"/>
    <mergeCell ref="B25:C25"/>
    <mergeCell ref="B9:C9"/>
    <mergeCell ref="B11:C11"/>
    <mergeCell ref="B12:C12"/>
    <mergeCell ref="B14:C14"/>
    <mergeCell ref="B15:C15"/>
    <mergeCell ref="B16:C16"/>
    <mergeCell ref="B17:C17"/>
    <mergeCell ref="B18:C18"/>
    <mergeCell ref="B19:C19"/>
    <mergeCell ref="B21:C21"/>
    <mergeCell ref="B24:C24"/>
    <mergeCell ref="B38:C38"/>
    <mergeCell ref="B27:C27"/>
    <mergeCell ref="B29:C29"/>
    <mergeCell ref="B30:C30"/>
    <mergeCell ref="B34:C34"/>
    <mergeCell ref="B35:C35"/>
    <mergeCell ref="B36:C36"/>
  </mergeCells>
  <pageMargins left="0.70866141732283472" right="0.51181102362204722" top="0.39370078740157483" bottom="0.59055118110236227" header="0.31496062992125984" footer="0.31496062992125984"/>
  <pageSetup paperSize="9" fitToHeight="0" orientation="portrait" r:id="rId1"/>
  <headerFooter>
    <oddFooter>&amp;C&amp;8Seite &amp;P von &amp;N</oddFooter>
  </headerFooter>
  <rowBreaks count="2" manualBreakCount="2">
    <brk id="15" max="16383" man="1"/>
    <brk id="31" max="2"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53A25-1688-4461-9D45-F3EF3215D286}">
  <dimension ref="A1:K63"/>
  <sheetViews>
    <sheetView showGridLines="0" zoomScaleNormal="100" zoomScaleSheetLayoutView="100" workbookViewId="0">
      <selection sqref="A1:G1"/>
    </sheetView>
  </sheetViews>
  <sheetFormatPr baseColWidth="10" defaultRowHeight="16.5" customHeight="1" x14ac:dyDescent="0.2"/>
  <cols>
    <col min="1" max="1" width="2.375" style="466" customWidth="1"/>
    <col min="2" max="2" width="15.125" style="466" customWidth="1"/>
    <col min="3" max="3" width="20.375" style="466" customWidth="1"/>
    <col min="4" max="5" width="10" style="466" customWidth="1"/>
    <col min="6" max="8" width="11" style="466"/>
    <col min="9" max="9" width="13.75" style="466" customWidth="1"/>
    <col min="10" max="256" width="11" style="466"/>
    <col min="257" max="257" width="2.375" style="466" customWidth="1"/>
    <col min="258" max="258" width="15.125" style="466" customWidth="1"/>
    <col min="259" max="259" width="20.375" style="466" customWidth="1"/>
    <col min="260" max="261" width="10" style="466" customWidth="1"/>
    <col min="262" max="264" width="11" style="466"/>
    <col min="265" max="265" width="13.75" style="466" customWidth="1"/>
    <col min="266" max="512" width="11" style="466"/>
    <col min="513" max="513" width="2.375" style="466" customWidth="1"/>
    <col min="514" max="514" width="15.125" style="466" customWidth="1"/>
    <col min="515" max="515" width="20.375" style="466" customWidth="1"/>
    <col min="516" max="517" width="10" style="466" customWidth="1"/>
    <col min="518" max="520" width="11" style="466"/>
    <col min="521" max="521" width="13.75" style="466" customWidth="1"/>
    <col min="522" max="768" width="11" style="466"/>
    <col min="769" max="769" width="2.375" style="466" customWidth="1"/>
    <col min="770" max="770" width="15.125" style="466" customWidth="1"/>
    <col min="771" max="771" width="20.375" style="466" customWidth="1"/>
    <col min="772" max="773" width="10" style="466" customWidth="1"/>
    <col min="774" max="776" width="11" style="466"/>
    <col min="777" max="777" width="13.75" style="466" customWidth="1"/>
    <col min="778" max="1024" width="11" style="466"/>
    <col min="1025" max="1025" width="2.375" style="466" customWidth="1"/>
    <col min="1026" max="1026" width="15.125" style="466" customWidth="1"/>
    <col min="1027" max="1027" width="20.375" style="466" customWidth="1"/>
    <col min="1028" max="1029" width="10" style="466" customWidth="1"/>
    <col min="1030" max="1032" width="11" style="466"/>
    <col min="1033" max="1033" width="13.75" style="466" customWidth="1"/>
    <col min="1034" max="1280" width="11" style="466"/>
    <col min="1281" max="1281" width="2.375" style="466" customWidth="1"/>
    <col min="1282" max="1282" width="15.125" style="466" customWidth="1"/>
    <col min="1283" max="1283" width="20.375" style="466" customWidth="1"/>
    <col min="1284" max="1285" width="10" style="466" customWidth="1"/>
    <col min="1286" max="1288" width="11" style="466"/>
    <col min="1289" max="1289" width="13.75" style="466" customWidth="1"/>
    <col min="1290" max="1536" width="11" style="466"/>
    <col min="1537" max="1537" width="2.375" style="466" customWidth="1"/>
    <col min="1538" max="1538" width="15.125" style="466" customWidth="1"/>
    <col min="1539" max="1539" width="20.375" style="466" customWidth="1"/>
    <col min="1540" max="1541" width="10" style="466" customWidth="1"/>
    <col min="1542" max="1544" width="11" style="466"/>
    <col min="1545" max="1545" width="13.75" style="466" customWidth="1"/>
    <col min="1546" max="1792" width="11" style="466"/>
    <col min="1793" max="1793" width="2.375" style="466" customWidth="1"/>
    <col min="1794" max="1794" width="15.125" style="466" customWidth="1"/>
    <col min="1795" max="1795" width="20.375" style="466" customWidth="1"/>
    <col min="1796" max="1797" width="10" style="466" customWidth="1"/>
    <col min="1798" max="1800" width="11" style="466"/>
    <col min="1801" max="1801" width="13.75" style="466" customWidth="1"/>
    <col min="1802" max="2048" width="11" style="466"/>
    <col min="2049" max="2049" width="2.375" style="466" customWidth="1"/>
    <col min="2050" max="2050" width="15.125" style="466" customWidth="1"/>
    <col min="2051" max="2051" width="20.375" style="466" customWidth="1"/>
    <col min="2052" max="2053" width="10" style="466" customWidth="1"/>
    <col min="2054" max="2056" width="11" style="466"/>
    <col min="2057" max="2057" width="13.75" style="466" customWidth="1"/>
    <col min="2058" max="2304" width="11" style="466"/>
    <col min="2305" max="2305" width="2.375" style="466" customWidth="1"/>
    <col min="2306" max="2306" width="15.125" style="466" customWidth="1"/>
    <col min="2307" max="2307" width="20.375" style="466" customWidth="1"/>
    <col min="2308" max="2309" width="10" style="466" customWidth="1"/>
    <col min="2310" max="2312" width="11" style="466"/>
    <col min="2313" max="2313" width="13.75" style="466" customWidth="1"/>
    <col min="2314" max="2560" width="11" style="466"/>
    <col min="2561" max="2561" width="2.375" style="466" customWidth="1"/>
    <col min="2562" max="2562" width="15.125" style="466" customWidth="1"/>
    <col min="2563" max="2563" width="20.375" style="466" customWidth="1"/>
    <col min="2564" max="2565" width="10" style="466" customWidth="1"/>
    <col min="2566" max="2568" width="11" style="466"/>
    <col min="2569" max="2569" width="13.75" style="466" customWidth="1"/>
    <col min="2570" max="2816" width="11" style="466"/>
    <col min="2817" max="2817" width="2.375" style="466" customWidth="1"/>
    <col min="2818" max="2818" width="15.125" style="466" customWidth="1"/>
    <col min="2819" max="2819" width="20.375" style="466" customWidth="1"/>
    <col min="2820" max="2821" width="10" style="466" customWidth="1"/>
    <col min="2822" max="2824" width="11" style="466"/>
    <col min="2825" max="2825" width="13.75" style="466" customWidth="1"/>
    <col min="2826" max="3072" width="11" style="466"/>
    <col min="3073" max="3073" width="2.375" style="466" customWidth="1"/>
    <col min="3074" max="3074" width="15.125" style="466" customWidth="1"/>
    <col min="3075" max="3075" width="20.375" style="466" customWidth="1"/>
    <col min="3076" max="3077" width="10" style="466" customWidth="1"/>
    <col min="3078" max="3080" width="11" style="466"/>
    <col min="3081" max="3081" width="13.75" style="466" customWidth="1"/>
    <col min="3082" max="3328" width="11" style="466"/>
    <col min="3329" max="3329" width="2.375" style="466" customWidth="1"/>
    <col min="3330" max="3330" width="15.125" style="466" customWidth="1"/>
    <col min="3331" max="3331" width="20.375" style="466" customWidth="1"/>
    <col min="3332" max="3333" width="10" style="466" customWidth="1"/>
    <col min="3334" max="3336" width="11" style="466"/>
    <col min="3337" max="3337" width="13.75" style="466" customWidth="1"/>
    <col min="3338" max="3584" width="11" style="466"/>
    <col min="3585" max="3585" width="2.375" style="466" customWidth="1"/>
    <col min="3586" max="3586" width="15.125" style="466" customWidth="1"/>
    <col min="3587" max="3587" width="20.375" style="466" customWidth="1"/>
    <col min="3588" max="3589" width="10" style="466" customWidth="1"/>
    <col min="3590" max="3592" width="11" style="466"/>
    <col min="3593" max="3593" width="13.75" style="466" customWidth="1"/>
    <col min="3594" max="3840" width="11" style="466"/>
    <col min="3841" max="3841" width="2.375" style="466" customWidth="1"/>
    <col min="3842" max="3842" width="15.125" style="466" customWidth="1"/>
    <col min="3843" max="3843" width="20.375" style="466" customWidth="1"/>
    <col min="3844" max="3845" width="10" style="466" customWidth="1"/>
    <col min="3846" max="3848" width="11" style="466"/>
    <col min="3849" max="3849" width="13.75" style="466" customWidth="1"/>
    <col min="3850" max="4096" width="11" style="466"/>
    <col min="4097" max="4097" width="2.375" style="466" customWidth="1"/>
    <col min="4098" max="4098" width="15.125" style="466" customWidth="1"/>
    <col min="4099" max="4099" width="20.375" style="466" customWidth="1"/>
    <col min="4100" max="4101" width="10" style="466" customWidth="1"/>
    <col min="4102" max="4104" width="11" style="466"/>
    <col min="4105" max="4105" width="13.75" style="466" customWidth="1"/>
    <col min="4106" max="4352" width="11" style="466"/>
    <col min="4353" max="4353" width="2.375" style="466" customWidth="1"/>
    <col min="4354" max="4354" width="15.125" style="466" customWidth="1"/>
    <col min="4355" max="4355" width="20.375" style="466" customWidth="1"/>
    <col min="4356" max="4357" width="10" style="466" customWidth="1"/>
    <col min="4358" max="4360" width="11" style="466"/>
    <col min="4361" max="4361" width="13.75" style="466" customWidth="1"/>
    <col min="4362" max="4608" width="11" style="466"/>
    <col min="4609" max="4609" width="2.375" style="466" customWidth="1"/>
    <col min="4610" max="4610" width="15.125" style="466" customWidth="1"/>
    <col min="4611" max="4611" width="20.375" style="466" customWidth="1"/>
    <col min="4612" max="4613" width="10" style="466" customWidth="1"/>
    <col min="4614" max="4616" width="11" style="466"/>
    <col min="4617" max="4617" width="13.75" style="466" customWidth="1"/>
    <col min="4618" max="4864" width="11" style="466"/>
    <col min="4865" max="4865" width="2.375" style="466" customWidth="1"/>
    <col min="4866" max="4866" width="15.125" style="466" customWidth="1"/>
    <col min="4867" max="4867" width="20.375" style="466" customWidth="1"/>
    <col min="4868" max="4869" width="10" style="466" customWidth="1"/>
    <col min="4870" max="4872" width="11" style="466"/>
    <col min="4873" max="4873" width="13.75" style="466" customWidth="1"/>
    <col min="4874" max="5120" width="11" style="466"/>
    <col min="5121" max="5121" width="2.375" style="466" customWidth="1"/>
    <col min="5122" max="5122" width="15.125" style="466" customWidth="1"/>
    <col min="5123" max="5123" width="20.375" style="466" customWidth="1"/>
    <col min="5124" max="5125" width="10" style="466" customWidth="1"/>
    <col min="5126" max="5128" width="11" style="466"/>
    <col min="5129" max="5129" width="13.75" style="466" customWidth="1"/>
    <col min="5130" max="5376" width="11" style="466"/>
    <col min="5377" max="5377" width="2.375" style="466" customWidth="1"/>
    <col min="5378" max="5378" width="15.125" style="466" customWidth="1"/>
    <col min="5379" max="5379" width="20.375" style="466" customWidth="1"/>
    <col min="5380" max="5381" width="10" style="466" customWidth="1"/>
    <col min="5382" max="5384" width="11" style="466"/>
    <col min="5385" max="5385" width="13.75" style="466" customWidth="1"/>
    <col min="5386" max="5632" width="11" style="466"/>
    <col min="5633" max="5633" width="2.375" style="466" customWidth="1"/>
    <col min="5634" max="5634" width="15.125" style="466" customWidth="1"/>
    <col min="5635" max="5635" width="20.375" style="466" customWidth="1"/>
    <col min="5636" max="5637" width="10" style="466" customWidth="1"/>
    <col min="5638" max="5640" width="11" style="466"/>
    <col min="5641" max="5641" width="13.75" style="466" customWidth="1"/>
    <col min="5642" max="5888" width="11" style="466"/>
    <col min="5889" max="5889" width="2.375" style="466" customWidth="1"/>
    <col min="5890" max="5890" width="15.125" style="466" customWidth="1"/>
    <col min="5891" max="5891" width="20.375" style="466" customWidth="1"/>
    <col min="5892" max="5893" width="10" style="466" customWidth="1"/>
    <col min="5894" max="5896" width="11" style="466"/>
    <col min="5897" max="5897" width="13.75" style="466" customWidth="1"/>
    <col min="5898" max="6144" width="11" style="466"/>
    <col min="6145" max="6145" width="2.375" style="466" customWidth="1"/>
    <col min="6146" max="6146" width="15.125" style="466" customWidth="1"/>
    <col min="6147" max="6147" width="20.375" style="466" customWidth="1"/>
    <col min="6148" max="6149" width="10" style="466" customWidth="1"/>
    <col min="6150" max="6152" width="11" style="466"/>
    <col min="6153" max="6153" width="13.75" style="466" customWidth="1"/>
    <col min="6154" max="6400" width="11" style="466"/>
    <col min="6401" max="6401" width="2.375" style="466" customWidth="1"/>
    <col min="6402" max="6402" width="15.125" style="466" customWidth="1"/>
    <col min="6403" max="6403" width="20.375" style="466" customWidth="1"/>
    <col min="6404" max="6405" width="10" style="466" customWidth="1"/>
    <col min="6406" max="6408" width="11" style="466"/>
    <col min="6409" max="6409" width="13.75" style="466" customWidth="1"/>
    <col min="6410" max="6656" width="11" style="466"/>
    <col min="6657" max="6657" width="2.375" style="466" customWidth="1"/>
    <col min="6658" max="6658" width="15.125" style="466" customWidth="1"/>
    <col min="6659" max="6659" width="20.375" style="466" customWidth="1"/>
    <col min="6660" max="6661" width="10" style="466" customWidth="1"/>
    <col min="6662" max="6664" width="11" style="466"/>
    <col min="6665" max="6665" width="13.75" style="466" customWidth="1"/>
    <col min="6666" max="6912" width="11" style="466"/>
    <col min="6913" max="6913" width="2.375" style="466" customWidth="1"/>
    <col min="6914" max="6914" width="15.125" style="466" customWidth="1"/>
    <col min="6915" max="6915" width="20.375" style="466" customWidth="1"/>
    <col min="6916" max="6917" width="10" style="466" customWidth="1"/>
    <col min="6918" max="6920" width="11" style="466"/>
    <col min="6921" max="6921" width="13.75" style="466" customWidth="1"/>
    <col min="6922" max="7168" width="11" style="466"/>
    <col min="7169" max="7169" width="2.375" style="466" customWidth="1"/>
    <col min="7170" max="7170" width="15.125" style="466" customWidth="1"/>
    <col min="7171" max="7171" width="20.375" style="466" customWidth="1"/>
    <col min="7172" max="7173" width="10" style="466" customWidth="1"/>
    <col min="7174" max="7176" width="11" style="466"/>
    <col min="7177" max="7177" width="13.75" style="466" customWidth="1"/>
    <col min="7178" max="7424" width="11" style="466"/>
    <col min="7425" max="7425" width="2.375" style="466" customWidth="1"/>
    <col min="7426" max="7426" width="15.125" style="466" customWidth="1"/>
    <col min="7427" max="7427" width="20.375" style="466" customWidth="1"/>
    <col min="7428" max="7429" width="10" style="466" customWidth="1"/>
    <col min="7430" max="7432" width="11" style="466"/>
    <col min="7433" max="7433" width="13.75" style="466" customWidth="1"/>
    <col min="7434" max="7680" width="11" style="466"/>
    <col min="7681" max="7681" width="2.375" style="466" customWidth="1"/>
    <col min="7682" max="7682" width="15.125" style="466" customWidth="1"/>
    <col min="7683" max="7683" width="20.375" style="466" customWidth="1"/>
    <col min="7684" max="7685" width="10" style="466" customWidth="1"/>
    <col min="7686" max="7688" width="11" style="466"/>
    <col min="7689" max="7689" width="13.75" style="466" customWidth="1"/>
    <col min="7690" max="7936" width="11" style="466"/>
    <col min="7937" max="7937" width="2.375" style="466" customWidth="1"/>
    <col min="7938" max="7938" width="15.125" style="466" customWidth="1"/>
    <col min="7939" max="7939" width="20.375" style="466" customWidth="1"/>
    <col min="7940" max="7941" width="10" style="466" customWidth="1"/>
    <col min="7942" max="7944" width="11" style="466"/>
    <col min="7945" max="7945" width="13.75" style="466" customWidth="1"/>
    <col min="7946" max="8192" width="11" style="466"/>
    <col min="8193" max="8193" width="2.375" style="466" customWidth="1"/>
    <col min="8194" max="8194" width="15.125" style="466" customWidth="1"/>
    <col min="8195" max="8195" width="20.375" style="466" customWidth="1"/>
    <col min="8196" max="8197" width="10" style="466" customWidth="1"/>
    <col min="8198" max="8200" width="11" style="466"/>
    <col min="8201" max="8201" width="13.75" style="466" customWidth="1"/>
    <col min="8202" max="8448" width="11" style="466"/>
    <col min="8449" max="8449" width="2.375" style="466" customWidth="1"/>
    <col min="8450" max="8450" width="15.125" style="466" customWidth="1"/>
    <col min="8451" max="8451" width="20.375" style="466" customWidth="1"/>
    <col min="8452" max="8453" width="10" style="466" customWidth="1"/>
    <col min="8454" max="8456" width="11" style="466"/>
    <col min="8457" max="8457" width="13.75" style="466" customWidth="1"/>
    <col min="8458" max="8704" width="11" style="466"/>
    <col min="8705" max="8705" width="2.375" style="466" customWidth="1"/>
    <col min="8706" max="8706" width="15.125" style="466" customWidth="1"/>
    <col min="8707" max="8707" width="20.375" style="466" customWidth="1"/>
    <col min="8708" max="8709" width="10" style="466" customWidth="1"/>
    <col min="8710" max="8712" width="11" style="466"/>
    <col min="8713" max="8713" width="13.75" style="466" customWidth="1"/>
    <col min="8714" max="8960" width="11" style="466"/>
    <col min="8961" max="8961" width="2.375" style="466" customWidth="1"/>
    <col min="8962" max="8962" width="15.125" style="466" customWidth="1"/>
    <col min="8963" max="8963" width="20.375" style="466" customWidth="1"/>
    <col min="8964" max="8965" width="10" style="466" customWidth="1"/>
    <col min="8966" max="8968" width="11" style="466"/>
    <col min="8969" max="8969" width="13.75" style="466" customWidth="1"/>
    <col min="8970" max="9216" width="11" style="466"/>
    <col min="9217" max="9217" width="2.375" style="466" customWidth="1"/>
    <col min="9218" max="9218" width="15.125" style="466" customWidth="1"/>
    <col min="9219" max="9219" width="20.375" style="466" customWidth="1"/>
    <col min="9220" max="9221" width="10" style="466" customWidth="1"/>
    <col min="9222" max="9224" width="11" style="466"/>
    <col min="9225" max="9225" width="13.75" style="466" customWidth="1"/>
    <col min="9226" max="9472" width="11" style="466"/>
    <col min="9473" max="9473" width="2.375" style="466" customWidth="1"/>
    <col min="9474" max="9474" width="15.125" style="466" customWidth="1"/>
    <col min="9475" max="9475" width="20.375" style="466" customWidth="1"/>
    <col min="9476" max="9477" width="10" style="466" customWidth="1"/>
    <col min="9478" max="9480" width="11" style="466"/>
    <col min="9481" max="9481" width="13.75" style="466" customWidth="1"/>
    <col min="9482" max="9728" width="11" style="466"/>
    <col min="9729" max="9729" width="2.375" style="466" customWidth="1"/>
    <col min="9730" max="9730" width="15.125" style="466" customWidth="1"/>
    <col min="9731" max="9731" width="20.375" style="466" customWidth="1"/>
    <col min="9732" max="9733" width="10" style="466" customWidth="1"/>
    <col min="9734" max="9736" width="11" style="466"/>
    <col min="9737" max="9737" width="13.75" style="466" customWidth="1"/>
    <col min="9738" max="9984" width="11" style="466"/>
    <col min="9985" max="9985" width="2.375" style="466" customWidth="1"/>
    <col min="9986" max="9986" width="15.125" style="466" customWidth="1"/>
    <col min="9987" max="9987" width="20.375" style="466" customWidth="1"/>
    <col min="9988" max="9989" width="10" style="466" customWidth="1"/>
    <col min="9990" max="9992" width="11" style="466"/>
    <col min="9993" max="9993" width="13.75" style="466" customWidth="1"/>
    <col min="9994" max="10240" width="11" style="466"/>
    <col min="10241" max="10241" width="2.375" style="466" customWidth="1"/>
    <col min="10242" max="10242" width="15.125" style="466" customWidth="1"/>
    <col min="10243" max="10243" width="20.375" style="466" customWidth="1"/>
    <col min="10244" max="10245" width="10" style="466" customWidth="1"/>
    <col min="10246" max="10248" width="11" style="466"/>
    <col min="10249" max="10249" width="13.75" style="466" customWidth="1"/>
    <col min="10250" max="10496" width="11" style="466"/>
    <col min="10497" max="10497" width="2.375" style="466" customWidth="1"/>
    <col min="10498" max="10498" width="15.125" style="466" customWidth="1"/>
    <col min="10499" max="10499" width="20.375" style="466" customWidth="1"/>
    <col min="10500" max="10501" width="10" style="466" customWidth="1"/>
    <col min="10502" max="10504" width="11" style="466"/>
    <col min="10505" max="10505" width="13.75" style="466" customWidth="1"/>
    <col min="10506" max="10752" width="11" style="466"/>
    <col min="10753" max="10753" width="2.375" style="466" customWidth="1"/>
    <col min="10754" max="10754" width="15.125" style="466" customWidth="1"/>
    <col min="10755" max="10755" width="20.375" style="466" customWidth="1"/>
    <col min="10756" max="10757" width="10" style="466" customWidth="1"/>
    <col min="10758" max="10760" width="11" style="466"/>
    <col min="10761" max="10761" width="13.75" style="466" customWidth="1"/>
    <col min="10762" max="11008" width="11" style="466"/>
    <col min="11009" max="11009" width="2.375" style="466" customWidth="1"/>
    <col min="11010" max="11010" width="15.125" style="466" customWidth="1"/>
    <col min="11011" max="11011" width="20.375" style="466" customWidth="1"/>
    <col min="11012" max="11013" width="10" style="466" customWidth="1"/>
    <col min="11014" max="11016" width="11" style="466"/>
    <col min="11017" max="11017" width="13.75" style="466" customWidth="1"/>
    <col min="11018" max="11264" width="11" style="466"/>
    <col min="11265" max="11265" width="2.375" style="466" customWidth="1"/>
    <col min="11266" max="11266" width="15.125" style="466" customWidth="1"/>
    <col min="11267" max="11267" width="20.375" style="466" customWidth="1"/>
    <col min="11268" max="11269" width="10" style="466" customWidth="1"/>
    <col min="11270" max="11272" width="11" style="466"/>
    <col min="11273" max="11273" width="13.75" style="466" customWidth="1"/>
    <col min="11274" max="11520" width="11" style="466"/>
    <col min="11521" max="11521" width="2.375" style="466" customWidth="1"/>
    <col min="11522" max="11522" width="15.125" style="466" customWidth="1"/>
    <col min="11523" max="11523" width="20.375" style="466" customWidth="1"/>
    <col min="11524" max="11525" width="10" style="466" customWidth="1"/>
    <col min="11526" max="11528" width="11" style="466"/>
    <col min="11529" max="11529" width="13.75" style="466" customWidth="1"/>
    <col min="11530" max="11776" width="11" style="466"/>
    <col min="11777" max="11777" width="2.375" style="466" customWidth="1"/>
    <col min="11778" max="11778" width="15.125" style="466" customWidth="1"/>
    <col min="11779" max="11779" width="20.375" style="466" customWidth="1"/>
    <col min="11780" max="11781" width="10" style="466" customWidth="1"/>
    <col min="11782" max="11784" width="11" style="466"/>
    <col min="11785" max="11785" width="13.75" style="466" customWidth="1"/>
    <col min="11786" max="12032" width="11" style="466"/>
    <col min="12033" max="12033" width="2.375" style="466" customWidth="1"/>
    <col min="12034" max="12034" width="15.125" style="466" customWidth="1"/>
    <col min="12035" max="12035" width="20.375" style="466" customWidth="1"/>
    <col min="12036" max="12037" width="10" style="466" customWidth="1"/>
    <col min="12038" max="12040" width="11" style="466"/>
    <col min="12041" max="12041" width="13.75" style="466" customWidth="1"/>
    <col min="12042" max="12288" width="11" style="466"/>
    <col min="12289" max="12289" width="2.375" style="466" customWidth="1"/>
    <col min="12290" max="12290" width="15.125" style="466" customWidth="1"/>
    <col min="12291" max="12291" width="20.375" style="466" customWidth="1"/>
    <col min="12292" max="12293" width="10" style="466" customWidth="1"/>
    <col min="12294" max="12296" width="11" style="466"/>
    <col min="12297" max="12297" width="13.75" style="466" customWidth="1"/>
    <col min="12298" max="12544" width="11" style="466"/>
    <col min="12545" max="12545" width="2.375" style="466" customWidth="1"/>
    <col min="12546" max="12546" width="15.125" style="466" customWidth="1"/>
    <col min="12547" max="12547" width="20.375" style="466" customWidth="1"/>
    <col min="12548" max="12549" width="10" style="466" customWidth="1"/>
    <col min="12550" max="12552" width="11" style="466"/>
    <col min="12553" max="12553" width="13.75" style="466" customWidth="1"/>
    <col min="12554" max="12800" width="11" style="466"/>
    <col min="12801" max="12801" width="2.375" style="466" customWidth="1"/>
    <col min="12802" max="12802" width="15.125" style="466" customWidth="1"/>
    <col min="12803" max="12803" width="20.375" style="466" customWidth="1"/>
    <col min="12804" max="12805" width="10" style="466" customWidth="1"/>
    <col min="12806" max="12808" width="11" style="466"/>
    <col min="12809" max="12809" width="13.75" style="466" customWidth="1"/>
    <col min="12810" max="13056" width="11" style="466"/>
    <col min="13057" max="13057" width="2.375" style="466" customWidth="1"/>
    <col min="13058" max="13058" width="15.125" style="466" customWidth="1"/>
    <col min="13059" max="13059" width="20.375" style="466" customWidth="1"/>
    <col min="13060" max="13061" width="10" style="466" customWidth="1"/>
    <col min="13062" max="13064" width="11" style="466"/>
    <col min="13065" max="13065" width="13.75" style="466" customWidth="1"/>
    <col min="13066" max="13312" width="11" style="466"/>
    <col min="13313" max="13313" width="2.375" style="466" customWidth="1"/>
    <col min="13314" max="13314" width="15.125" style="466" customWidth="1"/>
    <col min="13315" max="13315" width="20.375" style="466" customWidth="1"/>
    <col min="13316" max="13317" width="10" style="466" customWidth="1"/>
    <col min="13318" max="13320" width="11" style="466"/>
    <col min="13321" max="13321" width="13.75" style="466" customWidth="1"/>
    <col min="13322" max="13568" width="11" style="466"/>
    <col min="13569" max="13569" width="2.375" style="466" customWidth="1"/>
    <col min="13570" max="13570" width="15.125" style="466" customWidth="1"/>
    <col min="13571" max="13571" width="20.375" style="466" customWidth="1"/>
    <col min="13572" max="13573" width="10" style="466" customWidth="1"/>
    <col min="13574" max="13576" width="11" style="466"/>
    <col min="13577" max="13577" width="13.75" style="466" customWidth="1"/>
    <col min="13578" max="13824" width="11" style="466"/>
    <col min="13825" max="13825" width="2.375" style="466" customWidth="1"/>
    <col min="13826" max="13826" width="15.125" style="466" customWidth="1"/>
    <col min="13827" max="13827" width="20.375" style="466" customWidth="1"/>
    <col min="13828" max="13829" width="10" style="466" customWidth="1"/>
    <col min="13830" max="13832" width="11" style="466"/>
    <col min="13833" max="13833" width="13.75" style="466" customWidth="1"/>
    <col min="13834" max="14080" width="11" style="466"/>
    <col min="14081" max="14081" width="2.375" style="466" customWidth="1"/>
    <col min="14082" max="14082" width="15.125" style="466" customWidth="1"/>
    <col min="14083" max="14083" width="20.375" style="466" customWidth="1"/>
    <col min="14084" max="14085" width="10" style="466" customWidth="1"/>
    <col min="14086" max="14088" width="11" style="466"/>
    <col min="14089" max="14089" width="13.75" style="466" customWidth="1"/>
    <col min="14090" max="14336" width="11" style="466"/>
    <col min="14337" max="14337" width="2.375" style="466" customWidth="1"/>
    <col min="14338" max="14338" width="15.125" style="466" customWidth="1"/>
    <col min="14339" max="14339" width="20.375" style="466" customWidth="1"/>
    <col min="14340" max="14341" width="10" style="466" customWidth="1"/>
    <col min="14342" max="14344" width="11" style="466"/>
    <col min="14345" max="14345" width="13.75" style="466" customWidth="1"/>
    <col min="14346" max="14592" width="11" style="466"/>
    <col min="14593" max="14593" width="2.375" style="466" customWidth="1"/>
    <col min="14594" max="14594" width="15.125" style="466" customWidth="1"/>
    <col min="14595" max="14595" width="20.375" style="466" customWidth="1"/>
    <col min="14596" max="14597" width="10" style="466" customWidth="1"/>
    <col min="14598" max="14600" width="11" style="466"/>
    <col min="14601" max="14601" width="13.75" style="466" customWidth="1"/>
    <col min="14602" max="14848" width="11" style="466"/>
    <col min="14849" max="14849" width="2.375" style="466" customWidth="1"/>
    <col min="14850" max="14850" width="15.125" style="466" customWidth="1"/>
    <col min="14851" max="14851" width="20.375" style="466" customWidth="1"/>
    <col min="14852" max="14853" width="10" style="466" customWidth="1"/>
    <col min="14854" max="14856" width="11" style="466"/>
    <col min="14857" max="14857" width="13.75" style="466" customWidth="1"/>
    <col min="14858" max="15104" width="11" style="466"/>
    <col min="15105" max="15105" width="2.375" style="466" customWidth="1"/>
    <col min="15106" max="15106" width="15.125" style="466" customWidth="1"/>
    <col min="15107" max="15107" width="20.375" style="466" customWidth="1"/>
    <col min="15108" max="15109" width="10" style="466" customWidth="1"/>
    <col min="15110" max="15112" width="11" style="466"/>
    <col min="15113" max="15113" width="13.75" style="466" customWidth="1"/>
    <col min="15114" max="15360" width="11" style="466"/>
    <col min="15361" max="15361" width="2.375" style="466" customWidth="1"/>
    <col min="15362" max="15362" width="15.125" style="466" customWidth="1"/>
    <col min="15363" max="15363" width="20.375" style="466" customWidth="1"/>
    <col min="15364" max="15365" width="10" style="466" customWidth="1"/>
    <col min="15366" max="15368" width="11" style="466"/>
    <col min="15369" max="15369" width="13.75" style="466" customWidth="1"/>
    <col min="15370" max="15616" width="11" style="466"/>
    <col min="15617" max="15617" width="2.375" style="466" customWidth="1"/>
    <col min="15618" max="15618" width="15.125" style="466" customWidth="1"/>
    <col min="15619" max="15619" width="20.375" style="466" customWidth="1"/>
    <col min="15620" max="15621" width="10" style="466" customWidth="1"/>
    <col min="15622" max="15624" width="11" style="466"/>
    <col min="15625" max="15625" width="13.75" style="466" customWidth="1"/>
    <col min="15626" max="15872" width="11" style="466"/>
    <col min="15873" max="15873" width="2.375" style="466" customWidth="1"/>
    <col min="15874" max="15874" width="15.125" style="466" customWidth="1"/>
    <col min="15875" max="15875" width="20.375" style="466" customWidth="1"/>
    <col min="15876" max="15877" width="10" style="466" customWidth="1"/>
    <col min="15878" max="15880" width="11" style="466"/>
    <col min="15881" max="15881" width="13.75" style="466" customWidth="1"/>
    <col min="15882" max="16128" width="11" style="466"/>
    <col min="16129" max="16129" width="2.375" style="466" customWidth="1"/>
    <col min="16130" max="16130" width="15.125" style="466" customWidth="1"/>
    <col min="16131" max="16131" width="20.375" style="466" customWidth="1"/>
    <col min="16132" max="16133" width="10" style="466" customWidth="1"/>
    <col min="16134" max="16136" width="11" style="466"/>
    <col min="16137" max="16137" width="13.75" style="466" customWidth="1"/>
    <col min="16138" max="16384" width="11" style="466"/>
  </cols>
  <sheetData>
    <row r="1" spans="1:11" s="420" customFormat="1" ht="32.25" customHeight="1" x14ac:dyDescent="0.2">
      <c r="A1" s="610"/>
      <c r="B1" s="610"/>
      <c r="C1" s="610"/>
      <c r="D1" s="610"/>
      <c r="E1" s="610"/>
      <c r="F1" s="610"/>
      <c r="G1" s="610"/>
      <c r="I1" s="51"/>
    </row>
    <row r="2" spans="1:11" s="451" customFormat="1" ht="13.15" customHeight="1" x14ac:dyDescent="0.2">
      <c r="A2" s="450"/>
      <c r="G2" s="452" t="s">
        <v>381</v>
      </c>
      <c r="H2" s="453"/>
      <c r="I2" s="453"/>
      <c r="K2" s="51"/>
    </row>
    <row r="3" spans="1:11" s="420" customFormat="1" ht="19.5" customHeight="1" x14ac:dyDescent="0.25">
      <c r="A3" s="454" t="s">
        <v>109</v>
      </c>
      <c r="D3" s="455"/>
    </row>
    <row r="4" spans="1:11" s="451" customFormat="1" ht="19.5" customHeight="1" x14ac:dyDescent="0.2">
      <c r="A4" s="450"/>
      <c r="G4" s="456"/>
      <c r="H4" s="453"/>
      <c r="I4" s="453"/>
    </row>
    <row r="5" spans="1:11" s="451" customFormat="1" ht="13.15" customHeight="1" x14ac:dyDescent="0.2">
      <c r="A5" s="450"/>
      <c r="G5" s="456"/>
      <c r="H5" s="453"/>
      <c r="I5" s="453"/>
    </row>
    <row r="6" spans="1:11" s="451" customFormat="1" ht="13.15" customHeight="1" x14ac:dyDescent="0.2">
      <c r="A6" s="611" t="s">
        <v>382</v>
      </c>
      <c r="B6" s="612"/>
      <c r="C6" s="612"/>
      <c r="D6" s="612"/>
      <c r="E6" s="612"/>
      <c r="F6" s="611"/>
      <c r="G6" s="611"/>
      <c r="H6" s="453"/>
      <c r="I6" s="453"/>
    </row>
    <row r="7" spans="1:11" s="451" customFormat="1" ht="13.15" customHeight="1" x14ac:dyDescent="0.2">
      <c r="A7" s="450"/>
      <c r="G7" s="456"/>
      <c r="H7" s="453"/>
      <c r="I7" s="453"/>
    </row>
    <row r="8" spans="1:11" s="456" customFormat="1" ht="13.15" customHeight="1" x14ac:dyDescent="0.2">
      <c r="B8" s="457" t="s">
        <v>110</v>
      </c>
      <c r="C8" s="52"/>
      <c r="D8" s="52"/>
      <c r="E8" s="458"/>
      <c r="F8" s="459"/>
      <c r="G8" s="459"/>
      <c r="H8" s="453"/>
      <c r="I8" s="453"/>
    </row>
    <row r="9" spans="1:11" s="456" customFormat="1" ht="13.15" customHeight="1" x14ac:dyDescent="0.2">
      <c r="A9" s="460"/>
      <c r="B9" s="607" t="s">
        <v>111</v>
      </c>
      <c r="C9" s="607"/>
      <c r="D9" s="613"/>
      <c r="E9" s="4"/>
      <c r="F9" s="4"/>
      <c r="H9" s="453"/>
      <c r="I9" s="453"/>
    </row>
    <row r="10" spans="1:11" s="456" customFormat="1" ht="13.15" customHeight="1" x14ac:dyDescent="0.2">
      <c r="A10" s="460"/>
      <c r="B10" s="614" t="s">
        <v>112</v>
      </c>
      <c r="C10" s="614"/>
      <c r="D10" s="461"/>
      <c r="E10" s="462"/>
      <c r="G10" s="463"/>
      <c r="H10" s="453"/>
      <c r="I10" s="453"/>
    </row>
    <row r="11" spans="1:11" s="456" customFormat="1" ht="13.15" customHeight="1" x14ac:dyDescent="0.2">
      <c r="A11" s="460"/>
      <c r="B11" s="606" t="s">
        <v>113</v>
      </c>
      <c r="C11" s="607"/>
      <c r="D11" s="461"/>
      <c r="E11" s="462"/>
      <c r="G11" s="463"/>
      <c r="H11" s="441"/>
      <c r="I11" s="441"/>
    </row>
    <row r="12" spans="1:11" s="456" customFormat="1" ht="13.15" customHeight="1" x14ac:dyDescent="0.2">
      <c r="A12" s="460"/>
      <c r="B12" s="601" t="s">
        <v>114</v>
      </c>
      <c r="C12" s="601"/>
      <c r="D12" s="461"/>
      <c r="E12" s="462"/>
      <c r="G12" s="463"/>
      <c r="H12" s="441"/>
      <c r="I12" s="441"/>
    </row>
    <row r="13" spans="1:11" s="456" customFormat="1" ht="13.15" customHeight="1" x14ac:dyDescent="0.2">
      <c r="A13" s="460"/>
      <c r="B13" s="601" t="s">
        <v>115</v>
      </c>
      <c r="C13" s="601"/>
      <c r="D13" s="461"/>
      <c r="E13" s="462"/>
      <c r="G13" s="463"/>
    </row>
    <row r="14" spans="1:11" s="456" customFormat="1" ht="13.15" customHeight="1" x14ac:dyDescent="0.2">
      <c r="A14" s="460"/>
      <c r="B14" s="601" t="s">
        <v>116</v>
      </c>
      <c r="C14" s="601"/>
      <c r="D14" s="461"/>
      <c r="E14" s="462"/>
      <c r="G14" s="463"/>
    </row>
    <row r="15" spans="1:11" s="456" customFormat="1" ht="13.15" customHeight="1" x14ac:dyDescent="0.2">
      <c r="A15" s="460"/>
      <c r="B15" s="601" t="s">
        <v>117</v>
      </c>
      <c r="C15" s="601"/>
      <c r="D15" s="461"/>
      <c r="E15" s="462"/>
      <c r="G15" s="463"/>
    </row>
    <row r="16" spans="1:11" s="456" customFormat="1" ht="13.15" customHeight="1" x14ac:dyDescent="0.2">
      <c r="A16" s="460"/>
      <c r="B16" s="609" t="s">
        <v>118</v>
      </c>
      <c r="C16" s="609"/>
      <c r="D16" s="461"/>
      <c r="E16" s="462"/>
      <c r="G16" s="463"/>
    </row>
    <row r="17" spans="1:7" s="456" customFormat="1" ht="13.15" customHeight="1" x14ac:dyDescent="0.2">
      <c r="A17" s="460"/>
      <c r="B17" s="609"/>
      <c r="C17" s="609"/>
      <c r="D17" s="461"/>
      <c r="E17" s="462"/>
      <c r="G17" s="463"/>
    </row>
    <row r="18" spans="1:7" s="456" customFormat="1" ht="13.15" customHeight="1" x14ac:dyDescent="0.2">
      <c r="B18" s="457" t="s">
        <v>119</v>
      </c>
      <c r="C18" s="53"/>
      <c r="D18" s="461"/>
      <c r="E18" s="462"/>
      <c r="G18" s="463"/>
    </row>
    <row r="19" spans="1:7" s="456" customFormat="1" ht="13.15" customHeight="1" x14ac:dyDescent="0.2">
      <c r="A19" s="460"/>
      <c r="B19" s="606" t="s">
        <v>120</v>
      </c>
      <c r="C19" s="607"/>
      <c r="D19" s="461"/>
      <c r="E19" s="462"/>
      <c r="G19" s="463"/>
    </row>
    <row r="20" spans="1:7" s="456" customFormat="1" ht="13.15" customHeight="1" x14ac:dyDescent="0.2">
      <c r="A20" s="460"/>
      <c r="B20" s="609" t="s">
        <v>121</v>
      </c>
      <c r="C20" s="609"/>
      <c r="D20" s="461"/>
      <c r="E20" s="462"/>
      <c r="G20" s="463"/>
    </row>
    <row r="21" spans="1:7" s="456" customFormat="1" ht="13.15" customHeight="1" x14ac:dyDescent="0.2">
      <c r="A21" s="460"/>
      <c r="B21" s="601" t="s">
        <v>122</v>
      </c>
      <c r="C21" s="601"/>
      <c r="D21" s="461"/>
      <c r="E21" s="462"/>
      <c r="G21" s="463"/>
    </row>
    <row r="22" spans="1:7" s="456" customFormat="1" ht="13.15" customHeight="1" x14ac:dyDescent="0.2">
      <c r="A22" s="460"/>
      <c r="B22" s="601" t="s">
        <v>123</v>
      </c>
      <c r="C22" s="601"/>
      <c r="D22" s="461"/>
      <c r="E22" s="462"/>
      <c r="G22" s="463"/>
    </row>
    <row r="23" spans="1:7" s="456" customFormat="1" ht="13.15" customHeight="1" x14ac:dyDescent="0.2">
      <c r="A23" s="460"/>
      <c r="B23" s="601" t="s">
        <v>124</v>
      </c>
      <c r="C23" s="601"/>
      <c r="D23" s="461"/>
      <c r="E23" s="462"/>
      <c r="G23" s="463"/>
    </row>
    <row r="24" spans="1:7" s="456" customFormat="1" ht="13.15" customHeight="1" x14ac:dyDescent="0.2">
      <c r="A24" s="460"/>
      <c r="B24" s="601" t="s">
        <v>125</v>
      </c>
      <c r="C24" s="601"/>
      <c r="D24" s="461"/>
      <c r="E24" s="462"/>
      <c r="G24" s="463"/>
    </row>
    <row r="25" spans="1:7" s="456" customFormat="1" ht="13.15" customHeight="1" x14ac:dyDescent="0.2">
      <c r="A25" s="460"/>
      <c r="B25" s="601" t="s">
        <v>126</v>
      </c>
      <c r="C25" s="601"/>
      <c r="D25" s="461"/>
      <c r="E25" s="462"/>
      <c r="G25" s="451"/>
    </row>
    <row r="26" spans="1:7" s="456" customFormat="1" ht="13.15" customHeight="1" x14ac:dyDescent="0.2">
      <c r="A26" s="460"/>
      <c r="B26" s="606" t="s">
        <v>127</v>
      </c>
      <c r="C26" s="607"/>
      <c r="D26" s="461"/>
      <c r="E26" s="462"/>
      <c r="G26" s="451"/>
    </row>
    <row r="27" spans="1:7" s="451" customFormat="1" ht="13.15" customHeight="1" x14ac:dyDescent="0.2">
      <c r="A27" s="399" t="s">
        <v>308</v>
      </c>
      <c r="B27" s="606" t="s">
        <v>308</v>
      </c>
      <c r="C27" s="607"/>
      <c r="D27" s="461"/>
      <c r="E27" s="462"/>
      <c r="F27" s="456"/>
    </row>
    <row r="28" spans="1:7" s="451" customFormat="1" ht="13.15" customHeight="1" x14ac:dyDescent="0.2">
      <c r="A28" s="460"/>
      <c r="B28" s="606" t="s">
        <v>128</v>
      </c>
      <c r="C28" s="607"/>
      <c r="D28" s="461"/>
      <c r="E28" s="462"/>
      <c r="F28" s="456"/>
    </row>
    <row r="29" spans="1:7" s="451" customFormat="1" ht="13.15" customHeight="1" x14ac:dyDescent="0.2">
      <c r="A29" s="460"/>
      <c r="B29" s="601" t="s">
        <v>129</v>
      </c>
      <c r="C29" s="608"/>
      <c r="D29" s="461"/>
      <c r="E29" s="462"/>
    </row>
    <row r="30" spans="1:7" s="451" customFormat="1" ht="13.15" customHeight="1" x14ac:dyDescent="0.2">
      <c r="A30" s="460"/>
      <c r="B30" s="601" t="s">
        <v>130</v>
      </c>
      <c r="C30" s="601"/>
      <c r="D30" s="461"/>
      <c r="E30" s="462"/>
    </row>
    <row r="31" spans="1:7" s="451" customFormat="1" ht="13.15" customHeight="1" x14ac:dyDescent="0.2">
      <c r="A31" s="460"/>
      <c r="B31" s="601" t="s">
        <v>131</v>
      </c>
      <c r="C31" s="601"/>
      <c r="D31" s="461"/>
      <c r="E31" s="462"/>
    </row>
    <row r="32" spans="1:7" s="451" customFormat="1" ht="13.15" customHeight="1" x14ac:dyDescent="0.2">
      <c r="A32" s="460"/>
      <c r="B32" s="444" t="s">
        <v>309</v>
      </c>
      <c r="C32" s="444"/>
      <c r="D32" s="461"/>
      <c r="E32" s="462"/>
    </row>
    <row r="33" spans="1:7" s="451" customFormat="1" ht="13.15" customHeight="1" x14ac:dyDescent="0.2">
      <c r="A33" s="460"/>
      <c r="B33" s="601" t="s">
        <v>310</v>
      </c>
      <c r="C33" s="601"/>
      <c r="D33" s="461"/>
      <c r="E33" s="462"/>
    </row>
    <row r="34" spans="1:7" s="451" customFormat="1" ht="13.15" customHeight="1" x14ac:dyDescent="0.2">
      <c r="A34" s="460"/>
      <c r="B34" s="601" t="s">
        <v>132</v>
      </c>
      <c r="C34" s="601"/>
      <c r="D34" s="461"/>
      <c r="E34" s="462"/>
    </row>
    <row r="35" spans="1:7" s="451" customFormat="1" ht="13.15" customHeight="1" x14ac:dyDescent="0.2">
      <c r="A35" s="460"/>
      <c r="B35" s="601" t="s">
        <v>133</v>
      </c>
      <c r="C35" s="601"/>
      <c r="D35" s="461"/>
      <c r="E35" s="462"/>
    </row>
    <row r="36" spans="1:7" s="451" customFormat="1" ht="13.15" customHeight="1" x14ac:dyDescent="0.2">
      <c r="A36" s="460"/>
      <c r="B36" s="444"/>
      <c r="C36" s="446"/>
      <c r="D36" s="461"/>
      <c r="E36" s="462"/>
    </row>
    <row r="37" spans="1:7" s="456" customFormat="1" ht="13.15" customHeight="1" x14ac:dyDescent="0.2">
      <c r="A37" s="602" t="s">
        <v>311</v>
      </c>
      <c r="B37" s="603"/>
      <c r="C37" s="603"/>
      <c r="D37" s="603"/>
      <c r="E37" s="603"/>
      <c r="F37" s="445"/>
      <c r="G37" s="445"/>
    </row>
    <row r="38" spans="1:7" ht="13.15" customHeight="1" x14ac:dyDescent="0.2">
      <c r="A38" s="54"/>
      <c r="B38" s="464"/>
      <c r="C38" s="464"/>
      <c r="D38" s="465"/>
      <c r="E38" s="465"/>
      <c r="F38" s="465"/>
      <c r="G38" s="465"/>
    </row>
    <row r="39" spans="1:7" ht="13.15" customHeight="1" x14ac:dyDescent="0.2">
      <c r="A39" s="600" t="s">
        <v>312</v>
      </c>
      <c r="B39" s="600"/>
      <c r="C39" s="600"/>
      <c r="D39" s="600"/>
      <c r="E39" s="600"/>
      <c r="F39" s="600"/>
      <c r="G39" s="600"/>
    </row>
    <row r="40" spans="1:7" ht="13.15" customHeight="1" x14ac:dyDescent="0.2">
      <c r="A40" s="460"/>
      <c r="B40" s="55"/>
      <c r="C40" s="55"/>
      <c r="D40" s="461"/>
      <c r="E40" s="462"/>
      <c r="F40" s="451"/>
      <c r="G40" s="451"/>
    </row>
    <row r="41" spans="1:7" ht="13.15" customHeight="1" x14ac:dyDescent="0.2">
      <c r="A41" s="604" t="s">
        <v>313</v>
      </c>
      <c r="B41" s="604"/>
      <c r="C41" s="604"/>
      <c r="D41" s="604"/>
      <c r="E41" s="604"/>
      <c r="F41" s="605"/>
      <c r="G41" s="605"/>
    </row>
    <row r="42" spans="1:7" ht="13.15" customHeight="1" x14ac:dyDescent="0.2">
      <c r="A42" s="605"/>
      <c r="B42" s="605"/>
      <c r="C42" s="605"/>
      <c r="D42" s="605"/>
      <c r="E42" s="605"/>
      <c r="F42" s="605"/>
      <c r="G42" s="605"/>
    </row>
    <row r="43" spans="1:7" ht="13.15" customHeight="1" x14ac:dyDescent="0.2">
      <c r="A43" s="467"/>
      <c r="B43" s="467"/>
      <c r="C43" s="467"/>
      <c r="D43" s="467"/>
      <c r="E43" s="467"/>
    </row>
    <row r="44" spans="1:7" ht="13.15" customHeight="1" x14ac:dyDescent="0.2">
      <c r="A44" s="599" t="s">
        <v>134</v>
      </c>
      <c r="B44" s="599"/>
      <c r="C44" s="599"/>
      <c r="D44" s="599"/>
      <c r="E44" s="599"/>
      <c r="F44" s="599"/>
      <c r="G44" s="599"/>
    </row>
    <row r="45" spans="1:7" ht="13.15" customHeight="1" x14ac:dyDescent="0.2">
      <c r="A45" s="600" t="s">
        <v>135</v>
      </c>
      <c r="B45" s="600"/>
      <c r="C45" s="443" t="s">
        <v>314</v>
      </c>
      <c r="D45" s="443"/>
      <c r="E45" s="443"/>
      <c r="F45" s="443"/>
      <c r="G45" s="443"/>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1:C31"/>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B34:C34"/>
    <mergeCell ref="B35:C35"/>
    <mergeCell ref="A37:E37"/>
    <mergeCell ref="A39:G39"/>
    <mergeCell ref="A41:G42"/>
  </mergeCells>
  <hyperlinks>
    <hyperlink ref="A41:E42" r:id="rId1" display="Das Glossar enthält Erläuterungen zu allen statistisch relevanten Begriffen, die in den verschiedenen Produkten der Statistik der BA verwendung finden." xr:uid="{A3886A7C-B74F-418C-8C8A-009EF95185C7}"/>
    <hyperlink ref="A41:G42" r:id="rId2" display="Das Glossar enthält Erläuterungen zu allen statistisch relevanten Begriffen, die in den verschiedenen Produkten der Statistik der BA Verwendung finden." xr:uid="{E7EF6EB8-6BB0-48B3-A911-3D8AB0ECE440}"/>
    <hyperlink ref="A45:B45" r:id="rId3" display="Abkürzungsverzeichnis" xr:uid="{FD6F11E8-BDD3-4D08-812F-DDDF8A3304D4}"/>
    <hyperlink ref="C45" r:id="rId4" xr:uid="{009DE706-4F6E-453F-B343-CFF5F1543DB4}"/>
    <hyperlink ref="A39:G39" r:id="rId5" display="Die Qualitätsberichte der Statistik erläutern die Entstehung und Aussagekraft der jeweiligen Fachstatistik." xr:uid="{A64464D8-D64F-42BA-A442-593FA8B13571}"/>
    <hyperlink ref="B9:D9" r:id="rId6" display="Arbeitsuche, Arbeitslosigkeit und Unterbeschäftigung" xr:uid="{4B482150-8A6A-42A4-9DFF-8531ED369BF5}"/>
    <hyperlink ref="B10:C10" r:id="rId7" display="Ausbildungsmarkt" xr:uid="{513016D1-7AD2-467A-B7C2-924A36B3BC91}"/>
    <hyperlink ref="B11:C11" r:id="rId8" display="Beschäftigung" xr:uid="{40771313-05E2-4BFB-939F-D90A2F1CC64C}"/>
    <hyperlink ref="B12:C12" r:id="rId9" display="Einnahmen/Ausgaben" xr:uid="{BC9A88F1-19E5-4B9E-ACED-DFFB8BAE4E13}"/>
    <hyperlink ref="B13:C13" r:id="rId10" display="Förderung und berufliche Rehabilitation" xr:uid="{0C1222CD-8DCE-4B36-91F7-B38E042F367F}"/>
    <hyperlink ref="B14:C14" r:id="rId11" display="Gemeldete Arbeitsstellen" xr:uid="{814A337C-8A2D-4B2B-918A-7265772F8E37}"/>
    <hyperlink ref="B15:C15" r:id="rId12" display="Grundsicherung für Arbeitsuchende (SGB II)" xr:uid="{D7F19196-350C-4323-B04A-07D2D94419E8}"/>
    <hyperlink ref="B16:C16" r:id="rId13" display="Leistungen SGB III" xr:uid="{4AC572A1-CA72-43BA-BEB6-A618607D885B}"/>
    <hyperlink ref="B19:C19" r:id="rId14" display="Berufe" xr:uid="{3A8FF395-4E7E-4495-A58E-7ACA723F94B4}"/>
    <hyperlink ref="B20:C20" r:id="rId15" display="Bildung" xr:uid="{947FEF5B-F02E-4C16-B16A-67B46AAB7CD3}"/>
    <hyperlink ref="B21:C21" r:id="rId16" display="Demografie" xr:uid="{FE1D09FA-01DF-426E-8260-90C021D5565D}"/>
    <hyperlink ref="B22:C22" r:id="rId17" display="Eingliederungsbilanzen" xr:uid="{61AEC06A-D82E-45B4-BA4A-4FDE8BFA7938}"/>
    <hyperlink ref="B23:C23" r:id="rId18" display="Entgelt" xr:uid="{77F15A18-6186-4A27-896F-494F6FCAE91D}"/>
    <hyperlink ref="B24:C24" r:id="rId19" display="Fachkräftebedarf" xr:uid="{D34F657B-D9D9-4C71-B1B7-6C5B609A9FF7}"/>
    <hyperlink ref="B25:C25" r:id="rId20" display="Familien und Kinder" xr:uid="{F8AB505A-0939-40A1-96DF-E92AA35C3D7F}"/>
    <hyperlink ref="B26:C26" r:id="rId21" display="Frauen und Männer" xr:uid="{5D1E8A15-EB0E-4405-8A2F-2E7549D5F019}"/>
    <hyperlink ref="B28:C28" r:id="rId22" display="Langzeitarbeitslosigkeit" xr:uid="{55D65DAD-ACBB-414C-BB79-2C01F0438A43}"/>
    <hyperlink ref="B29:C29" r:id="rId23" display="Menschen mit Behinderungen" xr:uid="{2D2DF5E8-5115-4CBE-A20F-C755B04B8B06}"/>
    <hyperlink ref="B30:C30" r:id="rId24" display="Migration" xr:uid="{7E72B63C-AD79-4060-B6B1-FA8FCB05D676}"/>
    <hyperlink ref="B31:C31" r:id="rId25" display="Regionale Mobilität" xr:uid="{8553BEDC-0AAA-4688-98F0-E84C9BD521F7}"/>
    <hyperlink ref="B34:C34" r:id="rId26" display="Wirtschaftszweige" xr:uid="{9CE6B3E4-4CEE-4A00-A615-B0A6C0528BA7}"/>
    <hyperlink ref="B35:C35" r:id="rId27" display="Zeitarbeit" xr:uid="{EDF83043-34D6-49E9-8C90-F9FB27A72870}"/>
    <hyperlink ref="A27" r:id="rId28" tooltip="Jüngere" display="https://statistik.arbeitsagentur.de/DE/Navigation/Statistiken/Themen-im-Fokus/Juengere/Juengere-Nav.html?mtm_campaign=Bericht" xr:uid="{241C40AE-8991-4DA5-A424-C6BC308D69B1}"/>
    <hyperlink ref="B27:C27" r:id="rId29" display="Jüngere" xr:uid="{D05DFD12-3840-4F16-800F-27DB9B67C78A}"/>
    <hyperlink ref="B33:C33" r:id="rId30" display="Ukraine-Krieg" xr:uid="{973A316A-B739-4C42-83E1-B4F0FB35993D}"/>
    <hyperlink ref="A37:E37" r:id="rId31" display="Die Methodischen Hinweise der Statistik bieten ergänzende Informationen." xr:uid="{ABADFB08-18E0-4B76-83A8-184C63303600}"/>
    <hyperlink ref="B32" r:id="rId32" xr:uid="{7DD7653D-C64A-4415-BF29-43A12BF82A91}"/>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I58"/>
  <sheetViews>
    <sheetView showGridLines="0" zoomScaleNormal="100" zoomScaleSheetLayoutView="100" workbookViewId="0"/>
  </sheetViews>
  <sheetFormatPr baseColWidth="10" defaultColWidth="8.625" defaultRowHeight="16.5" customHeight="1" x14ac:dyDescent="0.2"/>
  <cols>
    <col min="1" max="1" width="6.5" style="36" customWidth="1"/>
    <col min="2" max="2" width="14.125" style="36" customWidth="1"/>
    <col min="3" max="3" width="42.375" style="83" customWidth="1"/>
    <col min="4" max="5" width="5" style="36" customWidth="1"/>
    <col min="6" max="6" width="10.625" style="36" customWidth="1"/>
    <col min="7" max="9" width="8.625" style="36" customWidth="1"/>
    <col min="10" max="10" width="3.625" style="36" customWidth="1"/>
    <col min="11" max="11" width="3.25" style="36" customWidth="1"/>
    <col min="12" max="256" width="8.625" style="36"/>
    <col min="257" max="257" width="6.5" style="36" customWidth="1"/>
    <col min="258" max="258" width="14.125" style="36" customWidth="1"/>
    <col min="259" max="259" width="42.375" style="36" customWidth="1"/>
    <col min="260" max="261" width="5" style="36" customWidth="1"/>
    <col min="262" max="262" width="10.625" style="36" customWidth="1"/>
    <col min="263" max="265" width="8.625" style="36" customWidth="1"/>
    <col min="266" max="266" width="3.625" style="36" customWidth="1"/>
    <col min="267" max="267" width="3.25" style="36" customWidth="1"/>
    <col min="268" max="512" width="8.625" style="36"/>
    <col min="513" max="513" width="6.5" style="36" customWidth="1"/>
    <col min="514" max="514" width="14.125" style="36" customWidth="1"/>
    <col min="515" max="515" width="42.375" style="36" customWidth="1"/>
    <col min="516" max="517" width="5" style="36" customWidth="1"/>
    <col min="518" max="518" width="10.625" style="36" customWidth="1"/>
    <col min="519" max="521" width="8.625" style="36" customWidth="1"/>
    <col min="522" max="522" width="3.625" style="36" customWidth="1"/>
    <col min="523" max="523" width="3.25" style="36" customWidth="1"/>
    <col min="524" max="768" width="8.625" style="36"/>
    <col min="769" max="769" width="6.5" style="36" customWidth="1"/>
    <col min="770" max="770" width="14.125" style="36" customWidth="1"/>
    <col min="771" max="771" width="42.375" style="36" customWidth="1"/>
    <col min="772" max="773" width="5" style="36" customWidth="1"/>
    <col min="774" max="774" width="10.625" style="36" customWidth="1"/>
    <col min="775" max="777" width="8.625" style="36" customWidth="1"/>
    <col min="778" max="778" width="3.625" style="36" customWidth="1"/>
    <col min="779" max="779" width="3.25" style="36" customWidth="1"/>
    <col min="780" max="1024" width="8.625" style="36"/>
    <col min="1025" max="1025" width="6.5" style="36" customWidth="1"/>
    <col min="1026" max="1026" width="14.125" style="36" customWidth="1"/>
    <col min="1027" max="1027" width="42.375" style="36" customWidth="1"/>
    <col min="1028" max="1029" width="5" style="36" customWidth="1"/>
    <col min="1030" max="1030" width="10.625" style="36" customWidth="1"/>
    <col min="1031" max="1033" width="8.625" style="36" customWidth="1"/>
    <col min="1034" max="1034" width="3.625" style="36" customWidth="1"/>
    <col min="1035" max="1035" width="3.25" style="36" customWidth="1"/>
    <col min="1036" max="1280" width="8.625" style="36"/>
    <col min="1281" max="1281" width="6.5" style="36" customWidth="1"/>
    <col min="1282" max="1282" width="14.125" style="36" customWidth="1"/>
    <col min="1283" max="1283" width="42.375" style="36" customWidth="1"/>
    <col min="1284" max="1285" width="5" style="36" customWidth="1"/>
    <col min="1286" max="1286" width="10.625" style="36" customWidth="1"/>
    <col min="1287" max="1289" width="8.625" style="36" customWidth="1"/>
    <col min="1290" max="1290" width="3.625" style="36" customWidth="1"/>
    <col min="1291" max="1291" width="3.25" style="36" customWidth="1"/>
    <col min="1292" max="1536" width="8.625" style="36"/>
    <col min="1537" max="1537" width="6.5" style="36" customWidth="1"/>
    <col min="1538" max="1538" width="14.125" style="36" customWidth="1"/>
    <col min="1539" max="1539" width="42.375" style="36" customWidth="1"/>
    <col min="1540" max="1541" width="5" style="36" customWidth="1"/>
    <col min="1542" max="1542" width="10.625" style="36" customWidth="1"/>
    <col min="1543" max="1545" width="8.625" style="36" customWidth="1"/>
    <col min="1546" max="1546" width="3.625" style="36" customWidth="1"/>
    <col min="1547" max="1547" width="3.25" style="36" customWidth="1"/>
    <col min="1548" max="1792" width="8.625" style="36"/>
    <col min="1793" max="1793" width="6.5" style="36" customWidth="1"/>
    <col min="1794" max="1794" width="14.125" style="36" customWidth="1"/>
    <col min="1795" max="1795" width="42.375" style="36" customWidth="1"/>
    <col min="1796" max="1797" width="5" style="36" customWidth="1"/>
    <col min="1798" max="1798" width="10.625" style="36" customWidth="1"/>
    <col min="1799" max="1801" width="8.625" style="36" customWidth="1"/>
    <col min="1802" max="1802" width="3.625" style="36" customWidth="1"/>
    <col min="1803" max="1803" width="3.25" style="36" customWidth="1"/>
    <col min="1804" max="2048" width="8.625" style="36"/>
    <col min="2049" max="2049" width="6.5" style="36" customWidth="1"/>
    <col min="2050" max="2050" width="14.125" style="36" customWidth="1"/>
    <col min="2051" max="2051" width="42.375" style="36" customWidth="1"/>
    <col min="2052" max="2053" width="5" style="36" customWidth="1"/>
    <col min="2054" max="2054" width="10.625" style="36" customWidth="1"/>
    <col min="2055" max="2057" width="8.625" style="36" customWidth="1"/>
    <col min="2058" max="2058" width="3.625" style="36" customWidth="1"/>
    <col min="2059" max="2059" width="3.25" style="36" customWidth="1"/>
    <col min="2060" max="2304" width="8.625" style="36"/>
    <col min="2305" max="2305" width="6.5" style="36" customWidth="1"/>
    <col min="2306" max="2306" width="14.125" style="36" customWidth="1"/>
    <col min="2307" max="2307" width="42.375" style="36" customWidth="1"/>
    <col min="2308" max="2309" width="5" style="36" customWidth="1"/>
    <col min="2310" max="2310" width="10.625" style="36" customWidth="1"/>
    <col min="2311" max="2313" width="8.625" style="36" customWidth="1"/>
    <col min="2314" max="2314" width="3.625" style="36" customWidth="1"/>
    <col min="2315" max="2315" width="3.25" style="36" customWidth="1"/>
    <col min="2316" max="2560" width="8.625" style="36"/>
    <col min="2561" max="2561" width="6.5" style="36" customWidth="1"/>
    <col min="2562" max="2562" width="14.125" style="36" customWidth="1"/>
    <col min="2563" max="2563" width="42.375" style="36" customWidth="1"/>
    <col min="2564" max="2565" width="5" style="36" customWidth="1"/>
    <col min="2566" max="2566" width="10.625" style="36" customWidth="1"/>
    <col min="2567" max="2569" width="8.625" style="36" customWidth="1"/>
    <col min="2570" max="2570" width="3.625" style="36" customWidth="1"/>
    <col min="2571" max="2571" width="3.25" style="36" customWidth="1"/>
    <col min="2572" max="2816" width="8.625" style="36"/>
    <col min="2817" max="2817" width="6.5" style="36" customWidth="1"/>
    <col min="2818" max="2818" width="14.125" style="36" customWidth="1"/>
    <col min="2819" max="2819" width="42.375" style="36" customWidth="1"/>
    <col min="2820" max="2821" width="5" style="36" customWidth="1"/>
    <col min="2822" max="2822" width="10.625" style="36" customWidth="1"/>
    <col min="2823" max="2825" width="8.625" style="36" customWidth="1"/>
    <col min="2826" max="2826" width="3.625" style="36" customWidth="1"/>
    <col min="2827" max="2827" width="3.25" style="36" customWidth="1"/>
    <col min="2828" max="3072" width="8.625" style="36"/>
    <col min="3073" max="3073" width="6.5" style="36" customWidth="1"/>
    <col min="3074" max="3074" width="14.125" style="36" customWidth="1"/>
    <col min="3075" max="3075" width="42.375" style="36" customWidth="1"/>
    <col min="3076" max="3077" width="5" style="36" customWidth="1"/>
    <col min="3078" max="3078" width="10.625" style="36" customWidth="1"/>
    <col min="3079" max="3081" width="8.625" style="36" customWidth="1"/>
    <col min="3082" max="3082" width="3.625" style="36" customWidth="1"/>
    <col min="3083" max="3083" width="3.25" style="36" customWidth="1"/>
    <col min="3084" max="3328" width="8.625" style="36"/>
    <col min="3329" max="3329" width="6.5" style="36" customWidth="1"/>
    <col min="3330" max="3330" width="14.125" style="36" customWidth="1"/>
    <col min="3331" max="3331" width="42.375" style="36" customWidth="1"/>
    <col min="3332" max="3333" width="5" style="36" customWidth="1"/>
    <col min="3334" max="3334" width="10.625" style="36" customWidth="1"/>
    <col min="3335" max="3337" width="8.625" style="36" customWidth="1"/>
    <col min="3338" max="3338" width="3.625" style="36" customWidth="1"/>
    <col min="3339" max="3339" width="3.25" style="36" customWidth="1"/>
    <col min="3340" max="3584" width="8.625" style="36"/>
    <col min="3585" max="3585" width="6.5" style="36" customWidth="1"/>
    <col min="3586" max="3586" width="14.125" style="36" customWidth="1"/>
    <col min="3587" max="3587" width="42.375" style="36" customWidth="1"/>
    <col min="3588" max="3589" width="5" style="36" customWidth="1"/>
    <col min="3590" max="3590" width="10.625" style="36" customWidth="1"/>
    <col min="3591" max="3593" width="8.625" style="36" customWidth="1"/>
    <col min="3594" max="3594" width="3.625" style="36" customWidth="1"/>
    <col min="3595" max="3595" width="3.25" style="36" customWidth="1"/>
    <col min="3596" max="3840" width="8.625" style="36"/>
    <col min="3841" max="3841" width="6.5" style="36" customWidth="1"/>
    <col min="3842" max="3842" width="14.125" style="36" customWidth="1"/>
    <col min="3843" max="3843" width="42.375" style="36" customWidth="1"/>
    <col min="3844" max="3845" width="5" style="36" customWidth="1"/>
    <col min="3846" max="3846" width="10.625" style="36" customWidth="1"/>
    <col min="3847" max="3849" width="8.625" style="36" customWidth="1"/>
    <col min="3850" max="3850" width="3.625" style="36" customWidth="1"/>
    <col min="3851" max="3851" width="3.25" style="36" customWidth="1"/>
    <col min="3852" max="4096" width="8.625" style="36"/>
    <col min="4097" max="4097" width="6.5" style="36" customWidth="1"/>
    <col min="4098" max="4098" width="14.125" style="36" customWidth="1"/>
    <col min="4099" max="4099" width="42.375" style="36" customWidth="1"/>
    <col min="4100" max="4101" width="5" style="36" customWidth="1"/>
    <col min="4102" max="4102" width="10.625" style="36" customWidth="1"/>
    <col min="4103" max="4105" width="8.625" style="36" customWidth="1"/>
    <col min="4106" max="4106" width="3.625" style="36" customWidth="1"/>
    <col min="4107" max="4107" width="3.25" style="36" customWidth="1"/>
    <col min="4108" max="4352" width="8.625" style="36"/>
    <col min="4353" max="4353" width="6.5" style="36" customWidth="1"/>
    <col min="4354" max="4354" width="14.125" style="36" customWidth="1"/>
    <col min="4355" max="4355" width="42.375" style="36" customWidth="1"/>
    <col min="4356" max="4357" width="5" style="36" customWidth="1"/>
    <col min="4358" max="4358" width="10.625" style="36" customWidth="1"/>
    <col min="4359" max="4361" width="8.625" style="36" customWidth="1"/>
    <col min="4362" max="4362" width="3.625" style="36" customWidth="1"/>
    <col min="4363" max="4363" width="3.25" style="36" customWidth="1"/>
    <col min="4364" max="4608" width="8.625" style="36"/>
    <col min="4609" max="4609" width="6.5" style="36" customWidth="1"/>
    <col min="4610" max="4610" width="14.125" style="36" customWidth="1"/>
    <col min="4611" max="4611" width="42.375" style="36" customWidth="1"/>
    <col min="4612" max="4613" width="5" style="36" customWidth="1"/>
    <col min="4614" max="4614" width="10.625" style="36" customWidth="1"/>
    <col min="4615" max="4617" width="8.625" style="36" customWidth="1"/>
    <col min="4618" max="4618" width="3.625" style="36" customWidth="1"/>
    <col min="4619" max="4619" width="3.25" style="36" customWidth="1"/>
    <col min="4620" max="4864" width="8.625" style="36"/>
    <col min="4865" max="4865" width="6.5" style="36" customWidth="1"/>
    <col min="4866" max="4866" width="14.125" style="36" customWidth="1"/>
    <col min="4867" max="4867" width="42.375" style="36" customWidth="1"/>
    <col min="4868" max="4869" width="5" style="36" customWidth="1"/>
    <col min="4870" max="4870" width="10.625" style="36" customWidth="1"/>
    <col min="4871" max="4873" width="8.625" style="36" customWidth="1"/>
    <col min="4874" max="4874" width="3.625" style="36" customWidth="1"/>
    <col min="4875" max="4875" width="3.25" style="36" customWidth="1"/>
    <col min="4876" max="5120" width="8.625" style="36"/>
    <col min="5121" max="5121" width="6.5" style="36" customWidth="1"/>
    <col min="5122" max="5122" width="14.125" style="36" customWidth="1"/>
    <col min="5123" max="5123" width="42.375" style="36" customWidth="1"/>
    <col min="5124" max="5125" width="5" style="36" customWidth="1"/>
    <col min="5126" max="5126" width="10.625" style="36" customWidth="1"/>
    <col min="5127" max="5129" width="8.625" style="36" customWidth="1"/>
    <col min="5130" max="5130" width="3.625" style="36" customWidth="1"/>
    <col min="5131" max="5131" width="3.25" style="36" customWidth="1"/>
    <col min="5132" max="5376" width="8.625" style="36"/>
    <col min="5377" max="5377" width="6.5" style="36" customWidth="1"/>
    <col min="5378" max="5378" width="14.125" style="36" customWidth="1"/>
    <col min="5379" max="5379" width="42.375" style="36" customWidth="1"/>
    <col min="5380" max="5381" width="5" style="36" customWidth="1"/>
    <col min="5382" max="5382" width="10.625" style="36" customWidth="1"/>
    <col min="5383" max="5385" width="8.625" style="36" customWidth="1"/>
    <col min="5386" max="5386" width="3.625" style="36" customWidth="1"/>
    <col min="5387" max="5387" width="3.25" style="36" customWidth="1"/>
    <col min="5388" max="5632" width="8.625" style="36"/>
    <col min="5633" max="5633" width="6.5" style="36" customWidth="1"/>
    <col min="5634" max="5634" width="14.125" style="36" customWidth="1"/>
    <col min="5635" max="5635" width="42.375" style="36" customWidth="1"/>
    <col min="5636" max="5637" width="5" style="36" customWidth="1"/>
    <col min="5638" max="5638" width="10.625" style="36" customWidth="1"/>
    <col min="5639" max="5641" width="8.625" style="36" customWidth="1"/>
    <col min="5642" max="5642" width="3.625" style="36" customWidth="1"/>
    <col min="5643" max="5643" width="3.25" style="36" customWidth="1"/>
    <col min="5644" max="5888" width="8.625" style="36"/>
    <col min="5889" max="5889" width="6.5" style="36" customWidth="1"/>
    <col min="5890" max="5890" width="14.125" style="36" customWidth="1"/>
    <col min="5891" max="5891" width="42.375" style="36" customWidth="1"/>
    <col min="5892" max="5893" width="5" style="36" customWidth="1"/>
    <col min="5894" max="5894" width="10.625" style="36" customWidth="1"/>
    <col min="5895" max="5897" width="8.625" style="36" customWidth="1"/>
    <col min="5898" max="5898" width="3.625" style="36" customWidth="1"/>
    <col min="5899" max="5899" width="3.25" style="36" customWidth="1"/>
    <col min="5900" max="6144" width="8.625" style="36"/>
    <col min="6145" max="6145" width="6.5" style="36" customWidth="1"/>
    <col min="6146" max="6146" width="14.125" style="36" customWidth="1"/>
    <col min="6147" max="6147" width="42.375" style="36" customWidth="1"/>
    <col min="6148" max="6149" width="5" style="36" customWidth="1"/>
    <col min="6150" max="6150" width="10.625" style="36" customWidth="1"/>
    <col min="6151" max="6153" width="8.625" style="36" customWidth="1"/>
    <col min="6154" max="6154" width="3.625" style="36" customWidth="1"/>
    <col min="6155" max="6155" width="3.25" style="36" customWidth="1"/>
    <col min="6156" max="6400" width="8.625" style="36"/>
    <col min="6401" max="6401" width="6.5" style="36" customWidth="1"/>
    <col min="6402" max="6402" width="14.125" style="36" customWidth="1"/>
    <col min="6403" max="6403" width="42.375" style="36" customWidth="1"/>
    <col min="6404" max="6405" width="5" style="36" customWidth="1"/>
    <col min="6406" max="6406" width="10.625" style="36" customWidth="1"/>
    <col min="6407" max="6409" width="8.625" style="36" customWidth="1"/>
    <col min="6410" max="6410" width="3.625" style="36" customWidth="1"/>
    <col min="6411" max="6411" width="3.25" style="36" customWidth="1"/>
    <col min="6412" max="6656" width="8.625" style="36"/>
    <col min="6657" max="6657" width="6.5" style="36" customWidth="1"/>
    <col min="6658" max="6658" width="14.125" style="36" customWidth="1"/>
    <col min="6659" max="6659" width="42.375" style="36" customWidth="1"/>
    <col min="6660" max="6661" width="5" style="36" customWidth="1"/>
    <col min="6662" max="6662" width="10.625" style="36" customWidth="1"/>
    <col min="6663" max="6665" width="8.625" style="36" customWidth="1"/>
    <col min="6666" max="6666" width="3.625" style="36" customWidth="1"/>
    <col min="6667" max="6667" width="3.25" style="36" customWidth="1"/>
    <col min="6668" max="6912" width="8.625" style="36"/>
    <col min="6913" max="6913" width="6.5" style="36" customWidth="1"/>
    <col min="6914" max="6914" width="14.125" style="36" customWidth="1"/>
    <col min="6915" max="6915" width="42.375" style="36" customWidth="1"/>
    <col min="6916" max="6917" width="5" style="36" customWidth="1"/>
    <col min="6918" max="6918" width="10.625" style="36" customWidth="1"/>
    <col min="6919" max="6921" width="8.625" style="36" customWidth="1"/>
    <col min="6922" max="6922" width="3.625" style="36" customWidth="1"/>
    <col min="6923" max="6923" width="3.25" style="36" customWidth="1"/>
    <col min="6924" max="7168" width="8.625" style="36"/>
    <col min="7169" max="7169" width="6.5" style="36" customWidth="1"/>
    <col min="7170" max="7170" width="14.125" style="36" customWidth="1"/>
    <col min="7171" max="7171" width="42.375" style="36" customWidth="1"/>
    <col min="7172" max="7173" width="5" style="36" customWidth="1"/>
    <col min="7174" max="7174" width="10.625" style="36" customWidth="1"/>
    <col min="7175" max="7177" width="8.625" style="36" customWidth="1"/>
    <col min="7178" max="7178" width="3.625" style="36" customWidth="1"/>
    <col min="7179" max="7179" width="3.25" style="36" customWidth="1"/>
    <col min="7180" max="7424" width="8.625" style="36"/>
    <col min="7425" max="7425" width="6.5" style="36" customWidth="1"/>
    <col min="7426" max="7426" width="14.125" style="36" customWidth="1"/>
    <col min="7427" max="7427" width="42.375" style="36" customWidth="1"/>
    <col min="7428" max="7429" width="5" style="36" customWidth="1"/>
    <col min="7430" max="7430" width="10.625" style="36" customWidth="1"/>
    <col min="7431" max="7433" width="8.625" style="36" customWidth="1"/>
    <col min="7434" max="7434" width="3.625" style="36" customWidth="1"/>
    <col min="7435" max="7435" width="3.25" style="36" customWidth="1"/>
    <col min="7436" max="7680" width="8.625" style="36"/>
    <col min="7681" max="7681" width="6.5" style="36" customWidth="1"/>
    <col min="7682" max="7682" width="14.125" style="36" customWidth="1"/>
    <col min="7683" max="7683" width="42.375" style="36" customWidth="1"/>
    <col min="7684" max="7685" width="5" style="36" customWidth="1"/>
    <col min="7686" max="7686" width="10.625" style="36" customWidth="1"/>
    <col min="7687" max="7689" width="8.625" style="36" customWidth="1"/>
    <col min="7690" max="7690" width="3.625" style="36" customWidth="1"/>
    <col min="7691" max="7691" width="3.25" style="36" customWidth="1"/>
    <col min="7692" max="7936" width="8.625" style="36"/>
    <col min="7937" max="7937" width="6.5" style="36" customWidth="1"/>
    <col min="7938" max="7938" width="14.125" style="36" customWidth="1"/>
    <col min="7939" max="7939" width="42.375" style="36" customWidth="1"/>
    <col min="7940" max="7941" width="5" style="36" customWidth="1"/>
    <col min="7942" max="7942" width="10.625" style="36" customWidth="1"/>
    <col min="7943" max="7945" width="8.625" style="36" customWidth="1"/>
    <col min="7946" max="7946" width="3.625" style="36" customWidth="1"/>
    <col min="7947" max="7947" width="3.25" style="36" customWidth="1"/>
    <col min="7948" max="8192" width="8.625" style="36"/>
    <col min="8193" max="8193" width="6.5" style="36" customWidth="1"/>
    <col min="8194" max="8194" width="14.125" style="36" customWidth="1"/>
    <col min="8195" max="8195" width="42.375" style="36" customWidth="1"/>
    <col min="8196" max="8197" width="5" style="36" customWidth="1"/>
    <col min="8198" max="8198" width="10.625" style="36" customWidth="1"/>
    <col min="8199" max="8201" width="8.625" style="36" customWidth="1"/>
    <col min="8202" max="8202" width="3.625" style="36" customWidth="1"/>
    <col min="8203" max="8203" width="3.25" style="36" customWidth="1"/>
    <col min="8204" max="8448" width="8.625" style="36"/>
    <col min="8449" max="8449" width="6.5" style="36" customWidth="1"/>
    <col min="8450" max="8450" width="14.125" style="36" customWidth="1"/>
    <col min="8451" max="8451" width="42.375" style="36" customWidth="1"/>
    <col min="8452" max="8453" width="5" style="36" customWidth="1"/>
    <col min="8454" max="8454" width="10.625" style="36" customWidth="1"/>
    <col min="8455" max="8457" width="8.625" style="36" customWidth="1"/>
    <col min="8458" max="8458" width="3.625" style="36" customWidth="1"/>
    <col min="8459" max="8459" width="3.25" style="36" customWidth="1"/>
    <col min="8460" max="8704" width="8.625" style="36"/>
    <col min="8705" max="8705" width="6.5" style="36" customWidth="1"/>
    <col min="8706" max="8706" width="14.125" style="36" customWidth="1"/>
    <col min="8707" max="8707" width="42.375" style="36" customWidth="1"/>
    <col min="8708" max="8709" width="5" style="36" customWidth="1"/>
    <col min="8710" max="8710" width="10.625" style="36" customWidth="1"/>
    <col min="8711" max="8713" width="8.625" style="36" customWidth="1"/>
    <col min="8714" max="8714" width="3.625" style="36" customWidth="1"/>
    <col min="8715" max="8715" width="3.25" style="36" customWidth="1"/>
    <col min="8716" max="8960" width="8.625" style="36"/>
    <col min="8961" max="8961" width="6.5" style="36" customWidth="1"/>
    <col min="8962" max="8962" width="14.125" style="36" customWidth="1"/>
    <col min="8963" max="8963" width="42.375" style="36" customWidth="1"/>
    <col min="8964" max="8965" width="5" style="36" customWidth="1"/>
    <col min="8966" max="8966" width="10.625" style="36" customWidth="1"/>
    <col min="8967" max="8969" width="8.625" style="36" customWidth="1"/>
    <col min="8970" max="8970" width="3.625" style="36" customWidth="1"/>
    <col min="8971" max="8971" width="3.25" style="36" customWidth="1"/>
    <col min="8972" max="9216" width="8.625" style="36"/>
    <col min="9217" max="9217" width="6.5" style="36" customWidth="1"/>
    <col min="9218" max="9218" width="14.125" style="36" customWidth="1"/>
    <col min="9219" max="9219" width="42.375" style="36" customWidth="1"/>
    <col min="9220" max="9221" width="5" style="36" customWidth="1"/>
    <col min="9222" max="9222" width="10.625" style="36" customWidth="1"/>
    <col min="9223" max="9225" width="8.625" style="36" customWidth="1"/>
    <col min="9226" max="9226" width="3.625" style="36" customWidth="1"/>
    <col min="9227" max="9227" width="3.25" style="36" customWidth="1"/>
    <col min="9228" max="9472" width="8.625" style="36"/>
    <col min="9473" max="9473" width="6.5" style="36" customWidth="1"/>
    <col min="9474" max="9474" width="14.125" style="36" customWidth="1"/>
    <col min="9475" max="9475" width="42.375" style="36" customWidth="1"/>
    <col min="9476" max="9477" width="5" style="36" customWidth="1"/>
    <col min="9478" max="9478" width="10.625" style="36" customWidth="1"/>
    <col min="9479" max="9481" width="8.625" style="36" customWidth="1"/>
    <col min="9482" max="9482" width="3.625" style="36" customWidth="1"/>
    <col min="9483" max="9483" width="3.25" style="36" customWidth="1"/>
    <col min="9484" max="9728" width="8.625" style="36"/>
    <col min="9729" max="9729" width="6.5" style="36" customWidth="1"/>
    <col min="9730" max="9730" width="14.125" style="36" customWidth="1"/>
    <col min="9731" max="9731" width="42.375" style="36" customWidth="1"/>
    <col min="9732" max="9733" width="5" style="36" customWidth="1"/>
    <col min="9734" max="9734" width="10.625" style="36" customWidth="1"/>
    <col min="9735" max="9737" width="8.625" style="36" customWidth="1"/>
    <col min="9738" max="9738" width="3.625" style="36" customWidth="1"/>
    <col min="9739" max="9739" width="3.25" style="36" customWidth="1"/>
    <col min="9740" max="9984" width="8.625" style="36"/>
    <col min="9985" max="9985" width="6.5" style="36" customWidth="1"/>
    <col min="9986" max="9986" width="14.125" style="36" customWidth="1"/>
    <col min="9987" max="9987" width="42.375" style="36" customWidth="1"/>
    <col min="9988" max="9989" width="5" style="36" customWidth="1"/>
    <col min="9990" max="9990" width="10.625" style="36" customWidth="1"/>
    <col min="9991" max="9993" width="8.625" style="36" customWidth="1"/>
    <col min="9994" max="9994" width="3.625" style="36" customWidth="1"/>
    <col min="9995" max="9995" width="3.25" style="36" customWidth="1"/>
    <col min="9996" max="10240" width="8.625" style="36"/>
    <col min="10241" max="10241" width="6.5" style="36" customWidth="1"/>
    <col min="10242" max="10242" width="14.125" style="36" customWidth="1"/>
    <col min="10243" max="10243" width="42.375" style="36" customWidth="1"/>
    <col min="10244" max="10245" width="5" style="36" customWidth="1"/>
    <col min="10246" max="10246" width="10.625" style="36" customWidth="1"/>
    <col min="10247" max="10249" width="8.625" style="36" customWidth="1"/>
    <col min="10250" max="10250" width="3.625" style="36" customWidth="1"/>
    <col min="10251" max="10251" width="3.25" style="36" customWidth="1"/>
    <col min="10252" max="10496" width="8.625" style="36"/>
    <col min="10497" max="10497" width="6.5" style="36" customWidth="1"/>
    <col min="10498" max="10498" width="14.125" style="36" customWidth="1"/>
    <col min="10499" max="10499" width="42.375" style="36" customWidth="1"/>
    <col min="10500" max="10501" width="5" style="36" customWidth="1"/>
    <col min="10502" max="10502" width="10.625" style="36" customWidth="1"/>
    <col min="10503" max="10505" width="8.625" style="36" customWidth="1"/>
    <col min="10506" max="10506" width="3.625" style="36" customWidth="1"/>
    <col min="10507" max="10507" width="3.25" style="36" customWidth="1"/>
    <col min="10508" max="10752" width="8.625" style="36"/>
    <col min="10753" max="10753" width="6.5" style="36" customWidth="1"/>
    <col min="10754" max="10754" width="14.125" style="36" customWidth="1"/>
    <col min="10755" max="10755" width="42.375" style="36" customWidth="1"/>
    <col min="10756" max="10757" width="5" style="36" customWidth="1"/>
    <col min="10758" max="10758" width="10.625" style="36" customWidth="1"/>
    <col min="10759" max="10761" width="8.625" style="36" customWidth="1"/>
    <col min="10762" max="10762" width="3.625" style="36" customWidth="1"/>
    <col min="10763" max="10763" width="3.25" style="36" customWidth="1"/>
    <col min="10764" max="11008" width="8.625" style="36"/>
    <col min="11009" max="11009" width="6.5" style="36" customWidth="1"/>
    <col min="11010" max="11010" width="14.125" style="36" customWidth="1"/>
    <col min="11011" max="11011" width="42.375" style="36" customWidth="1"/>
    <col min="11012" max="11013" width="5" style="36" customWidth="1"/>
    <col min="11014" max="11014" width="10.625" style="36" customWidth="1"/>
    <col min="11015" max="11017" width="8.625" style="36" customWidth="1"/>
    <col min="11018" max="11018" width="3.625" style="36" customWidth="1"/>
    <col min="11019" max="11019" width="3.25" style="36" customWidth="1"/>
    <col min="11020" max="11264" width="8.625" style="36"/>
    <col min="11265" max="11265" width="6.5" style="36" customWidth="1"/>
    <col min="11266" max="11266" width="14.125" style="36" customWidth="1"/>
    <col min="11267" max="11267" width="42.375" style="36" customWidth="1"/>
    <col min="11268" max="11269" width="5" style="36" customWidth="1"/>
    <col min="11270" max="11270" width="10.625" style="36" customWidth="1"/>
    <col min="11271" max="11273" width="8.625" style="36" customWidth="1"/>
    <col min="11274" max="11274" width="3.625" style="36" customWidth="1"/>
    <col min="11275" max="11275" width="3.25" style="36" customWidth="1"/>
    <col min="11276" max="11520" width="8.625" style="36"/>
    <col min="11521" max="11521" width="6.5" style="36" customWidth="1"/>
    <col min="11522" max="11522" width="14.125" style="36" customWidth="1"/>
    <col min="11523" max="11523" width="42.375" style="36" customWidth="1"/>
    <col min="11524" max="11525" width="5" style="36" customWidth="1"/>
    <col min="11526" max="11526" width="10.625" style="36" customWidth="1"/>
    <col min="11527" max="11529" width="8.625" style="36" customWidth="1"/>
    <col min="11530" max="11530" width="3.625" style="36" customWidth="1"/>
    <col min="11531" max="11531" width="3.25" style="36" customWidth="1"/>
    <col min="11532" max="11776" width="8.625" style="36"/>
    <col min="11777" max="11777" width="6.5" style="36" customWidth="1"/>
    <col min="11778" max="11778" width="14.125" style="36" customWidth="1"/>
    <col min="11779" max="11779" width="42.375" style="36" customWidth="1"/>
    <col min="11780" max="11781" width="5" style="36" customWidth="1"/>
    <col min="11782" max="11782" width="10.625" style="36" customWidth="1"/>
    <col min="11783" max="11785" width="8.625" style="36" customWidth="1"/>
    <col min="11786" max="11786" width="3.625" style="36" customWidth="1"/>
    <col min="11787" max="11787" width="3.25" style="36" customWidth="1"/>
    <col min="11788" max="12032" width="8.625" style="36"/>
    <col min="12033" max="12033" width="6.5" style="36" customWidth="1"/>
    <col min="12034" max="12034" width="14.125" style="36" customWidth="1"/>
    <col min="12035" max="12035" width="42.375" style="36" customWidth="1"/>
    <col min="12036" max="12037" width="5" style="36" customWidth="1"/>
    <col min="12038" max="12038" width="10.625" style="36" customWidth="1"/>
    <col min="12039" max="12041" width="8.625" style="36" customWidth="1"/>
    <col min="12042" max="12042" width="3.625" style="36" customWidth="1"/>
    <col min="12043" max="12043" width="3.25" style="36" customWidth="1"/>
    <col min="12044" max="12288" width="8.625" style="36"/>
    <col min="12289" max="12289" width="6.5" style="36" customWidth="1"/>
    <col min="12290" max="12290" width="14.125" style="36" customWidth="1"/>
    <col min="12291" max="12291" width="42.375" style="36" customWidth="1"/>
    <col min="12292" max="12293" width="5" style="36" customWidth="1"/>
    <col min="12294" max="12294" width="10.625" style="36" customWidth="1"/>
    <col min="12295" max="12297" width="8.625" style="36" customWidth="1"/>
    <col min="12298" max="12298" width="3.625" style="36" customWidth="1"/>
    <col min="12299" max="12299" width="3.25" style="36" customWidth="1"/>
    <col min="12300" max="12544" width="8.625" style="36"/>
    <col min="12545" max="12545" width="6.5" style="36" customWidth="1"/>
    <col min="12546" max="12546" width="14.125" style="36" customWidth="1"/>
    <col min="12547" max="12547" width="42.375" style="36" customWidth="1"/>
    <col min="12548" max="12549" width="5" style="36" customWidth="1"/>
    <col min="12550" max="12550" width="10.625" style="36" customWidth="1"/>
    <col min="12551" max="12553" width="8.625" style="36" customWidth="1"/>
    <col min="12554" max="12554" width="3.625" style="36" customWidth="1"/>
    <col min="12555" max="12555" width="3.25" style="36" customWidth="1"/>
    <col min="12556" max="12800" width="8.625" style="36"/>
    <col min="12801" max="12801" width="6.5" style="36" customWidth="1"/>
    <col min="12802" max="12802" width="14.125" style="36" customWidth="1"/>
    <col min="12803" max="12803" width="42.375" style="36" customWidth="1"/>
    <col min="12804" max="12805" width="5" style="36" customWidth="1"/>
    <col min="12806" max="12806" width="10.625" style="36" customWidth="1"/>
    <col min="12807" max="12809" width="8.625" style="36" customWidth="1"/>
    <col min="12810" max="12810" width="3.625" style="36" customWidth="1"/>
    <col min="12811" max="12811" width="3.25" style="36" customWidth="1"/>
    <col min="12812" max="13056" width="8.625" style="36"/>
    <col min="13057" max="13057" width="6.5" style="36" customWidth="1"/>
    <col min="13058" max="13058" width="14.125" style="36" customWidth="1"/>
    <col min="13059" max="13059" width="42.375" style="36" customWidth="1"/>
    <col min="13060" max="13061" width="5" style="36" customWidth="1"/>
    <col min="13062" max="13062" width="10.625" style="36" customWidth="1"/>
    <col min="13063" max="13065" width="8.625" style="36" customWidth="1"/>
    <col min="13066" max="13066" width="3.625" style="36" customWidth="1"/>
    <col min="13067" max="13067" width="3.25" style="36" customWidth="1"/>
    <col min="13068" max="13312" width="8.625" style="36"/>
    <col min="13313" max="13313" width="6.5" style="36" customWidth="1"/>
    <col min="13314" max="13314" width="14.125" style="36" customWidth="1"/>
    <col min="13315" max="13315" width="42.375" style="36" customWidth="1"/>
    <col min="13316" max="13317" width="5" style="36" customWidth="1"/>
    <col min="13318" max="13318" width="10.625" style="36" customWidth="1"/>
    <col min="13319" max="13321" width="8.625" style="36" customWidth="1"/>
    <col min="13322" max="13322" width="3.625" style="36" customWidth="1"/>
    <col min="13323" max="13323" width="3.25" style="36" customWidth="1"/>
    <col min="13324" max="13568" width="8.625" style="36"/>
    <col min="13569" max="13569" width="6.5" style="36" customWidth="1"/>
    <col min="13570" max="13570" width="14.125" style="36" customWidth="1"/>
    <col min="13571" max="13571" width="42.375" style="36" customWidth="1"/>
    <col min="13572" max="13573" width="5" style="36" customWidth="1"/>
    <col min="13574" max="13574" width="10.625" style="36" customWidth="1"/>
    <col min="13575" max="13577" width="8.625" style="36" customWidth="1"/>
    <col min="13578" max="13578" width="3.625" style="36" customWidth="1"/>
    <col min="13579" max="13579" width="3.25" style="36" customWidth="1"/>
    <col min="13580" max="13824" width="8.625" style="36"/>
    <col min="13825" max="13825" width="6.5" style="36" customWidth="1"/>
    <col min="13826" max="13826" width="14.125" style="36" customWidth="1"/>
    <col min="13827" max="13827" width="42.375" style="36" customWidth="1"/>
    <col min="13828" max="13829" width="5" style="36" customWidth="1"/>
    <col min="13830" max="13830" width="10.625" style="36" customWidth="1"/>
    <col min="13831" max="13833" width="8.625" style="36" customWidth="1"/>
    <col min="13834" max="13834" width="3.625" style="36" customWidth="1"/>
    <col min="13835" max="13835" width="3.25" style="36" customWidth="1"/>
    <col min="13836" max="14080" width="8.625" style="36"/>
    <col min="14081" max="14081" width="6.5" style="36" customWidth="1"/>
    <col min="14082" max="14082" width="14.125" style="36" customWidth="1"/>
    <col min="14083" max="14083" width="42.375" style="36" customWidth="1"/>
    <col min="14084" max="14085" width="5" style="36" customWidth="1"/>
    <col min="14086" max="14086" width="10.625" style="36" customWidth="1"/>
    <col min="14087" max="14089" width="8.625" style="36" customWidth="1"/>
    <col min="14090" max="14090" width="3.625" style="36" customWidth="1"/>
    <col min="14091" max="14091" width="3.25" style="36" customWidth="1"/>
    <col min="14092" max="14336" width="8.625" style="36"/>
    <col min="14337" max="14337" width="6.5" style="36" customWidth="1"/>
    <col min="14338" max="14338" width="14.125" style="36" customWidth="1"/>
    <col min="14339" max="14339" width="42.375" style="36" customWidth="1"/>
    <col min="14340" max="14341" width="5" style="36" customWidth="1"/>
    <col min="14342" max="14342" width="10.625" style="36" customWidth="1"/>
    <col min="14343" max="14345" width="8.625" style="36" customWidth="1"/>
    <col min="14346" max="14346" width="3.625" style="36" customWidth="1"/>
    <col min="14347" max="14347" width="3.25" style="36" customWidth="1"/>
    <col min="14348" max="14592" width="8.625" style="36"/>
    <col min="14593" max="14593" width="6.5" style="36" customWidth="1"/>
    <col min="14594" max="14594" width="14.125" style="36" customWidth="1"/>
    <col min="14595" max="14595" width="42.375" style="36" customWidth="1"/>
    <col min="14596" max="14597" width="5" style="36" customWidth="1"/>
    <col min="14598" max="14598" width="10.625" style="36" customWidth="1"/>
    <col min="14599" max="14601" width="8.625" style="36" customWidth="1"/>
    <col min="14602" max="14602" width="3.625" style="36" customWidth="1"/>
    <col min="14603" max="14603" width="3.25" style="36" customWidth="1"/>
    <col min="14604" max="14848" width="8.625" style="36"/>
    <col min="14849" max="14849" width="6.5" style="36" customWidth="1"/>
    <col min="14850" max="14850" width="14.125" style="36" customWidth="1"/>
    <col min="14851" max="14851" width="42.375" style="36" customWidth="1"/>
    <col min="14852" max="14853" width="5" style="36" customWidth="1"/>
    <col min="14854" max="14854" width="10.625" style="36" customWidth="1"/>
    <col min="14855" max="14857" width="8.625" style="36" customWidth="1"/>
    <col min="14858" max="14858" width="3.625" style="36" customWidth="1"/>
    <col min="14859" max="14859" width="3.25" style="36" customWidth="1"/>
    <col min="14860" max="15104" width="8.625" style="36"/>
    <col min="15105" max="15105" width="6.5" style="36" customWidth="1"/>
    <col min="15106" max="15106" width="14.125" style="36" customWidth="1"/>
    <col min="15107" max="15107" width="42.375" style="36" customWidth="1"/>
    <col min="15108" max="15109" width="5" style="36" customWidth="1"/>
    <col min="15110" max="15110" width="10.625" style="36" customWidth="1"/>
    <col min="15111" max="15113" width="8.625" style="36" customWidth="1"/>
    <col min="15114" max="15114" width="3.625" style="36" customWidth="1"/>
    <col min="15115" max="15115" width="3.25" style="36" customWidth="1"/>
    <col min="15116" max="15360" width="8.625" style="36"/>
    <col min="15361" max="15361" width="6.5" style="36" customWidth="1"/>
    <col min="15362" max="15362" width="14.125" style="36" customWidth="1"/>
    <col min="15363" max="15363" width="42.375" style="36" customWidth="1"/>
    <col min="15364" max="15365" width="5" style="36" customWidth="1"/>
    <col min="15366" max="15366" width="10.625" style="36" customWidth="1"/>
    <col min="15367" max="15369" width="8.625" style="36" customWidth="1"/>
    <col min="15370" max="15370" width="3.625" style="36" customWidth="1"/>
    <col min="15371" max="15371" width="3.25" style="36" customWidth="1"/>
    <col min="15372" max="15616" width="8.625" style="36"/>
    <col min="15617" max="15617" width="6.5" style="36" customWidth="1"/>
    <col min="15618" max="15618" width="14.125" style="36" customWidth="1"/>
    <col min="15619" max="15619" width="42.375" style="36" customWidth="1"/>
    <col min="15620" max="15621" width="5" style="36" customWidth="1"/>
    <col min="15622" max="15622" width="10.625" style="36" customWidth="1"/>
    <col min="15623" max="15625" width="8.625" style="36" customWidth="1"/>
    <col min="15626" max="15626" width="3.625" style="36" customWidth="1"/>
    <col min="15627" max="15627" width="3.25" style="36" customWidth="1"/>
    <col min="15628" max="15872" width="8.625" style="36"/>
    <col min="15873" max="15873" width="6.5" style="36" customWidth="1"/>
    <col min="15874" max="15874" width="14.125" style="36" customWidth="1"/>
    <col min="15875" max="15875" width="42.375" style="36" customWidth="1"/>
    <col min="15876" max="15877" width="5" style="36" customWidth="1"/>
    <col min="15878" max="15878" width="10.625" style="36" customWidth="1"/>
    <col min="15879" max="15881" width="8.625" style="36" customWidth="1"/>
    <col min="15882" max="15882" width="3.625" style="36" customWidth="1"/>
    <col min="15883" max="15883" width="3.25" style="36" customWidth="1"/>
    <col min="15884" max="16128" width="8.625" style="36"/>
    <col min="16129" max="16129" width="6.5" style="36" customWidth="1"/>
    <col min="16130" max="16130" width="14.125" style="36" customWidth="1"/>
    <col min="16131" max="16131" width="42.375" style="36" customWidth="1"/>
    <col min="16132" max="16133" width="5" style="36" customWidth="1"/>
    <col min="16134" max="16134" width="10.625" style="36" customWidth="1"/>
    <col min="16135" max="16137" width="8.625" style="36" customWidth="1"/>
    <col min="16138" max="16138" width="3.625" style="36" customWidth="1"/>
    <col min="16139" max="16139" width="3.25" style="36" customWidth="1"/>
    <col min="16140" max="16384" width="8.625" style="36"/>
  </cols>
  <sheetData>
    <row r="1" spans="1:9" s="59" customFormat="1" ht="33.950000000000003" customHeight="1" x14ac:dyDescent="0.2">
      <c r="A1" s="24"/>
      <c r="B1" s="56"/>
      <c r="C1" s="57"/>
      <c r="D1" s="56"/>
      <c r="E1" s="56"/>
      <c r="F1" s="25" t="s">
        <v>0</v>
      </c>
      <c r="G1" s="36"/>
      <c r="H1" s="58"/>
    </row>
    <row r="2" spans="1:9" s="58" customFormat="1" ht="12.75" customHeight="1" x14ac:dyDescent="0.2">
      <c r="A2" s="60"/>
      <c r="B2" s="61"/>
      <c r="C2" s="62"/>
      <c r="D2" s="63"/>
      <c r="E2" s="63"/>
      <c r="F2" s="64"/>
      <c r="G2" s="65"/>
      <c r="I2" s="66"/>
    </row>
    <row r="3" spans="1:9" s="58" customFormat="1" ht="12.75" customHeight="1" x14ac:dyDescent="0.2">
      <c r="A3" s="60"/>
      <c r="B3" s="61"/>
      <c r="C3" s="62"/>
      <c r="D3" s="63"/>
      <c r="E3" s="63"/>
      <c r="F3" s="64"/>
      <c r="G3" s="65"/>
      <c r="I3" s="66"/>
    </row>
    <row r="4" spans="1:9" s="69" customFormat="1" ht="15.75" x14ac:dyDescent="0.25">
      <c r="A4" s="67" t="s">
        <v>136</v>
      </c>
      <c r="B4" s="67"/>
      <c r="C4" s="68"/>
      <c r="D4" s="67"/>
      <c r="E4" s="67"/>
      <c r="F4" s="67"/>
    </row>
    <row r="5" spans="1:9" ht="12.75" customHeight="1" x14ac:dyDescent="0.2">
      <c r="A5" s="58"/>
      <c r="B5" s="70"/>
      <c r="C5" s="71"/>
      <c r="D5" s="70"/>
      <c r="E5" s="58"/>
      <c r="F5" s="58"/>
    </row>
    <row r="6" spans="1:9" ht="12.75" customHeight="1" x14ac:dyDescent="0.2">
      <c r="A6" s="72" t="s">
        <v>137</v>
      </c>
      <c r="B6" s="73"/>
      <c r="C6" s="471" t="s">
        <v>138</v>
      </c>
      <c r="D6" s="471"/>
      <c r="E6" s="471"/>
      <c r="F6" s="471"/>
      <c r="G6" s="74"/>
    </row>
    <row r="7" spans="1:9" ht="12.75" customHeight="1" x14ac:dyDescent="0.2">
      <c r="A7" s="72"/>
      <c r="B7" s="73"/>
      <c r="C7" s="432"/>
      <c r="D7" s="432"/>
      <c r="E7" s="432"/>
      <c r="F7" s="432"/>
      <c r="G7" s="74"/>
    </row>
    <row r="8" spans="1:9" ht="12.75" customHeight="1" x14ac:dyDescent="0.2">
      <c r="A8" s="72" t="s">
        <v>359</v>
      </c>
      <c r="B8" s="73"/>
      <c r="C8" s="432">
        <v>250</v>
      </c>
      <c r="D8" s="432"/>
      <c r="E8" s="432"/>
      <c r="F8" s="432"/>
      <c r="G8" s="74"/>
    </row>
    <row r="9" spans="1:9" ht="12.75" customHeight="1" x14ac:dyDescent="0.2">
      <c r="A9" s="72"/>
      <c r="B9" s="73"/>
      <c r="C9" s="75"/>
      <c r="D9" s="74"/>
      <c r="E9" s="74"/>
      <c r="F9" s="74"/>
      <c r="G9" s="76"/>
    </row>
    <row r="10" spans="1:9" ht="12.75" customHeight="1" x14ac:dyDescent="0.2">
      <c r="A10" s="72" t="s">
        <v>139</v>
      </c>
      <c r="B10" s="73"/>
      <c r="C10" s="471" t="s">
        <v>140</v>
      </c>
      <c r="D10" s="471"/>
      <c r="E10" s="471"/>
      <c r="F10" s="471"/>
      <c r="G10" s="77"/>
    </row>
    <row r="11" spans="1:9" ht="12.75" customHeight="1" x14ac:dyDescent="0.2">
      <c r="A11" s="72"/>
      <c r="B11" s="73"/>
      <c r="C11" s="75"/>
      <c r="D11" s="74"/>
      <c r="E11" s="74"/>
      <c r="F11" s="74"/>
      <c r="G11" s="74"/>
    </row>
    <row r="12" spans="1:9" ht="12.75" customHeight="1" x14ac:dyDescent="0.2">
      <c r="A12" s="70" t="s">
        <v>141</v>
      </c>
      <c r="C12" s="471" t="s">
        <v>392</v>
      </c>
      <c r="D12" s="471"/>
      <c r="E12" s="471"/>
      <c r="F12" s="471"/>
      <c r="G12" s="78"/>
    </row>
    <row r="13" spans="1:9" ht="12.75" customHeight="1" x14ac:dyDescent="0.2">
      <c r="A13" s="70"/>
      <c r="B13" s="58"/>
      <c r="C13" s="79"/>
      <c r="D13" s="74"/>
      <c r="E13" s="80"/>
      <c r="F13" s="74"/>
      <c r="G13" s="76"/>
    </row>
    <row r="14" spans="1:9" ht="12.75" customHeight="1" x14ac:dyDescent="0.2">
      <c r="A14" s="70" t="s">
        <v>142</v>
      </c>
      <c r="B14" s="58"/>
      <c r="C14" s="471">
        <v>2024</v>
      </c>
      <c r="D14" s="471"/>
      <c r="E14" s="471"/>
      <c r="F14" s="471"/>
      <c r="G14" s="78"/>
    </row>
    <row r="15" spans="1:9" ht="12.75" customHeight="1" x14ac:dyDescent="0.2">
      <c r="A15" s="70"/>
      <c r="B15" s="58"/>
      <c r="C15" s="81"/>
      <c r="D15" s="81"/>
      <c r="E15" s="81"/>
      <c r="F15" s="81"/>
      <c r="G15" s="78"/>
    </row>
    <row r="16" spans="1:9" ht="12.75" customHeight="1" x14ac:dyDescent="0.2">
      <c r="A16" s="70" t="s">
        <v>143</v>
      </c>
      <c r="B16" s="58"/>
      <c r="C16" s="82">
        <v>46099</v>
      </c>
      <c r="D16" s="81"/>
      <c r="E16" s="81"/>
      <c r="F16" s="81"/>
      <c r="G16" s="78"/>
    </row>
    <row r="17" spans="1:7" ht="12.75" customHeight="1" x14ac:dyDescent="0.2">
      <c r="A17" s="70"/>
      <c r="B17" s="58"/>
      <c r="C17" s="79"/>
      <c r="D17" s="78"/>
      <c r="E17" s="78"/>
      <c r="F17" s="78"/>
      <c r="G17" s="78"/>
    </row>
    <row r="18" spans="1:7" ht="12.75" customHeight="1" x14ac:dyDescent="0.2">
      <c r="A18" s="70" t="s">
        <v>144</v>
      </c>
      <c r="B18" s="58"/>
      <c r="C18" s="471" t="s">
        <v>145</v>
      </c>
      <c r="D18" s="471"/>
      <c r="E18" s="471"/>
      <c r="F18" s="471"/>
      <c r="G18" s="78"/>
    </row>
    <row r="19" spans="1:7" ht="12.75" customHeight="1" x14ac:dyDescent="0.2"/>
    <row r="20" spans="1:7" ht="12.75" customHeight="1" x14ac:dyDescent="0.2">
      <c r="A20" s="72" t="s">
        <v>146</v>
      </c>
      <c r="B20" s="58"/>
      <c r="C20" s="471"/>
      <c r="D20" s="471"/>
      <c r="E20" s="471"/>
      <c r="F20" s="471"/>
      <c r="G20" s="74"/>
    </row>
    <row r="21" spans="1:7" ht="12.75" customHeight="1" x14ac:dyDescent="0.2">
      <c r="A21" s="70"/>
      <c r="B21" s="58"/>
      <c r="C21" s="84"/>
      <c r="D21" s="74"/>
      <c r="E21" s="74"/>
      <c r="F21" s="74"/>
      <c r="G21" s="74"/>
    </row>
    <row r="22" spans="1:7" ht="29.25" customHeight="1" x14ac:dyDescent="0.2">
      <c r="A22" s="472" t="s">
        <v>147</v>
      </c>
      <c r="B22" s="472"/>
      <c r="C22" s="85">
        <v>46492</v>
      </c>
      <c r="D22" s="86"/>
      <c r="E22" s="86"/>
      <c r="F22" s="86"/>
      <c r="G22" s="86"/>
    </row>
    <row r="23" spans="1:7" ht="12.75" customHeight="1" x14ac:dyDescent="0.2">
      <c r="A23" s="70"/>
      <c r="B23" s="58"/>
      <c r="C23" s="75"/>
      <c r="D23" s="74"/>
      <c r="E23" s="74"/>
      <c r="F23" s="74"/>
      <c r="G23" s="76"/>
    </row>
    <row r="24" spans="1:7" ht="12.75" customHeight="1" x14ac:dyDescent="0.2">
      <c r="A24" s="70" t="s">
        <v>148</v>
      </c>
      <c r="B24" s="58"/>
      <c r="C24" s="75" t="s">
        <v>155</v>
      </c>
      <c r="D24" s="81"/>
      <c r="E24" s="81"/>
      <c r="F24" s="81"/>
      <c r="G24" s="81"/>
    </row>
    <row r="25" spans="1:7" ht="12.75" customHeight="1" x14ac:dyDescent="0.2">
      <c r="A25" s="70" t="s">
        <v>149</v>
      </c>
      <c r="B25" s="58"/>
      <c r="C25" s="75" t="s">
        <v>385</v>
      </c>
      <c r="D25" s="81"/>
      <c r="E25" s="81"/>
      <c r="F25" s="81"/>
      <c r="G25" s="81"/>
    </row>
    <row r="26" spans="1:7" ht="12.75" customHeight="1" x14ac:dyDescent="0.2">
      <c r="A26" s="70"/>
      <c r="B26" s="58"/>
      <c r="C26" s="75" t="s">
        <v>388</v>
      </c>
      <c r="D26" s="81"/>
      <c r="E26" s="81"/>
      <c r="F26" s="81"/>
      <c r="G26" s="81"/>
    </row>
    <row r="27" spans="1:7" ht="12.75" customHeight="1" x14ac:dyDescent="0.2">
      <c r="A27" s="70"/>
      <c r="B27" s="58"/>
      <c r="C27" s="75" t="s">
        <v>387</v>
      </c>
      <c r="D27" s="74"/>
      <c r="E27" s="74"/>
      <c r="F27" s="74"/>
      <c r="G27" s="74"/>
    </row>
    <row r="28" spans="1:7" ht="12.75" customHeight="1" x14ac:dyDescent="0.2">
      <c r="A28" s="58" t="s">
        <v>150</v>
      </c>
      <c r="B28" s="58"/>
      <c r="C28" s="615" t="s">
        <v>386</v>
      </c>
      <c r="D28" s="74"/>
      <c r="E28" s="74"/>
      <c r="F28" s="74"/>
      <c r="G28" s="74"/>
    </row>
    <row r="29" spans="1:7" ht="12.75" customHeight="1" x14ac:dyDescent="0.2">
      <c r="A29" s="58" t="s">
        <v>151</v>
      </c>
      <c r="B29" s="58"/>
      <c r="C29" s="75" t="s">
        <v>389</v>
      </c>
      <c r="D29" s="74"/>
      <c r="E29" s="74"/>
      <c r="F29" s="74"/>
      <c r="G29" s="74"/>
    </row>
    <row r="30" spans="1:7" ht="12.75" customHeight="1" x14ac:dyDescent="0.2">
      <c r="A30" s="58"/>
      <c r="B30" s="87"/>
      <c r="C30" s="88"/>
      <c r="D30" s="74"/>
      <c r="E30" s="74"/>
      <c r="F30" s="74"/>
      <c r="G30" s="74"/>
    </row>
    <row r="31" spans="1:7" ht="12.75" hidden="1" customHeight="1" x14ac:dyDescent="0.2">
      <c r="A31" s="58"/>
      <c r="B31" s="89"/>
      <c r="C31" s="75"/>
      <c r="D31" s="74"/>
      <c r="E31" s="74"/>
      <c r="F31" s="74"/>
      <c r="G31" s="74"/>
    </row>
    <row r="32" spans="1:7" ht="12.75" hidden="1" customHeight="1" x14ac:dyDescent="0.2">
      <c r="A32" s="58"/>
      <c r="B32" s="89"/>
      <c r="C32" s="75"/>
      <c r="D32" s="74"/>
      <c r="E32" s="74"/>
      <c r="F32" s="74"/>
      <c r="G32" s="74"/>
    </row>
    <row r="33" spans="1:8" s="92" customFormat="1" ht="12.75" hidden="1" customHeight="1" x14ac:dyDescent="0.2">
      <c r="A33" s="90"/>
      <c r="B33" s="90"/>
      <c r="C33" s="91"/>
      <c r="D33" s="90"/>
      <c r="E33" s="90"/>
      <c r="F33" s="90"/>
      <c r="G33" s="90"/>
    </row>
    <row r="34" spans="1:8" ht="12.75" hidden="1" customHeight="1" x14ac:dyDescent="0.2">
      <c r="A34" s="93"/>
      <c r="C34" s="94"/>
      <c r="D34" s="95"/>
      <c r="E34" s="95"/>
      <c r="F34" s="95"/>
      <c r="G34" s="96"/>
    </row>
    <row r="35" spans="1:8" ht="12.75" customHeight="1" x14ac:dyDescent="0.2">
      <c r="A35" s="72" t="s">
        <v>152</v>
      </c>
      <c r="B35" s="73"/>
      <c r="C35" s="88" t="s">
        <v>153</v>
      </c>
      <c r="D35" s="81"/>
      <c r="E35" s="81"/>
      <c r="F35" s="81"/>
      <c r="G35" s="81"/>
    </row>
    <row r="36" spans="1:8" s="96" customFormat="1" ht="14.25" x14ac:dyDescent="0.2">
      <c r="A36" s="77"/>
      <c r="B36" s="77"/>
      <c r="C36" s="473"/>
      <c r="D36" s="474"/>
      <c r="E36" s="474"/>
      <c r="F36" s="474"/>
      <c r="G36" s="75"/>
    </row>
    <row r="37" spans="1:8" ht="12.75" x14ac:dyDescent="0.2">
      <c r="A37" s="73"/>
      <c r="B37" s="73"/>
      <c r="C37" s="475"/>
      <c r="D37" s="476"/>
      <c r="E37" s="476"/>
      <c r="F37" s="476"/>
      <c r="G37" s="75"/>
    </row>
    <row r="38" spans="1:8" ht="12.75" customHeight="1" x14ac:dyDescent="0.2">
      <c r="C38" s="477"/>
      <c r="D38" s="477"/>
      <c r="E38" s="477"/>
      <c r="F38" s="477"/>
      <c r="G38" s="96"/>
    </row>
    <row r="39" spans="1:8" ht="12.75" customHeight="1" x14ac:dyDescent="0.2">
      <c r="A39" s="72" t="s">
        <v>154</v>
      </c>
      <c r="C39" s="94" t="s">
        <v>155</v>
      </c>
      <c r="D39" s="95"/>
      <c r="E39" s="95"/>
      <c r="F39" s="95"/>
      <c r="G39" s="96"/>
    </row>
    <row r="40" spans="1:8" ht="13.5" customHeight="1" x14ac:dyDescent="0.2">
      <c r="A40" s="72"/>
      <c r="C40" s="478" t="s">
        <v>247</v>
      </c>
      <c r="D40" s="478"/>
      <c r="E40" s="478"/>
      <c r="F40" s="478"/>
      <c r="G40" s="96"/>
    </row>
    <row r="41" spans="1:8" ht="13.5" customHeight="1" x14ac:dyDescent="0.2">
      <c r="A41" s="72"/>
      <c r="C41" s="280" t="str">
        <f>CONCATENATE("Nürnberg, ",YEAR(C16))</f>
        <v>Nürnberg, 2026</v>
      </c>
      <c r="D41" s="280"/>
      <c r="E41" s="280"/>
      <c r="F41" s="280"/>
      <c r="G41" s="96"/>
    </row>
    <row r="42" spans="1:8" ht="12.75" customHeight="1" x14ac:dyDescent="0.2">
      <c r="C42" s="94"/>
      <c r="D42" s="43"/>
      <c r="E42" s="43"/>
      <c r="F42" s="43"/>
      <c r="G42" s="97"/>
    </row>
    <row r="43" spans="1:8" ht="12.75" customHeight="1" x14ac:dyDescent="0.2">
      <c r="A43" s="469" t="s">
        <v>156</v>
      </c>
      <c r="B43" s="470"/>
      <c r="C43" s="98" t="s">
        <v>157</v>
      </c>
      <c r="D43" s="74"/>
      <c r="E43" s="74"/>
      <c r="F43" s="74"/>
      <c r="G43" s="98"/>
    </row>
    <row r="44" spans="1:8" ht="12.75" customHeight="1" x14ac:dyDescent="0.2">
      <c r="A44" s="99"/>
      <c r="B44" s="99"/>
      <c r="C44" s="100" t="s">
        <v>158</v>
      </c>
      <c r="D44" s="98"/>
      <c r="E44" s="98"/>
      <c r="F44" s="98"/>
      <c r="G44" s="98"/>
    </row>
    <row r="45" spans="1:8" ht="12.75" customHeight="1" x14ac:dyDescent="0.2">
      <c r="A45" s="59"/>
      <c r="B45" s="73"/>
      <c r="C45" s="101" t="s">
        <v>159</v>
      </c>
      <c r="D45" s="99"/>
      <c r="E45" s="99"/>
      <c r="F45" s="99"/>
      <c r="G45" s="99"/>
      <c r="H45" s="102"/>
    </row>
    <row r="46" spans="1:8" ht="12.75" customHeight="1" x14ac:dyDescent="0.2">
      <c r="A46" s="59"/>
      <c r="B46" s="58"/>
      <c r="C46" s="103" t="s">
        <v>160</v>
      </c>
      <c r="D46" s="77"/>
      <c r="E46" s="77"/>
      <c r="F46" s="77"/>
      <c r="G46" s="99"/>
      <c r="H46" s="102"/>
    </row>
    <row r="47" spans="1:8" ht="12.75" customHeight="1" x14ac:dyDescent="0.2">
      <c r="A47" s="59"/>
      <c r="B47" s="58"/>
      <c r="C47" s="104" t="s">
        <v>161</v>
      </c>
      <c r="D47" s="95"/>
      <c r="E47" s="95"/>
      <c r="F47" s="95"/>
      <c r="G47" s="96"/>
    </row>
    <row r="48" spans="1:8" ht="12.75" customHeight="1" x14ac:dyDescent="0.2">
      <c r="A48" s="59"/>
      <c r="B48" s="58"/>
      <c r="C48" s="104" t="s">
        <v>162</v>
      </c>
      <c r="D48" s="95"/>
      <c r="E48" s="95"/>
      <c r="F48" s="95"/>
      <c r="G48" s="96"/>
    </row>
    <row r="49" spans="1:6" ht="12.75" customHeight="1" x14ac:dyDescent="0.2">
      <c r="A49" s="105"/>
      <c r="B49" s="105"/>
      <c r="C49" s="104" t="s">
        <v>163</v>
      </c>
      <c r="D49" s="58"/>
      <c r="E49" s="58"/>
      <c r="F49" s="58"/>
    </row>
    <row r="50" spans="1:6" ht="12.75" customHeight="1" x14ac:dyDescent="0.2">
      <c r="A50" s="105"/>
      <c r="B50" s="105"/>
      <c r="C50" s="106" t="s">
        <v>164</v>
      </c>
      <c r="D50" s="105"/>
      <c r="E50" s="105"/>
      <c r="F50" s="105"/>
    </row>
    <row r="51" spans="1:6" ht="12.75" customHeight="1" x14ac:dyDescent="0.2">
      <c r="A51" s="105"/>
      <c r="B51" s="105"/>
      <c r="C51" s="106" t="s">
        <v>165</v>
      </c>
      <c r="D51" s="105"/>
      <c r="E51" s="105"/>
      <c r="F51" s="105"/>
    </row>
    <row r="52" spans="1:6" ht="12.75" customHeight="1" x14ac:dyDescent="0.2">
      <c r="A52" s="105"/>
      <c r="B52" s="105"/>
      <c r="C52" s="106" t="s">
        <v>166</v>
      </c>
      <c r="D52" s="105"/>
      <c r="E52" s="105"/>
      <c r="F52" s="105"/>
    </row>
    <row r="53" spans="1:6" ht="12.75" customHeight="1" x14ac:dyDescent="0.2">
      <c r="A53" s="105"/>
      <c r="B53" s="105"/>
      <c r="C53" s="106" t="s">
        <v>167</v>
      </c>
      <c r="D53" s="105"/>
      <c r="E53" s="105"/>
      <c r="F53" s="105"/>
    </row>
    <row r="54" spans="1:6" ht="12.75" customHeight="1" x14ac:dyDescent="0.2">
      <c r="A54" s="105"/>
      <c r="B54" s="105"/>
      <c r="C54" s="107"/>
      <c r="D54" s="105"/>
      <c r="E54" s="105"/>
      <c r="F54" s="105"/>
    </row>
    <row r="55" spans="1:6" ht="16.5" customHeight="1" x14ac:dyDescent="0.2">
      <c r="A55" s="105"/>
      <c r="B55" s="105"/>
      <c r="C55" s="107"/>
      <c r="D55" s="105"/>
      <c r="E55" s="105"/>
      <c r="F55" s="105"/>
    </row>
    <row r="56" spans="1:6" ht="16.5" customHeight="1" x14ac:dyDescent="0.2">
      <c r="A56" s="105"/>
      <c r="B56" s="105"/>
      <c r="C56" s="107"/>
      <c r="D56" s="105"/>
      <c r="E56" s="105"/>
      <c r="F56" s="105"/>
    </row>
    <row r="57" spans="1:6" ht="16.5" customHeight="1" x14ac:dyDescent="0.2">
      <c r="B57" s="105"/>
      <c r="C57" s="107"/>
      <c r="D57" s="105"/>
      <c r="E57" s="105"/>
      <c r="F57" s="105"/>
    </row>
    <row r="58" spans="1:6" ht="16.5" customHeight="1" x14ac:dyDescent="0.2">
      <c r="C58" s="107"/>
      <c r="D58" s="105"/>
      <c r="E58" s="105"/>
      <c r="F58" s="105"/>
    </row>
  </sheetData>
  <sheetProtection selectLockedCells="1" selectUnlockedCells="1"/>
  <mergeCells count="12">
    <mergeCell ref="A43:B43"/>
    <mergeCell ref="C6:F6"/>
    <mergeCell ref="C10:F10"/>
    <mergeCell ref="C12:F12"/>
    <mergeCell ref="C14:F14"/>
    <mergeCell ref="C18:F18"/>
    <mergeCell ref="C20:F20"/>
    <mergeCell ref="A22:B22"/>
    <mergeCell ref="C36:F36"/>
    <mergeCell ref="C37:F37"/>
    <mergeCell ref="C38:F38"/>
    <mergeCell ref="C40:F40"/>
  </mergeCells>
  <hyperlinks>
    <hyperlink ref="C35" r:id="rId1" xr:uid="{00000000-0004-0000-0100-000000000000}"/>
    <hyperlink ref="C28" r:id="rId2" xr:uid="{79E40D55-BBA0-4C3E-9CE0-7B30F224346B}"/>
  </hyperlinks>
  <printOptions horizontalCentered="1"/>
  <pageMargins left="0.70866141732283472" right="0.39370078740157483" top="0.39370078740157483" bottom="0.39370078740157483" header="0.39370078740157483" footer="0.39370078740157483"/>
  <pageSetup paperSize="9" scale="91" orientation="portrait" r:id="rId3"/>
  <headerFooter alignWithMargins="0">
    <oddFooter>&amp;R&amp;P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6FE32-D85F-4126-8845-8CB97A7E1582}">
  <sheetPr codeName="Tabelle4">
    <pageSetUpPr autoPageBreaks="0"/>
  </sheetPr>
  <dimension ref="A1:F46"/>
  <sheetViews>
    <sheetView showGridLines="0" zoomScaleNormal="100" workbookViewId="0"/>
  </sheetViews>
  <sheetFormatPr baseColWidth="10" defaultColWidth="9.75" defaultRowHeight="16.5" customHeight="1" x14ac:dyDescent="0.2"/>
  <cols>
    <col min="1" max="1" width="12.5" style="111" customWidth="1"/>
    <col min="2" max="2" width="13.25" style="111" customWidth="1"/>
    <col min="3" max="3" width="19.5" style="111" customWidth="1"/>
    <col min="4" max="4" width="13.25" style="111" customWidth="1"/>
    <col min="5" max="5" width="5.625" style="111" customWidth="1"/>
    <col min="6" max="6" width="18.25" style="111" customWidth="1"/>
    <col min="7" max="16384" width="9.75" style="111"/>
  </cols>
  <sheetData>
    <row r="1" spans="1:6" s="110" customFormat="1" ht="46.5" customHeight="1" x14ac:dyDescent="0.2">
      <c r="A1" s="108"/>
      <c r="B1" s="109"/>
      <c r="C1" s="109"/>
      <c r="D1" s="109"/>
      <c r="E1" s="109"/>
      <c r="F1" s="50" t="s">
        <v>0</v>
      </c>
    </row>
    <row r="2" spans="1:6" ht="12.75" customHeight="1" x14ac:dyDescent="0.2"/>
    <row r="3" spans="1:6" ht="12" x14ac:dyDescent="0.2">
      <c r="B3" s="112"/>
    </row>
    <row r="4" spans="1:6" ht="15.75" x14ac:dyDescent="0.25">
      <c r="A4" s="113" t="s">
        <v>168</v>
      </c>
      <c r="C4" s="113"/>
      <c r="D4" s="113"/>
      <c r="E4" s="113"/>
      <c r="F4" s="113"/>
    </row>
    <row r="5" spans="1:6" ht="12" x14ac:dyDescent="0.2"/>
    <row r="6" spans="1:6" ht="12" x14ac:dyDescent="0.2"/>
    <row r="7" spans="1:6" ht="29.25" customHeight="1" x14ac:dyDescent="0.2">
      <c r="A7" s="479" t="s">
        <v>243</v>
      </c>
      <c r="B7" s="479"/>
      <c r="C7" s="479"/>
      <c r="D7" s="479"/>
      <c r="E7" s="479"/>
      <c r="F7" s="479"/>
    </row>
    <row r="8" spans="1:6" ht="15" customHeight="1" x14ac:dyDescent="0.2">
      <c r="A8" s="114" t="s">
        <v>393</v>
      </c>
      <c r="C8" s="114"/>
      <c r="D8" s="114"/>
      <c r="E8" s="114"/>
      <c r="F8" s="114"/>
    </row>
    <row r="9" spans="1:6" ht="15" customHeight="1" x14ac:dyDescent="0.2">
      <c r="A9" s="161">
        <v>2024</v>
      </c>
      <c r="C9" s="114"/>
      <c r="D9" s="114"/>
      <c r="E9" s="114"/>
      <c r="F9" s="114"/>
    </row>
    <row r="10" spans="1:6" ht="12" x14ac:dyDescent="0.2"/>
    <row r="11" spans="1:6" ht="12.75" x14ac:dyDescent="0.2">
      <c r="A11" s="115" t="s">
        <v>169</v>
      </c>
      <c r="F11" s="116"/>
    </row>
    <row r="12" spans="1:6" s="117" customFormat="1" ht="18" customHeight="1" x14ac:dyDescent="0.2">
      <c r="B12" s="118"/>
      <c r="C12" s="118"/>
      <c r="D12" s="118"/>
      <c r="E12" s="118"/>
    </row>
    <row r="13" spans="1:6" s="117" customFormat="1" ht="18" customHeight="1" x14ac:dyDescent="0.2">
      <c r="A13" s="415" t="s">
        <v>183</v>
      </c>
      <c r="F13" s="119"/>
    </row>
    <row r="14" spans="1:6" s="117" customFormat="1" ht="18" customHeight="1" x14ac:dyDescent="0.2">
      <c r="A14" s="415"/>
      <c r="F14" s="119"/>
    </row>
    <row r="15" spans="1:6" s="117" customFormat="1" ht="18" customHeight="1" x14ac:dyDescent="0.2">
      <c r="A15" s="415"/>
      <c r="B15" s="120" t="s">
        <v>190</v>
      </c>
      <c r="F15" s="119"/>
    </row>
    <row r="16" spans="1:6" s="117" customFormat="1" ht="18" customHeight="1" x14ac:dyDescent="0.2">
      <c r="A16" s="415" t="s">
        <v>176</v>
      </c>
      <c r="B16" s="117" t="s">
        <v>274</v>
      </c>
      <c r="F16" s="119"/>
    </row>
    <row r="17" spans="1:6" s="117" customFormat="1" ht="18" customHeight="1" x14ac:dyDescent="0.2">
      <c r="A17" s="415" t="s">
        <v>177</v>
      </c>
      <c r="B17" s="117" t="s">
        <v>226</v>
      </c>
      <c r="F17" s="119"/>
    </row>
    <row r="18" spans="1:6" s="117" customFormat="1" ht="18" customHeight="1" x14ac:dyDescent="0.2">
      <c r="A18" s="415" t="s">
        <v>178</v>
      </c>
      <c r="B18" s="117" t="s">
        <v>275</v>
      </c>
      <c r="F18" s="119"/>
    </row>
    <row r="19" spans="1:6" s="117" customFormat="1" ht="18" customHeight="1" x14ac:dyDescent="0.2">
      <c r="A19" s="415" t="s">
        <v>179</v>
      </c>
      <c r="B19" s="117" t="s">
        <v>227</v>
      </c>
      <c r="F19" s="119"/>
    </row>
    <row r="20" spans="1:6" s="117" customFormat="1" ht="18" customHeight="1" x14ac:dyDescent="0.2">
      <c r="A20" s="415" t="s">
        <v>276</v>
      </c>
      <c r="B20" s="117" t="s">
        <v>277</v>
      </c>
      <c r="F20" s="119"/>
    </row>
    <row r="21" spans="1:6" s="117" customFormat="1" ht="18" customHeight="1" x14ac:dyDescent="0.2">
      <c r="A21" s="415"/>
      <c r="F21" s="119"/>
    </row>
    <row r="22" spans="1:6" s="117" customFormat="1" ht="17.649999999999999" customHeight="1" x14ac:dyDescent="0.2">
      <c r="A22" s="415"/>
      <c r="B22" s="472" t="s">
        <v>315</v>
      </c>
      <c r="C22" s="472"/>
      <c r="D22" s="472"/>
      <c r="E22" s="472"/>
      <c r="F22" s="472"/>
    </row>
    <row r="23" spans="1:6" s="117" customFormat="1" ht="18" customHeight="1" x14ac:dyDescent="0.2">
      <c r="A23" s="415" t="s">
        <v>180</v>
      </c>
      <c r="B23" s="117" t="s">
        <v>184</v>
      </c>
      <c r="F23" s="119"/>
    </row>
    <row r="24" spans="1:6" s="117" customFormat="1" ht="18" customHeight="1" x14ac:dyDescent="0.2">
      <c r="A24" s="415" t="s">
        <v>181</v>
      </c>
      <c r="B24" s="117" t="s">
        <v>278</v>
      </c>
      <c r="F24" s="119"/>
    </row>
    <row r="25" spans="1:6" s="117" customFormat="1" ht="18" customHeight="1" x14ac:dyDescent="0.2">
      <c r="A25" s="415" t="s">
        <v>182</v>
      </c>
      <c r="B25" s="117" t="s">
        <v>174</v>
      </c>
      <c r="F25" s="119"/>
    </row>
    <row r="26" spans="1:6" s="117" customFormat="1" ht="18" customHeight="1" x14ac:dyDescent="0.2">
      <c r="A26" s="141"/>
      <c r="F26" s="119"/>
    </row>
    <row r="27" spans="1:6" s="142" customFormat="1" ht="20.100000000000001" customHeight="1" x14ac:dyDescent="0.2">
      <c r="A27" s="416" t="s">
        <v>189</v>
      </c>
      <c r="B27" s="102"/>
      <c r="C27" s="102"/>
      <c r="D27" s="102"/>
      <c r="E27" s="102"/>
      <c r="F27" s="102"/>
    </row>
    <row r="28" spans="1:6" s="142" customFormat="1" ht="20.100000000000001" customHeight="1" x14ac:dyDescent="0.2">
      <c r="A28" s="416" t="s">
        <v>170</v>
      </c>
      <c r="B28" s="102"/>
      <c r="C28" s="102"/>
      <c r="D28" s="102"/>
      <c r="E28" s="102"/>
      <c r="F28" s="102"/>
    </row>
    <row r="29" spans="1:6" s="142" customFormat="1" ht="20.100000000000001" customHeight="1" x14ac:dyDescent="0.2">
      <c r="A29" s="417" t="s">
        <v>109</v>
      </c>
      <c r="B29" s="102"/>
      <c r="C29" s="102"/>
      <c r="D29" s="102"/>
      <c r="E29" s="102"/>
      <c r="F29" s="102"/>
    </row>
    <row r="30" spans="1:6" s="142" customFormat="1" ht="12.75" x14ac:dyDescent="0.2">
      <c r="A30" s="144"/>
      <c r="B30" s="36"/>
      <c r="D30" s="143"/>
      <c r="E30" s="143"/>
      <c r="F30" s="143"/>
    </row>
    <row r="31" spans="1:6" s="142" customFormat="1" ht="12.75" x14ac:dyDescent="0.2">
      <c r="A31" s="144"/>
      <c r="B31" s="36"/>
      <c r="C31" s="145"/>
      <c r="D31" s="145"/>
      <c r="E31" s="145"/>
      <c r="F31" s="145"/>
    </row>
    <row r="32" spans="1:6" s="142" customFormat="1" ht="12.75" x14ac:dyDescent="0.2">
      <c r="A32" s="144"/>
      <c r="B32" s="36"/>
      <c r="C32" s="36"/>
      <c r="D32" s="36"/>
      <c r="E32" s="36"/>
      <c r="F32" s="36"/>
    </row>
    <row r="33" spans="1:6" s="142" customFormat="1" ht="12.75" x14ac:dyDescent="0.2">
      <c r="A33" s="144"/>
      <c r="B33" s="102"/>
      <c r="C33" s="102"/>
      <c r="D33" s="102"/>
      <c r="E33" s="102"/>
      <c r="F33" s="102"/>
    </row>
    <row r="34" spans="1:6" s="142" customFormat="1" ht="12.75" x14ac:dyDescent="0.2">
      <c r="A34" s="144"/>
      <c r="B34" s="36"/>
      <c r="D34" s="143"/>
      <c r="E34" s="143"/>
      <c r="F34" s="143"/>
    </row>
    <row r="35" spans="1:6" s="142" customFormat="1" ht="12.75" x14ac:dyDescent="0.2">
      <c r="A35" s="144"/>
      <c r="B35" s="36"/>
      <c r="C35" s="145"/>
      <c r="D35" s="145"/>
      <c r="E35" s="145"/>
      <c r="F35" s="145"/>
    </row>
    <row r="36" spans="1:6" s="142" customFormat="1" ht="12.75" x14ac:dyDescent="0.2">
      <c r="A36" s="144"/>
      <c r="B36" s="36"/>
      <c r="C36" s="36"/>
      <c r="D36" s="36"/>
      <c r="E36" s="36"/>
      <c r="F36" s="36"/>
    </row>
    <row r="37" spans="1:6" s="142" customFormat="1" ht="12.75" x14ac:dyDescent="0.2">
      <c r="A37" s="146"/>
      <c r="B37" s="102"/>
      <c r="C37" s="102"/>
      <c r="D37" s="102"/>
      <c r="E37" s="102"/>
      <c r="F37" s="102"/>
    </row>
    <row r="38" spans="1:6" s="142" customFormat="1" ht="12.75" x14ac:dyDescent="0.2">
      <c r="A38" s="146"/>
      <c r="B38" s="147"/>
      <c r="D38" s="148"/>
      <c r="E38" s="148"/>
      <c r="F38" s="148"/>
    </row>
    <row r="39" spans="1:6" ht="12" x14ac:dyDescent="0.2">
      <c r="A39" s="149"/>
      <c r="B39" s="150"/>
      <c r="C39" s="151"/>
      <c r="D39" s="151"/>
      <c r="E39" s="151"/>
      <c r="F39" s="151"/>
    </row>
    <row r="40" spans="1:6" ht="12" x14ac:dyDescent="0.2">
      <c r="B40" s="152"/>
    </row>
    <row r="41" spans="1:6" ht="12" x14ac:dyDescent="0.2"/>
    <row r="42" spans="1:6" ht="12" x14ac:dyDescent="0.2">
      <c r="C42" s="112"/>
      <c r="D42" s="112"/>
    </row>
    <row r="43" spans="1:6" ht="12" x14ac:dyDescent="0.2">
      <c r="E43" s="153"/>
    </row>
    <row r="44" spans="1:6" ht="12" x14ac:dyDescent="0.2">
      <c r="B44" s="154"/>
      <c r="C44" s="112"/>
      <c r="D44" s="112"/>
    </row>
    <row r="45" spans="1:6" ht="12" x14ac:dyDescent="0.2">
      <c r="B45" s="155"/>
    </row>
    <row r="46" spans="1:6" ht="12" x14ac:dyDescent="0.2"/>
  </sheetData>
  <mergeCells count="2">
    <mergeCell ref="A7:F7"/>
    <mergeCell ref="B22:F22"/>
  </mergeCells>
  <hyperlinks>
    <hyperlink ref="A13" location="Impressum!C18" display="Hinweise" xr:uid="{8C09E2B1-D746-49AA-B0C8-F9621ECA0C2D}"/>
    <hyperlink ref="A16" location="'1.1'!A1" display="'1.1'!A1" xr:uid="{5E58EC67-DB60-4264-8D2A-6E431A906BB2}"/>
    <hyperlink ref="A17" location="'1.2'!A1" display="'1.2'!A1" xr:uid="{D71D35CE-1E3D-4D4F-994B-58636C987F9F}"/>
    <hyperlink ref="A18" location="'1.3'!A1" display="'1.3'!A1" xr:uid="{385B57AA-2738-45D3-8148-161F808FFA6F}"/>
    <hyperlink ref="A19" location="'1.4'!A1" display="'1.4'!A1" xr:uid="{98AFA21D-EC31-4B4E-9D2D-C1AE695696C7}"/>
    <hyperlink ref="A23" location="'2.1'!A1" display="'2.1'!A1" xr:uid="{E33B9C72-DCC0-41E8-A6FF-81F9309D8CFE}"/>
    <hyperlink ref="A24" location="'2.2'!A1" display="'2.2'!A1" xr:uid="{467296E3-2FF2-4DFE-8B27-F7DA3AA5910E}"/>
    <hyperlink ref="A25" location="'2.2'!A1" display="'2.2'!A1" xr:uid="{9B64DEF5-9A65-4263-B4E4-8EEE72728CAC}"/>
    <hyperlink ref="A29" location="'Statistik-Infoseite'!A1" display="Statistik-Infoseite" xr:uid="{3CF79749-61B2-4390-81D2-4FCA0CD5B6B2}"/>
    <hyperlink ref="A27" location="Hinweis_BsbM!A1" display="Hinweis_BsbM" xr:uid="{2E7F6693-B400-4F46-873B-842B661E76DE}"/>
    <hyperlink ref="A28" location="BsbM_Glossar!A1" display="Glossar" xr:uid="{9CAE5311-47F7-41FF-BB1E-29C32C47F2BC}"/>
    <hyperlink ref="A20" location="'1.5'!A1" display="1.5" xr:uid="{38C3061C-53FF-4041-AC69-632C8BD0F8BF}"/>
  </hyperlinks>
  <printOptions horizontalCentered="1"/>
  <pageMargins left="0.39370078740157483" right="0.39370078740157483" top="0.39370078740157483" bottom="0.39370078740157483" header="0" footer="0"/>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S179"/>
  <sheetViews>
    <sheetView showGridLines="0" zoomScaleNormal="100" workbookViewId="0"/>
  </sheetViews>
  <sheetFormatPr baseColWidth="10" defaultRowHeight="12.75" x14ac:dyDescent="0.2"/>
  <cols>
    <col min="1" max="1" width="23.25" style="4" customWidth="1"/>
    <col min="2" max="3" width="8.625" style="4" customWidth="1"/>
    <col min="4" max="4" width="5.625" style="4" customWidth="1"/>
    <col min="5" max="5" width="8.625" style="4" customWidth="1"/>
    <col min="6" max="6" width="5.625" style="4" customWidth="1"/>
    <col min="7" max="7" width="8.625" style="4" customWidth="1"/>
    <col min="8" max="8" width="5.625" style="4" customWidth="1"/>
    <col min="9" max="9" width="8.625" style="4" customWidth="1"/>
    <col min="10" max="10" width="5.625" style="4" customWidth="1"/>
    <col min="11" max="11" width="6.125" style="4" customWidth="1"/>
    <col min="12" max="12" width="4.125" style="4" customWidth="1"/>
    <col min="13" max="16" width="11" style="4"/>
    <col min="17" max="17" width="4.125" style="4" customWidth="1"/>
    <col min="18" max="19" width="11" style="4" hidden="1" customWidth="1"/>
    <col min="20" max="261" width="11" style="4"/>
    <col min="262" max="262" width="1.25" style="4" customWidth="1"/>
    <col min="263" max="263" width="76.5" style="4" customWidth="1"/>
    <col min="264" max="267" width="11" style="4"/>
    <col min="268" max="268" width="4.125" style="4" customWidth="1"/>
    <col min="269" max="517" width="11" style="4"/>
    <col min="518" max="518" width="1.25" style="4" customWidth="1"/>
    <col min="519" max="519" width="76.5" style="4" customWidth="1"/>
    <col min="520" max="523" width="11" style="4"/>
    <col min="524" max="524" width="4.125" style="4" customWidth="1"/>
    <col min="525" max="773" width="11" style="4"/>
    <col min="774" max="774" width="1.25" style="4" customWidth="1"/>
    <col min="775" max="775" width="76.5" style="4" customWidth="1"/>
    <col min="776" max="779" width="11" style="4"/>
    <col min="780" max="780" width="4.125" style="4" customWidth="1"/>
    <col min="781" max="1029" width="11" style="4"/>
    <col min="1030" max="1030" width="1.25" style="4" customWidth="1"/>
    <col min="1031" max="1031" width="76.5" style="4" customWidth="1"/>
    <col min="1032" max="1035" width="11" style="4"/>
    <col min="1036" max="1036" width="4.125" style="4" customWidth="1"/>
    <col min="1037" max="1285" width="11" style="4"/>
    <col min="1286" max="1286" width="1.25" style="4" customWidth="1"/>
    <col min="1287" max="1287" width="76.5" style="4" customWidth="1"/>
    <col min="1288" max="1291" width="11" style="4"/>
    <col min="1292" max="1292" width="4.125" style="4" customWidth="1"/>
    <col min="1293" max="1541" width="11" style="4"/>
    <col min="1542" max="1542" width="1.25" style="4" customWidth="1"/>
    <col min="1543" max="1543" width="76.5" style="4" customWidth="1"/>
    <col min="1544" max="1547" width="11" style="4"/>
    <col min="1548" max="1548" width="4.125" style="4" customWidth="1"/>
    <col min="1549" max="1797" width="11" style="4"/>
    <col min="1798" max="1798" width="1.25" style="4" customWidth="1"/>
    <col min="1799" max="1799" width="76.5" style="4" customWidth="1"/>
    <col min="1800" max="1803" width="11" style="4"/>
    <col min="1804" max="1804" width="4.125" style="4" customWidth="1"/>
    <col min="1805" max="2053" width="11" style="4"/>
    <col min="2054" max="2054" width="1.25" style="4" customWidth="1"/>
    <col min="2055" max="2055" width="76.5" style="4" customWidth="1"/>
    <col min="2056" max="2059" width="11" style="4"/>
    <col min="2060" max="2060" width="4.125" style="4" customWidth="1"/>
    <col min="2061" max="2309" width="11" style="4"/>
    <col min="2310" max="2310" width="1.25" style="4" customWidth="1"/>
    <col min="2311" max="2311" width="76.5" style="4" customWidth="1"/>
    <col min="2312" max="2315" width="11" style="4"/>
    <col min="2316" max="2316" width="4.125" style="4" customWidth="1"/>
    <col min="2317" max="2565" width="11" style="4"/>
    <col min="2566" max="2566" width="1.25" style="4" customWidth="1"/>
    <col min="2567" max="2567" width="76.5" style="4" customWidth="1"/>
    <col min="2568" max="2571" width="11" style="4"/>
    <col min="2572" max="2572" width="4.125" style="4" customWidth="1"/>
    <col min="2573" max="2821" width="11" style="4"/>
    <col min="2822" max="2822" width="1.25" style="4" customWidth="1"/>
    <col min="2823" max="2823" width="76.5" style="4" customWidth="1"/>
    <col min="2824" max="2827" width="11" style="4"/>
    <col min="2828" max="2828" width="4.125" style="4" customWidth="1"/>
    <col min="2829" max="3077" width="11" style="4"/>
    <col min="3078" max="3078" width="1.25" style="4" customWidth="1"/>
    <col min="3079" max="3079" width="76.5" style="4" customWidth="1"/>
    <col min="3080" max="3083" width="11" style="4"/>
    <col min="3084" max="3084" width="4.125" style="4" customWidth="1"/>
    <col min="3085" max="3333" width="11" style="4"/>
    <col min="3334" max="3334" width="1.25" style="4" customWidth="1"/>
    <col min="3335" max="3335" width="76.5" style="4" customWidth="1"/>
    <col min="3336" max="3339" width="11" style="4"/>
    <col min="3340" max="3340" width="4.125" style="4" customWidth="1"/>
    <col min="3341" max="3589" width="11" style="4"/>
    <col min="3590" max="3590" width="1.25" style="4" customWidth="1"/>
    <col min="3591" max="3591" width="76.5" style="4" customWidth="1"/>
    <col min="3592" max="3595" width="11" style="4"/>
    <col min="3596" max="3596" width="4.125" style="4" customWidth="1"/>
    <col min="3597" max="3845" width="11" style="4"/>
    <col min="3846" max="3846" width="1.25" style="4" customWidth="1"/>
    <col min="3847" max="3847" width="76.5" style="4" customWidth="1"/>
    <col min="3848" max="3851" width="11" style="4"/>
    <col min="3852" max="3852" width="4.125" style="4" customWidth="1"/>
    <col min="3853" max="4101" width="11" style="4"/>
    <col min="4102" max="4102" width="1.25" style="4" customWidth="1"/>
    <col min="4103" max="4103" width="76.5" style="4" customWidth="1"/>
    <col min="4104" max="4107" width="11" style="4"/>
    <col min="4108" max="4108" width="4.125" style="4" customWidth="1"/>
    <col min="4109" max="4357" width="11" style="4"/>
    <col min="4358" max="4358" width="1.25" style="4" customWidth="1"/>
    <col min="4359" max="4359" width="76.5" style="4" customWidth="1"/>
    <col min="4360" max="4363" width="11" style="4"/>
    <col min="4364" max="4364" width="4.125" style="4" customWidth="1"/>
    <col min="4365" max="4613" width="11" style="4"/>
    <col min="4614" max="4614" width="1.25" style="4" customWidth="1"/>
    <col min="4615" max="4615" width="76.5" style="4" customWidth="1"/>
    <col min="4616" max="4619" width="11" style="4"/>
    <col min="4620" max="4620" width="4.125" style="4" customWidth="1"/>
    <col min="4621" max="4869" width="11" style="4"/>
    <col min="4870" max="4870" width="1.25" style="4" customWidth="1"/>
    <col min="4871" max="4871" width="76.5" style="4" customWidth="1"/>
    <col min="4872" max="4875" width="11" style="4"/>
    <col min="4876" max="4876" width="4.125" style="4" customWidth="1"/>
    <col min="4877" max="5125" width="11" style="4"/>
    <col min="5126" max="5126" width="1.25" style="4" customWidth="1"/>
    <col min="5127" max="5127" width="76.5" style="4" customWidth="1"/>
    <col min="5128" max="5131" width="11" style="4"/>
    <col min="5132" max="5132" width="4.125" style="4" customWidth="1"/>
    <col min="5133" max="5381" width="11" style="4"/>
    <col min="5382" max="5382" width="1.25" style="4" customWidth="1"/>
    <col min="5383" max="5383" width="76.5" style="4" customWidth="1"/>
    <col min="5384" max="5387" width="11" style="4"/>
    <col min="5388" max="5388" width="4.125" style="4" customWidth="1"/>
    <col min="5389" max="5637" width="11" style="4"/>
    <col min="5638" max="5638" width="1.25" style="4" customWidth="1"/>
    <col min="5639" max="5639" width="76.5" style="4" customWidth="1"/>
    <col min="5640" max="5643" width="11" style="4"/>
    <col min="5644" max="5644" width="4.125" style="4" customWidth="1"/>
    <col min="5645" max="5893" width="11" style="4"/>
    <col min="5894" max="5894" width="1.25" style="4" customWidth="1"/>
    <col min="5895" max="5895" width="76.5" style="4" customWidth="1"/>
    <col min="5896" max="5899" width="11" style="4"/>
    <col min="5900" max="5900" width="4.125" style="4" customWidth="1"/>
    <col min="5901" max="6149" width="11" style="4"/>
    <col min="6150" max="6150" width="1.25" style="4" customWidth="1"/>
    <col min="6151" max="6151" width="76.5" style="4" customWidth="1"/>
    <col min="6152" max="6155" width="11" style="4"/>
    <col min="6156" max="6156" width="4.125" style="4" customWidth="1"/>
    <col min="6157" max="6405" width="11" style="4"/>
    <col min="6406" max="6406" width="1.25" style="4" customWidth="1"/>
    <col min="6407" max="6407" width="76.5" style="4" customWidth="1"/>
    <col min="6408" max="6411" width="11" style="4"/>
    <col min="6412" max="6412" width="4.125" style="4" customWidth="1"/>
    <col min="6413" max="6661" width="11" style="4"/>
    <col min="6662" max="6662" width="1.25" style="4" customWidth="1"/>
    <col min="6663" max="6663" width="76.5" style="4" customWidth="1"/>
    <col min="6664" max="6667" width="11" style="4"/>
    <col min="6668" max="6668" width="4.125" style="4" customWidth="1"/>
    <col min="6669" max="6917" width="11" style="4"/>
    <col min="6918" max="6918" width="1.25" style="4" customWidth="1"/>
    <col min="6919" max="6919" width="76.5" style="4" customWidth="1"/>
    <col min="6920" max="6923" width="11" style="4"/>
    <col min="6924" max="6924" width="4.125" style="4" customWidth="1"/>
    <col min="6925" max="7173" width="11" style="4"/>
    <col min="7174" max="7174" width="1.25" style="4" customWidth="1"/>
    <col min="7175" max="7175" width="76.5" style="4" customWidth="1"/>
    <col min="7176" max="7179" width="11" style="4"/>
    <col min="7180" max="7180" width="4.125" style="4" customWidth="1"/>
    <col min="7181" max="7429" width="11" style="4"/>
    <col min="7430" max="7430" width="1.25" style="4" customWidth="1"/>
    <col min="7431" max="7431" width="76.5" style="4" customWidth="1"/>
    <col min="7432" max="7435" width="11" style="4"/>
    <col min="7436" max="7436" width="4.125" style="4" customWidth="1"/>
    <col min="7437" max="7685" width="11" style="4"/>
    <col min="7686" max="7686" width="1.25" style="4" customWidth="1"/>
    <col min="7687" max="7687" width="76.5" style="4" customWidth="1"/>
    <col min="7688" max="7691" width="11" style="4"/>
    <col min="7692" max="7692" width="4.125" style="4" customWidth="1"/>
    <col min="7693" max="7941" width="11" style="4"/>
    <col min="7942" max="7942" width="1.25" style="4" customWidth="1"/>
    <col min="7943" max="7943" width="76.5" style="4" customWidth="1"/>
    <col min="7944" max="7947" width="11" style="4"/>
    <col min="7948" max="7948" width="4.125" style="4" customWidth="1"/>
    <col min="7949" max="8197" width="11" style="4"/>
    <col min="8198" max="8198" width="1.25" style="4" customWidth="1"/>
    <col min="8199" max="8199" width="76.5" style="4" customWidth="1"/>
    <col min="8200" max="8203" width="11" style="4"/>
    <col min="8204" max="8204" width="4.125" style="4" customWidth="1"/>
    <col min="8205" max="8453" width="11" style="4"/>
    <col min="8454" max="8454" width="1.25" style="4" customWidth="1"/>
    <col min="8455" max="8455" width="76.5" style="4" customWidth="1"/>
    <col min="8456" max="8459" width="11" style="4"/>
    <col min="8460" max="8460" width="4.125" style="4" customWidth="1"/>
    <col min="8461" max="8709" width="11" style="4"/>
    <col min="8710" max="8710" width="1.25" style="4" customWidth="1"/>
    <col min="8711" max="8711" width="76.5" style="4" customWidth="1"/>
    <col min="8712" max="8715" width="11" style="4"/>
    <col min="8716" max="8716" width="4.125" style="4" customWidth="1"/>
    <col min="8717" max="8965" width="11" style="4"/>
    <col min="8966" max="8966" width="1.25" style="4" customWidth="1"/>
    <col min="8967" max="8967" width="76.5" style="4" customWidth="1"/>
    <col min="8968" max="8971" width="11" style="4"/>
    <col min="8972" max="8972" width="4.125" style="4" customWidth="1"/>
    <col min="8973" max="9221" width="11" style="4"/>
    <col min="9222" max="9222" width="1.25" style="4" customWidth="1"/>
    <col min="9223" max="9223" width="76.5" style="4" customWidth="1"/>
    <col min="9224" max="9227" width="11" style="4"/>
    <col min="9228" max="9228" width="4.125" style="4" customWidth="1"/>
    <col min="9229" max="9477" width="11" style="4"/>
    <col min="9478" max="9478" width="1.25" style="4" customWidth="1"/>
    <col min="9479" max="9479" width="76.5" style="4" customWidth="1"/>
    <col min="9480" max="9483" width="11" style="4"/>
    <col min="9484" max="9484" width="4.125" style="4" customWidth="1"/>
    <col min="9485" max="9733" width="11" style="4"/>
    <col min="9734" max="9734" width="1.25" style="4" customWidth="1"/>
    <col min="9735" max="9735" width="76.5" style="4" customWidth="1"/>
    <col min="9736" max="9739" width="11" style="4"/>
    <col min="9740" max="9740" width="4.125" style="4" customWidth="1"/>
    <col min="9741" max="9989" width="11" style="4"/>
    <col min="9990" max="9990" width="1.25" style="4" customWidth="1"/>
    <col min="9991" max="9991" width="76.5" style="4" customWidth="1"/>
    <col min="9992" max="9995" width="11" style="4"/>
    <col min="9996" max="9996" width="4.125" style="4" customWidth="1"/>
    <col min="9997" max="10245" width="11" style="4"/>
    <col min="10246" max="10246" width="1.25" style="4" customWidth="1"/>
    <col min="10247" max="10247" width="76.5" style="4" customWidth="1"/>
    <col min="10248" max="10251" width="11" style="4"/>
    <col min="10252" max="10252" width="4.125" style="4" customWidth="1"/>
    <col min="10253" max="10501" width="11" style="4"/>
    <col min="10502" max="10502" width="1.25" style="4" customWidth="1"/>
    <col min="10503" max="10503" width="76.5" style="4" customWidth="1"/>
    <col min="10504" max="10507" width="11" style="4"/>
    <col min="10508" max="10508" width="4.125" style="4" customWidth="1"/>
    <col min="10509" max="10757" width="11" style="4"/>
    <col min="10758" max="10758" width="1.25" style="4" customWidth="1"/>
    <col min="10759" max="10759" width="76.5" style="4" customWidth="1"/>
    <col min="10760" max="10763" width="11" style="4"/>
    <col min="10764" max="10764" width="4.125" style="4" customWidth="1"/>
    <col min="10765" max="11013" width="11" style="4"/>
    <col min="11014" max="11014" width="1.25" style="4" customWidth="1"/>
    <col min="11015" max="11015" width="76.5" style="4" customWidth="1"/>
    <col min="11016" max="11019" width="11" style="4"/>
    <col min="11020" max="11020" width="4.125" style="4" customWidth="1"/>
    <col min="11021" max="11269" width="11" style="4"/>
    <col min="11270" max="11270" width="1.25" style="4" customWidth="1"/>
    <col min="11271" max="11271" width="76.5" style="4" customWidth="1"/>
    <col min="11272" max="11275" width="11" style="4"/>
    <col min="11276" max="11276" width="4.125" style="4" customWidth="1"/>
    <col min="11277" max="11525" width="11" style="4"/>
    <col min="11526" max="11526" width="1.25" style="4" customWidth="1"/>
    <col min="11527" max="11527" width="76.5" style="4" customWidth="1"/>
    <col min="11528" max="11531" width="11" style="4"/>
    <col min="11532" max="11532" width="4.125" style="4" customWidth="1"/>
    <col min="11533" max="11781" width="11" style="4"/>
    <col min="11782" max="11782" width="1.25" style="4" customWidth="1"/>
    <col min="11783" max="11783" width="76.5" style="4" customWidth="1"/>
    <col min="11784" max="11787" width="11" style="4"/>
    <col min="11788" max="11788" width="4.125" style="4" customWidth="1"/>
    <col min="11789" max="12037" width="11" style="4"/>
    <col min="12038" max="12038" width="1.25" style="4" customWidth="1"/>
    <col min="12039" max="12039" width="76.5" style="4" customWidth="1"/>
    <col min="12040" max="12043" width="11" style="4"/>
    <col min="12044" max="12044" width="4.125" style="4" customWidth="1"/>
    <col min="12045" max="12293" width="11" style="4"/>
    <col min="12294" max="12294" width="1.25" style="4" customWidth="1"/>
    <col min="12295" max="12295" width="76.5" style="4" customWidth="1"/>
    <col min="12296" max="12299" width="11" style="4"/>
    <col min="12300" max="12300" width="4.125" style="4" customWidth="1"/>
    <col min="12301" max="12549" width="11" style="4"/>
    <col min="12550" max="12550" width="1.25" style="4" customWidth="1"/>
    <col min="12551" max="12551" width="76.5" style="4" customWidth="1"/>
    <col min="12552" max="12555" width="11" style="4"/>
    <col min="12556" max="12556" width="4.125" style="4" customWidth="1"/>
    <col min="12557" max="12805" width="11" style="4"/>
    <col min="12806" max="12806" width="1.25" style="4" customWidth="1"/>
    <col min="12807" max="12807" width="76.5" style="4" customWidth="1"/>
    <col min="12808" max="12811" width="11" style="4"/>
    <col min="12812" max="12812" width="4.125" style="4" customWidth="1"/>
    <col min="12813" max="13061" width="11" style="4"/>
    <col min="13062" max="13062" width="1.25" style="4" customWidth="1"/>
    <col min="13063" max="13063" width="76.5" style="4" customWidth="1"/>
    <col min="13064" max="13067" width="11" style="4"/>
    <col min="13068" max="13068" width="4.125" style="4" customWidth="1"/>
    <col min="13069" max="13317" width="11" style="4"/>
    <col min="13318" max="13318" width="1.25" style="4" customWidth="1"/>
    <col min="13319" max="13319" width="76.5" style="4" customWidth="1"/>
    <col min="13320" max="13323" width="11" style="4"/>
    <col min="13324" max="13324" width="4.125" style="4" customWidth="1"/>
    <col min="13325" max="13573" width="11" style="4"/>
    <col min="13574" max="13574" width="1.25" style="4" customWidth="1"/>
    <col min="13575" max="13575" width="76.5" style="4" customWidth="1"/>
    <col min="13576" max="13579" width="11" style="4"/>
    <col min="13580" max="13580" width="4.125" style="4" customWidth="1"/>
    <col min="13581" max="13829" width="11" style="4"/>
    <col min="13830" max="13830" width="1.25" style="4" customWidth="1"/>
    <col min="13831" max="13831" width="76.5" style="4" customWidth="1"/>
    <col min="13832" max="13835" width="11" style="4"/>
    <col min="13836" max="13836" width="4.125" style="4" customWidth="1"/>
    <col min="13837" max="14085" width="11" style="4"/>
    <col min="14086" max="14086" width="1.25" style="4" customWidth="1"/>
    <col min="14087" max="14087" width="76.5" style="4" customWidth="1"/>
    <col min="14088" max="14091" width="11" style="4"/>
    <col min="14092" max="14092" width="4.125" style="4" customWidth="1"/>
    <col min="14093" max="14341" width="11" style="4"/>
    <col min="14342" max="14342" width="1.25" style="4" customWidth="1"/>
    <col min="14343" max="14343" width="76.5" style="4" customWidth="1"/>
    <col min="14344" max="14347" width="11" style="4"/>
    <col min="14348" max="14348" width="4.125" style="4" customWidth="1"/>
    <col min="14349" max="14597" width="11" style="4"/>
    <col min="14598" max="14598" width="1.25" style="4" customWidth="1"/>
    <col min="14599" max="14599" width="76.5" style="4" customWidth="1"/>
    <col min="14600" max="14603" width="11" style="4"/>
    <col min="14604" max="14604" width="4.125" style="4" customWidth="1"/>
    <col min="14605" max="14853" width="11" style="4"/>
    <col min="14854" max="14854" width="1.25" style="4" customWidth="1"/>
    <col min="14855" max="14855" width="76.5" style="4" customWidth="1"/>
    <col min="14856" max="14859" width="11" style="4"/>
    <col min="14860" max="14860" width="4.125" style="4" customWidth="1"/>
    <col min="14861" max="15109" width="11" style="4"/>
    <col min="15110" max="15110" width="1.25" style="4" customWidth="1"/>
    <col min="15111" max="15111" width="76.5" style="4" customWidth="1"/>
    <col min="15112" max="15115" width="11" style="4"/>
    <col min="15116" max="15116" width="4.125" style="4" customWidth="1"/>
    <col min="15117" max="15365" width="11" style="4"/>
    <col min="15366" max="15366" width="1.25" style="4" customWidth="1"/>
    <col min="15367" max="15367" width="76.5" style="4" customWidth="1"/>
    <col min="15368" max="15371" width="11" style="4"/>
    <col min="15372" max="15372" width="4.125" style="4" customWidth="1"/>
    <col min="15373" max="15621" width="11" style="4"/>
    <col min="15622" max="15622" width="1.25" style="4" customWidth="1"/>
    <col min="15623" max="15623" width="76.5" style="4" customWidth="1"/>
    <col min="15624" max="15627" width="11" style="4"/>
    <col min="15628" max="15628" width="4.125" style="4" customWidth="1"/>
    <col min="15629" max="15877" width="11" style="4"/>
    <col min="15878" max="15878" width="1.25" style="4" customWidth="1"/>
    <col min="15879" max="15879" width="76.5" style="4" customWidth="1"/>
    <col min="15880" max="15883" width="11" style="4"/>
    <col min="15884" max="15884" width="4.125" style="4" customWidth="1"/>
    <col min="15885" max="16133" width="11" style="4"/>
    <col min="16134" max="16134" width="1.25" style="4" customWidth="1"/>
    <col min="16135" max="16135" width="76.5" style="4" customWidth="1"/>
    <col min="16136" max="16139" width="11" style="4"/>
    <col min="16140" max="16140" width="4.125" style="4" customWidth="1"/>
    <col min="16141" max="16384" width="11" style="4"/>
  </cols>
  <sheetData>
    <row r="1" spans="1:17" ht="39.75" customHeight="1" x14ac:dyDescent="0.2">
      <c r="A1" s="1"/>
      <c r="B1" s="1"/>
      <c r="C1" s="2"/>
      <c r="D1" s="2"/>
      <c r="E1" s="2"/>
      <c r="F1" s="2"/>
      <c r="G1" s="2"/>
      <c r="H1" s="2"/>
      <c r="I1" s="2"/>
      <c r="J1" s="50" t="s">
        <v>0</v>
      </c>
    </row>
    <row r="2" spans="1:17" s="5" customFormat="1" ht="10.5" customHeight="1" x14ac:dyDescent="0.2">
      <c r="C2" s="6"/>
      <c r="I2" s="482" t="str">
        <f ca="1">HYPERLINK(CELL("adresse",Inhaltsverzeichnis!A1),"zurück zum Inhalt")</f>
        <v>zurück zum Inhalt</v>
      </c>
      <c r="J2" s="483"/>
      <c r="K2" s="302"/>
    </row>
    <row r="3" spans="1:17" s="5" customFormat="1" x14ac:dyDescent="0.2">
      <c r="D3" s="6"/>
    </row>
    <row r="4" spans="1:17" customFormat="1" ht="12.75" customHeight="1" x14ac:dyDescent="0.2">
      <c r="A4" s="7" t="s">
        <v>223</v>
      </c>
      <c r="B4" s="8"/>
      <c r="C4" s="8"/>
      <c r="D4" s="8"/>
      <c r="E4" s="8"/>
      <c r="F4" s="8"/>
      <c r="G4" s="8"/>
      <c r="H4" s="8"/>
      <c r="I4" s="8"/>
      <c r="J4" s="8"/>
      <c r="K4" s="8"/>
      <c r="L4" s="9"/>
    </row>
    <row r="5" spans="1:17" customFormat="1" ht="12.75" customHeight="1" x14ac:dyDescent="0.2">
      <c r="A5" s="485" t="s">
        <v>234</v>
      </c>
      <c r="B5" s="485"/>
      <c r="C5" s="485"/>
      <c r="D5" s="485"/>
      <c r="E5" s="485"/>
      <c r="F5" s="485"/>
      <c r="G5" s="485"/>
      <c r="H5" s="485"/>
      <c r="I5" s="485"/>
      <c r="J5" s="485"/>
      <c r="K5" s="485"/>
      <c r="L5" s="126"/>
      <c r="M5" s="126"/>
      <c r="N5" s="126"/>
      <c r="O5" s="126"/>
      <c r="P5" s="126"/>
      <c r="Q5" s="126"/>
    </row>
    <row r="6" spans="1:17" customFormat="1" ht="12.75" customHeight="1" x14ac:dyDescent="0.2">
      <c r="A6" s="241" t="str">
        <f>CONCATENATE(LEFT(Impressum!C12,SEARCH("(",Impressum!C12)-1),"(Hauptsitz des Arbeitgebers",TEXT(0,"#¹⁾"),", Gebietsstand ",TEXT(Impressum!C16,"MMMM")," ",TEXT(Impressum!C16,"JJJJ"),")")</f>
        <v>Land Nordrhein-Westfalen (Hauptsitz des Arbeitgebers¹⁾, Gebietsstand März 2026)</v>
      </c>
      <c r="B6" s="92"/>
      <c r="C6" s="92"/>
      <c r="D6" s="92"/>
      <c r="E6" s="92"/>
      <c r="F6" s="92"/>
      <c r="G6" s="92"/>
      <c r="H6" s="92"/>
      <c r="I6" s="92"/>
      <c r="J6" s="92"/>
      <c r="K6" s="92"/>
      <c r="L6" s="92"/>
      <c r="M6" s="92"/>
      <c r="N6" s="92"/>
      <c r="O6" s="92"/>
      <c r="P6" s="92"/>
      <c r="Q6" s="92"/>
    </row>
    <row r="7" spans="1:17" customFormat="1" ht="12.75" customHeight="1" x14ac:dyDescent="0.2">
      <c r="A7" s="8" t="s">
        <v>394</v>
      </c>
      <c r="B7" s="8"/>
      <c r="C7" s="8"/>
      <c r="D7" s="8"/>
      <c r="E7" s="8"/>
      <c r="F7" s="8"/>
      <c r="G7" s="8"/>
      <c r="H7" s="8"/>
      <c r="I7" s="8"/>
      <c r="J7" s="8"/>
      <c r="K7" s="8"/>
      <c r="L7" s="8"/>
    </row>
    <row r="8" spans="1:17" x14ac:dyDescent="0.2">
      <c r="A8" s="10"/>
      <c r="B8" s="10"/>
      <c r="C8" s="11"/>
      <c r="D8" s="11"/>
      <c r="E8" s="11"/>
      <c r="F8" s="11"/>
      <c r="G8" s="11"/>
      <c r="H8" s="11"/>
      <c r="I8" s="11"/>
      <c r="J8" s="11"/>
      <c r="K8" s="11"/>
    </row>
    <row r="9" spans="1:17" customFormat="1" ht="14.25" customHeight="1" x14ac:dyDescent="0.2">
      <c r="A9" s="487" t="s">
        <v>356</v>
      </c>
      <c r="B9" s="488" t="s">
        <v>190</v>
      </c>
      <c r="C9" s="486" t="s">
        <v>5</v>
      </c>
      <c r="D9" s="486"/>
      <c r="E9" s="486"/>
      <c r="F9" s="486"/>
      <c r="G9" s="486"/>
      <c r="H9" s="486"/>
      <c r="I9" s="486"/>
      <c r="J9" s="486"/>
    </row>
    <row r="10" spans="1:17" customFormat="1" ht="12" customHeight="1" x14ac:dyDescent="0.2">
      <c r="A10" s="487"/>
      <c r="B10" s="489"/>
      <c r="C10" s="486" t="s">
        <v>249</v>
      </c>
      <c r="D10" s="486" t="s">
        <v>351</v>
      </c>
      <c r="E10" s="491" t="s">
        <v>4</v>
      </c>
      <c r="F10" s="491"/>
      <c r="G10" s="488" t="s">
        <v>251</v>
      </c>
      <c r="H10" s="488" t="s">
        <v>228</v>
      </c>
      <c r="I10" s="488" t="s">
        <v>225</v>
      </c>
      <c r="J10" s="488" t="s">
        <v>228</v>
      </c>
    </row>
    <row r="11" spans="1:17" customFormat="1" ht="67.5" x14ac:dyDescent="0.2">
      <c r="A11" s="487"/>
      <c r="B11" s="490"/>
      <c r="C11" s="486"/>
      <c r="D11" s="486"/>
      <c r="E11" s="282" t="s">
        <v>250</v>
      </c>
      <c r="F11" s="282" t="s">
        <v>228</v>
      </c>
      <c r="G11" s="490"/>
      <c r="H11" s="490"/>
      <c r="I11" s="490"/>
      <c r="J11" s="490"/>
    </row>
    <row r="12" spans="1:17" customFormat="1" ht="11.25" customHeight="1" x14ac:dyDescent="0.2">
      <c r="A12" s="487"/>
      <c r="B12" s="12">
        <v>1</v>
      </c>
      <c r="C12" s="12">
        <v>2</v>
      </c>
      <c r="D12" s="12">
        <v>3</v>
      </c>
      <c r="E12" s="12">
        <v>4</v>
      </c>
      <c r="F12" s="12">
        <v>5</v>
      </c>
      <c r="G12" s="12">
        <v>6</v>
      </c>
      <c r="H12" s="12">
        <v>7</v>
      </c>
      <c r="I12" s="12">
        <v>8</v>
      </c>
      <c r="J12" s="12">
        <v>9</v>
      </c>
    </row>
    <row r="13" spans="1:17" customFormat="1" ht="20.100000000000001" customHeight="1" x14ac:dyDescent="0.2">
      <c r="A13" s="222" t="s">
        <v>224</v>
      </c>
      <c r="B13" s="219">
        <v>37593</v>
      </c>
      <c r="C13" s="219">
        <v>16640</v>
      </c>
      <c r="D13" s="220">
        <v>44.263559705264299</v>
      </c>
      <c r="E13" s="219">
        <v>11267</v>
      </c>
      <c r="F13" s="220">
        <v>29.971005240337298</v>
      </c>
      <c r="G13" s="219">
        <v>12841</v>
      </c>
      <c r="H13" s="220">
        <v>34.157954938419401</v>
      </c>
      <c r="I13" s="219">
        <v>8112</v>
      </c>
      <c r="J13" s="220">
        <v>21.5784853563163</v>
      </c>
    </row>
    <row r="14" spans="1:17" customFormat="1" ht="15" customHeight="1" x14ac:dyDescent="0.2">
      <c r="A14" s="216" t="s">
        <v>10</v>
      </c>
      <c r="B14" s="13">
        <v>35284</v>
      </c>
      <c r="C14" s="13">
        <v>15208</v>
      </c>
      <c r="D14" s="14">
        <v>43.101689150889896</v>
      </c>
      <c r="E14" s="13">
        <v>10006</v>
      </c>
      <c r="F14" s="14">
        <v>28.358462759324301</v>
      </c>
      <c r="G14" s="13">
        <v>12127</v>
      </c>
      <c r="H14" s="14">
        <v>34.369685976646601</v>
      </c>
      <c r="I14" s="13">
        <v>7949</v>
      </c>
      <c r="J14" s="14">
        <v>22.5286248724634</v>
      </c>
    </row>
    <row r="15" spans="1:17" customFormat="1" ht="15" customHeight="1" x14ac:dyDescent="0.2">
      <c r="A15" s="124" t="s">
        <v>2</v>
      </c>
      <c r="B15" s="15">
        <v>2309</v>
      </c>
      <c r="C15" s="15">
        <v>1432</v>
      </c>
      <c r="D15" s="16">
        <v>62.018189692507597</v>
      </c>
      <c r="E15" s="15">
        <v>1261</v>
      </c>
      <c r="F15" s="16">
        <v>54.612386314421798</v>
      </c>
      <c r="G15" s="13">
        <v>714</v>
      </c>
      <c r="H15" s="16">
        <v>30.922477262884399</v>
      </c>
      <c r="I15" s="15">
        <v>163</v>
      </c>
      <c r="J15" s="16">
        <v>7.05933304460806</v>
      </c>
    </row>
    <row r="16" spans="1:17" s="223" customFormat="1" ht="36" customHeight="1" x14ac:dyDescent="0.2">
      <c r="A16" s="424" t="s">
        <v>252</v>
      </c>
      <c r="B16" s="217">
        <v>16701</v>
      </c>
      <c r="C16" s="217">
        <v>8816</v>
      </c>
      <c r="D16" s="218">
        <v>52.787258248009103</v>
      </c>
      <c r="E16" s="217">
        <v>4552</v>
      </c>
      <c r="F16" s="218">
        <v>27.255852942937501</v>
      </c>
      <c r="G16" s="219">
        <v>1613</v>
      </c>
      <c r="H16" s="218">
        <v>9.6581043051314293</v>
      </c>
      <c r="I16" s="217">
        <v>6272</v>
      </c>
      <c r="J16" s="218">
        <v>37.554637446859502</v>
      </c>
    </row>
    <row r="17" spans="1:11" customFormat="1" ht="15" customHeight="1" x14ac:dyDescent="0.2">
      <c r="A17" s="425" t="s">
        <v>10</v>
      </c>
      <c r="B17" s="13">
        <v>16172</v>
      </c>
      <c r="C17" s="13">
        <v>8476</v>
      </c>
      <c r="D17" s="14">
        <v>52.411575562701003</v>
      </c>
      <c r="E17" s="13">
        <v>4336</v>
      </c>
      <c r="F17" s="14">
        <v>26.811773435567599</v>
      </c>
      <c r="G17" s="13">
        <v>1558</v>
      </c>
      <c r="H17" s="14">
        <v>9.6339351966361608</v>
      </c>
      <c r="I17" s="13">
        <v>6138</v>
      </c>
      <c r="J17" s="14">
        <v>37.954489240662902</v>
      </c>
    </row>
    <row r="18" spans="1:11" s="17" customFormat="1" ht="15" customHeight="1" x14ac:dyDescent="0.2">
      <c r="A18" s="426" t="s">
        <v>2</v>
      </c>
      <c r="B18" s="15">
        <v>529</v>
      </c>
      <c r="C18" s="15">
        <v>340</v>
      </c>
      <c r="D18" s="16">
        <v>64.272211720226807</v>
      </c>
      <c r="E18" s="15">
        <v>216</v>
      </c>
      <c r="F18" s="16">
        <v>40.8317580340265</v>
      </c>
      <c r="G18" s="13">
        <v>55</v>
      </c>
      <c r="H18" s="16">
        <v>10.396975425330799</v>
      </c>
      <c r="I18" s="15">
        <v>134</v>
      </c>
      <c r="J18" s="16">
        <v>25.3308128544423</v>
      </c>
    </row>
    <row r="19" spans="1:11" s="223" customFormat="1" ht="36" customHeight="1" x14ac:dyDescent="0.2">
      <c r="A19" s="424" t="s">
        <v>253</v>
      </c>
      <c r="B19" s="217">
        <v>6603</v>
      </c>
      <c r="C19" s="217">
        <v>2905</v>
      </c>
      <c r="D19" s="218">
        <v>43.995153718007003</v>
      </c>
      <c r="E19" s="217">
        <v>1941</v>
      </c>
      <c r="F19" s="218">
        <v>29.395729213993601</v>
      </c>
      <c r="G19" s="219">
        <v>2487</v>
      </c>
      <c r="H19" s="218">
        <v>37.664697864607</v>
      </c>
      <c r="I19" s="217">
        <v>1211</v>
      </c>
      <c r="J19" s="218">
        <v>18.340148417386001</v>
      </c>
    </row>
    <row r="20" spans="1:11" s="121" customFormat="1" ht="15" customHeight="1" x14ac:dyDescent="0.2">
      <c r="A20" s="425" t="s">
        <v>10</v>
      </c>
      <c r="B20" s="13">
        <v>6316</v>
      </c>
      <c r="C20" s="13">
        <v>2738</v>
      </c>
      <c r="D20" s="14">
        <v>43.350221659277999</v>
      </c>
      <c r="E20" s="13">
        <v>1804</v>
      </c>
      <c r="F20" s="14">
        <v>28.5623812539582</v>
      </c>
      <c r="G20" s="13">
        <v>2391</v>
      </c>
      <c r="H20" s="14">
        <v>37.856238125395798</v>
      </c>
      <c r="I20" s="13">
        <v>1187</v>
      </c>
      <c r="J20" s="14">
        <v>18.7935402153262</v>
      </c>
    </row>
    <row r="21" spans="1:11" s="17" customFormat="1" ht="15" customHeight="1" x14ac:dyDescent="0.2">
      <c r="A21" s="426" t="s">
        <v>2</v>
      </c>
      <c r="B21" s="122">
        <v>287</v>
      </c>
      <c r="C21" s="122">
        <v>167</v>
      </c>
      <c r="D21" s="123">
        <v>58.188153310104497</v>
      </c>
      <c r="E21" s="122">
        <v>137</v>
      </c>
      <c r="F21" s="123">
        <v>47.735191637630699</v>
      </c>
      <c r="G21" s="13">
        <v>96</v>
      </c>
      <c r="H21" s="123">
        <v>33.4494773519164</v>
      </c>
      <c r="I21" s="122">
        <v>24</v>
      </c>
      <c r="J21" s="123">
        <v>8.3623693379790893</v>
      </c>
    </row>
    <row r="22" spans="1:11" s="223" customFormat="1" ht="36" customHeight="1" x14ac:dyDescent="0.2">
      <c r="A22" s="424" t="s">
        <v>254</v>
      </c>
      <c r="B22" s="217">
        <v>14289</v>
      </c>
      <c r="C22" s="217">
        <v>4919</v>
      </c>
      <c r="D22" s="218">
        <v>34.425082231086897</v>
      </c>
      <c r="E22" s="217">
        <v>4774</v>
      </c>
      <c r="F22" s="218">
        <v>33.410315627405701</v>
      </c>
      <c r="G22" s="219">
        <v>8741</v>
      </c>
      <c r="H22" s="218">
        <v>61.172930226048003</v>
      </c>
      <c r="I22" s="217">
        <v>629</v>
      </c>
      <c r="J22" s="218">
        <v>4.4019875428651396</v>
      </c>
    </row>
    <row r="23" spans="1:11" customFormat="1" ht="15" customHeight="1" x14ac:dyDescent="0.2">
      <c r="A23" s="425" t="s">
        <v>10</v>
      </c>
      <c r="B23" s="13">
        <v>12796</v>
      </c>
      <c r="C23" s="13">
        <v>3994</v>
      </c>
      <c r="D23" s="14">
        <v>31.212879024695201</v>
      </c>
      <c r="E23" s="13">
        <v>3866</v>
      </c>
      <c r="F23" s="14">
        <v>30.212566427008401</v>
      </c>
      <c r="G23" s="13">
        <v>8178</v>
      </c>
      <c r="H23" s="14">
        <v>63.910597061581697</v>
      </c>
      <c r="I23" s="13">
        <v>624</v>
      </c>
      <c r="J23" s="14">
        <v>4.8765239137230401</v>
      </c>
    </row>
    <row r="24" spans="1:11" customFormat="1" ht="15" customHeight="1" x14ac:dyDescent="0.2">
      <c r="A24" s="426" t="s">
        <v>2</v>
      </c>
      <c r="B24" s="122">
        <v>1493</v>
      </c>
      <c r="C24" s="122">
        <v>925</v>
      </c>
      <c r="D24" s="123">
        <v>61.955793703951798</v>
      </c>
      <c r="E24" s="122">
        <v>908</v>
      </c>
      <c r="F24" s="123">
        <v>60.817146684527799</v>
      </c>
      <c r="G24" s="295">
        <v>563</v>
      </c>
      <c r="H24" s="123">
        <v>37.709310113864703</v>
      </c>
      <c r="I24" s="122">
        <v>5</v>
      </c>
      <c r="J24" s="123">
        <v>0.33489618218352302</v>
      </c>
    </row>
    <row r="25" spans="1:11" x14ac:dyDescent="0.2">
      <c r="A25" s="11"/>
      <c r="B25" s="11"/>
      <c r="C25" s="11"/>
      <c r="D25" s="11"/>
      <c r="E25" s="11"/>
      <c r="F25" s="11"/>
      <c r="G25" s="11"/>
      <c r="H25" s="11"/>
      <c r="I25" s="11"/>
      <c r="J25" s="20" t="s">
        <v>8</v>
      </c>
    </row>
    <row r="26" spans="1:11" ht="11.25" customHeight="1" x14ac:dyDescent="0.2">
      <c r="A26" s="243" t="s">
        <v>349</v>
      </c>
      <c r="B26" s="423"/>
      <c r="C26" s="423"/>
      <c r="D26" s="423"/>
      <c r="E26" s="423"/>
      <c r="F26" s="423"/>
      <c r="G26" s="423"/>
      <c r="H26" s="423"/>
      <c r="I26" s="423"/>
      <c r="J26" s="20"/>
    </row>
    <row r="27" spans="1:11" s="238" customFormat="1" ht="11.25" customHeight="1" x14ac:dyDescent="0.2">
      <c r="A27" s="243" t="s">
        <v>233</v>
      </c>
      <c r="B27" s="243"/>
      <c r="C27" s="243"/>
      <c r="D27" s="243"/>
      <c r="E27" s="243"/>
      <c r="F27" s="243"/>
      <c r="G27" s="243"/>
      <c r="H27" s="243"/>
      <c r="I27" s="251"/>
      <c r="J27" s="281"/>
    </row>
    <row r="28" spans="1:11" x14ac:dyDescent="0.2">
      <c r="A28" s="125" t="s">
        <v>255</v>
      </c>
      <c r="B28" s="11"/>
      <c r="C28" s="11"/>
      <c r="D28" s="11"/>
      <c r="E28" s="11"/>
      <c r="F28" s="11"/>
      <c r="G28" s="11"/>
      <c r="H28" s="11"/>
      <c r="I28" s="11"/>
      <c r="J28" s="11"/>
      <c r="K28" s="11"/>
    </row>
    <row r="29" spans="1:11" ht="74.25" customHeight="1" x14ac:dyDescent="0.2">
      <c r="A29" s="484" t="s">
        <v>256</v>
      </c>
      <c r="B29" s="484"/>
      <c r="C29" s="484"/>
      <c r="D29" s="484"/>
      <c r="E29" s="484"/>
      <c r="F29" s="484"/>
      <c r="G29" s="484"/>
      <c r="H29" s="484"/>
      <c r="I29" s="484"/>
      <c r="J29" s="484"/>
      <c r="K29" s="11"/>
    </row>
    <row r="30" spans="1:11" x14ac:dyDescent="0.2">
      <c r="A30" s="11"/>
      <c r="B30" s="11"/>
      <c r="C30" s="11"/>
      <c r="D30" s="11"/>
      <c r="E30" s="11"/>
      <c r="F30" s="11"/>
      <c r="G30" s="11"/>
      <c r="H30" s="11"/>
      <c r="I30" s="11"/>
      <c r="J30" s="11"/>
      <c r="K30" s="11"/>
    </row>
    <row r="31" spans="1:11" x14ac:dyDescent="0.2">
      <c r="A31" s="11"/>
      <c r="B31" s="11"/>
      <c r="C31" s="11"/>
      <c r="D31" s="11"/>
      <c r="E31" s="11"/>
      <c r="F31" s="11"/>
      <c r="G31" s="11"/>
      <c r="H31" s="11"/>
      <c r="I31" s="11"/>
      <c r="J31" s="11"/>
      <c r="K31" s="11"/>
    </row>
    <row r="32" spans="1:11" x14ac:dyDescent="0.2">
      <c r="A32" s="11"/>
      <c r="B32" s="11"/>
      <c r="C32" s="11"/>
      <c r="D32" s="11"/>
      <c r="E32" s="11"/>
      <c r="F32" s="11"/>
      <c r="G32" s="11"/>
      <c r="H32" s="11"/>
      <c r="I32" s="11"/>
      <c r="J32" s="11"/>
      <c r="K32" s="11"/>
    </row>
    <row r="33" spans="1:11" x14ac:dyDescent="0.2">
      <c r="A33" s="11"/>
      <c r="B33" s="11"/>
      <c r="C33" s="11"/>
      <c r="D33" s="11"/>
      <c r="E33" s="11"/>
      <c r="F33" s="11"/>
      <c r="G33" s="11"/>
      <c r="H33" s="11"/>
      <c r="I33" s="11"/>
      <c r="J33" s="11"/>
      <c r="K33" s="11"/>
    </row>
    <row r="34" spans="1:11" x14ac:dyDescent="0.2">
      <c r="A34" s="11"/>
      <c r="B34" s="11"/>
      <c r="C34" s="11"/>
      <c r="D34" s="11"/>
      <c r="E34" s="11"/>
      <c r="F34" s="11"/>
      <c r="G34" s="11"/>
      <c r="H34" s="11"/>
      <c r="I34" s="11"/>
      <c r="J34" s="11"/>
      <c r="K34" s="11"/>
    </row>
    <row r="35" spans="1:11" x14ac:dyDescent="0.2">
      <c r="A35" s="11"/>
      <c r="B35" s="11"/>
      <c r="C35" s="11"/>
      <c r="D35" s="11"/>
      <c r="E35" s="11"/>
      <c r="F35" s="11"/>
      <c r="G35" s="11"/>
      <c r="H35" s="11"/>
      <c r="I35" s="11"/>
      <c r="J35" s="11"/>
      <c r="K35" s="11"/>
    </row>
    <row r="36" spans="1:11" x14ac:dyDescent="0.2">
      <c r="A36" s="11"/>
      <c r="B36" s="11"/>
      <c r="C36" s="11"/>
      <c r="D36" s="11"/>
      <c r="E36" s="11"/>
      <c r="F36" s="11"/>
      <c r="G36" s="11"/>
      <c r="H36" s="11"/>
      <c r="I36" s="11"/>
      <c r="J36" s="11"/>
      <c r="K36" s="11"/>
    </row>
    <row r="37" spans="1:11" x14ac:dyDescent="0.2">
      <c r="A37" s="11"/>
      <c r="B37" s="11"/>
      <c r="C37" s="11"/>
      <c r="D37" s="11"/>
      <c r="E37" s="11"/>
      <c r="F37" s="11"/>
      <c r="G37" s="11"/>
      <c r="H37" s="11"/>
      <c r="I37" s="11"/>
      <c r="J37" s="11"/>
      <c r="K37" s="11"/>
    </row>
    <row r="38" spans="1:11" x14ac:dyDescent="0.2">
      <c r="A38" s="11"/>
      <c r="B38" s="11"/>
      <c r="C38" s="11"/>
      <c r="D38" s="11"/>
      <c r="E38" s="11"/>
      <c r="F38" s="11"/>
      <c r="G38" s="11"/>
      <c r="H38" s="11"/>
      <c r="I38" s="11"/>
      <c r="J38" s="11"/>
      <c r="K38" s="11"/>
    </row>
    <row r="39" spans="1:11" x14ac:dyDescent="0.2">
      <c r="A39" s="11"/>
      <c r="B39" s="11"/>
      <c r="C39" s="11"/>
      <c r="D39" s="11"/>
      <c r="E39" s="11"/>
      <c r="F39" s="11"/>
      <c r="G39" s="11"/>
      <c r="H39" s="11"/>
      <c r="I39" s="11"/>
      <c r="J39" s="11"/>
      <c r="K39" s="11"/>
    </row>
    <row r="40" spans="1:11" x14ac:dyDescent="0.2">
      <c r="A40" s="11"/>
      <c r="B40" s="11"/>
      <c r="C40" s="11"/>
      <c r="D40" s="11"/>
      <c r="E40" s="11"/>
      <c r="F40" s="11"/>
      <c r="G40" s="11"/>
      <c r="H40" s="11"/>
      <c r="I40" s="11"/>
      <c r="J40" s="11"/>
      <c r="K40" s="11"/>
    </row>
    <row r="41" spans="1:11" x14ac:dyDescent="0.2">
      <c r="A41" s="11"/>
      <c r="B41" s="11"/>
      <c r="C41" s="11"/>
      <c r="D41" s="11"/>
      <c r="E41" s="11"/>
      <c r="F41" s="11"/>
      <c r="G41" s="11"/>
      <c r="H41" s="11"/>
      <c r="I41" s="11"/>
      <c r="J41" s="11"/>
      <c r="K41" s="11"/>
    </row>
    <row r="42" spans="1:11" x14ac:dyDescent="0.2">
      <c r="A42" s="11"/>
      <c r="B42" s="11"/>
      <c r="C42" s="11"/>
      <c r="D42" s="11"/>
      <c r="E42" s="11"/>
      <c r="F42" s="11"/>
      <c r="G42" s="11"/>
      <c r="H42" s="11"/>
      <c r="I42" s="11"/>
      <c r="J42" s="11"/>
      <c r="K42" s="11"/>
    </row>
    <row r="43" spans="1:11" x14ac:dyDescent="0.2">
      <c r="A43" s="11"/>
      <c r="B43" s="11"/>
      <c r="C43" s="11"/>
      <c r="D43" s="11"/>
      <c r="E43" s="11"/>
      <c r="F43" s="11"/>
      <c r="G43" s="11"/>
      <c r="H43" s="11"/>
      <c r="I43" s="11"/>
      <c r="J43" s="11"/>
      <c r="K43" s="11"/>
    </row>
    <row r="44" spans="1:11" x14ac:dyDescent="0.2">
      <c r="A44" s="11"/>
      <c r="B44" s="11"/>
      <c r="C44" s="11"/>
      <c r="D44" s="11"/>
      <c r="E44" s="11"/>
      <c r="F44" s="11"/>
      <c r="G44" s="11"/>
      <c r="H44" s="11"/>
      <c r="I44" s="11"/>
      <c r="J44" s="11"/>
      <c r="K44" s="11"/>
    </row>
    <row r="45" spans="1:11" x14ac:dyDescent="0.2">
      <c r="A45" s="11"/>
      <c r="B45" s="11"/>
      <c r="C45" s="11"/>
      <c r="D45" s="11"/>
      <c r="E45" s="11"/>
      <c r="F45" s="11"/>
      <c r="G45" s="11"/>
      <c r="H45" s="11"/>
      <c r="I45" s="11"/>
      <c r="J45" s="11"/>
      <c r="K45" s="11"/>
    </row>
    <row r="46" spans="1:11" x14ac:dyDescent="0.2">
      <c r="A46" s="11"/>
      <c r="B46" s="11"/>
      <c r="C46" s="11"/>
      <c r="D46" s="11"/>
      <c r="E46" s="11"/>
      <c r="F46" s="11"/>
      <c r="G46" s="11"/>
      <c r="H46" s="11"/>
      <c r="I46" s="11"/>
      <c r="J46" s="11"/>
      <c r="K46" s="11"/>
    </row>
    <row r="47" spans="1:11" x14ac:dyDescent="0.2">
      <c r="A47" s="11"/>
      <c r="B47" s="11"/>
      <c r="C47" s="11"/>
      <c r="D47" s="11"/>
      <c r="E47" s="11"/>
      <c r="F47" s="11"/>
      <c r="G47" s="11"/>
      <c r="H47" s="11"/>
      <c r="I47" s="11"/>
      <c r="J47" s="11"/>
      <c r="K47" s="11"/>
    </row>
    <row r="48" spans="1:11" x14ac:dyDescent="0.2">
      <c r="A48" s="11"/>
      <c r="B48" s="11"/>
      <c r="C48" s="11"/>
      <c r="D48" s="11"/>
      <c r="E48" s="11"/>
      <c r="F48" s="11"/>
      <c r="G48" s="11"/>
      <c r="H48" s="11"/>
      <c r="I48" s="11"/>
      <c r="J48" s="11"/>
      <c r="K48" s="11"/>
    </row>
    <row r="49" spans="1:11" x14ac:dyDescent="0.2">
      <c r="A49" s="11"/>
      <c r="B49" s="11"/>
      <c r="C49" s="11"/>
      <c r="D49" s="11"/>
      <c r="E49" s="11"/>
      <c r="F49" s="11"/>
      <c r="G49" s="11"/>
      <c r="H49" s="11"/>
      <c r="I49" s="11"/>
      <c r="J49" s="11"/>
      <c r="K49" s="11"/>
    </row>
    <row r="50" spans="1:11" x14ac:dyDescent="0.2">
      <c r="A50" s="11"/>
      <c r="B50" s="11"/>
      <c r="C50" s="11"/>
      <c r="D50" s="11"/>
      <c r="E50" s="11"/>
      <c r="F50" s="11"/>
      <c r="G50" s="11"/>
      <c r="H50" s="11"/>
      <c r="I50" s="11"/>
      <c r="J50" s="11"/>
      <c r="K50" s="11"/>
    </row>
    <row r="51" spans="1:11" x14ac:dyDescent="0.2">
      <c r="A51" s="11"/>
      <c r="B51" s="11"/>
      <c r="C51" s="11"/>
      <c r="D51" s="11"/>
      <c r="E51" s="11"/>
      <c r="F51" s="11"/>
      <c r="G51" s="11"/>
      <c r="H51" s="11"/>
      <c r="I51" s="11"/>
      <c r="J51" s="11"/>
      <c r="K51" s="11"/>
    </row>
    <row r="52" spans="1:11" x14ac:dyDescent="0.2">
      <c r="A52" s="11"/>
      <c r="B52" s="11"/>
      <c r="C52" s="11"/>
      <c r="D52" s="11"/>
      <c r="E52" s="11"/>
      <c r="F52" s="11"/>
      <c r="G52" s="11"/>
      <c r="H52" s="11"/>
      <c r="I52" s="11"/>
      <c r="J52" s="11"/>
      <c r="K52" s="11"/>
    </row>
    <row r="53" spans="1:11" x14ac:dyDescent="0.2">
      <c r="A53" s="11"/>
      <c r="B53" s="11"/>
      <c r="C53" s="11"/>
      <c r="D53" s="11"/>
      <c r="E53" s="11"/>
      <c r="F53" s="11"/>
      <c r="G53" s="11"/>
      <c r="H53" s="11"/>
      <c r="I53" s="11"/>
      <c r="J53" s="11"/>
      <c r="K53" s="11"/>
    </row>
    <row r="54" spans="1:11" x14ac:dyDescent="0.2">
      <c r="A54" s="11"/>
      <c r="B54" s="11"/>
      <c r="C54" s="11"/>
      <c r="D54" s="11"/>
      <c r="E54" s="11"/>
      <c r="F54" s="11"/>
      <c r="G54" s="11"/>
      <c r="H54" s="11"/>
      <c r="I54" s="11"/>
      <c r="J54" s="11"/>
      <c r="K54" s="11"/>
    </row>
    <row r="55" spans="1:11" x14ac:dyDescent="0.2">
      <c r="A55" s="11"/>
      <c r="B55" s="11"/>
      <c r="C55" s="11"/>
      <c r="D55" s="11"/>
      <c r="E55" s="11"/>
      <c r="F55" s="11"/>
      <c r="G55" s="11"/>
      <c r="H55" s="11"/>
      <c r="I55" s="11"/>
      <c r="J55" s="11"/>
      <c r="K55" s="11"/>
    </row>
    <row r="56" spans="1:11" x14ac:dyDescent="0.2">
      <c r="A56" s="11"/>
      <c r="B56" s="11"/>
      <c r="C56" s="11"/>
      <c r="D56" s="11"/>
      <c r="E56" s="11"/>
      <c r="F56" s="11"/>
      <c r="G56" s="11"/>
      <c r="H56" s="11"/>
      <c r="I56" s="11"/>
      <c r="J56" s="11"/>
      <c r="K56" s="11"/>
    </row>
    <row r="57" spans="1:11" x14ac:dyDescent="0.2">
      <c r="A57" s="11"/>
      <c r="B57" s="11"/>
      <c r="C57" s="11"/>
      <c r="D57" s="11"/>
      <c r="E57" s="11"/>
      <c r="F57" s="11"/>
      <c r="G57" s="11"/>
      <c r="H57" s="11"/>
      <c r="I57" s="11"/>
      <c r="J57" s="11"/>
      <c r="K57" s="11"/>
    </row>
    <row r="58" spans="1:11" x14ac:dyDescent="0.2">
      <c r="A58" s="11"/>
      <c r="B58" s="11"/>
      <c r="C58" s="11"/>
      <c r="D58" s="11"/>
      <c r="E58" s="11"/>
      <c r="F58" s="11"/>
      <c r="G58" s="11"/>
      <c r="H58" s="11"/>
      <c r="I58" s="11"/>
      <c r="J58" s="11"/>
      <c r="K58" s="11"/>
    </row>
    <row r="59" spans="1:11" x14ac:dyDescent="0.2">
      <c r="A59" s="11"/>
      <c r="B59" s="11"/>
      <c r="C59" s="11"/>
      <c r="D59" s="11"/>
      <c r="E59" s="11"/>
      <c r="F59" s="11"/>
      <c r="G59" s="11"/>
      <c r="H59" s="11"/>
      <c r="I59" s="11"/>
      <c r="J59" s="11"/>
      <c r="K59" s="11"/>
    </row>
    <row r="60" spans="1:11" x14ac:dyDescent="0.2">
      <c r="A60" s="11"/>
      <c r="B60" s="11"/>
      <c r="C60" s="11"/>
      <c r="D60" s="11"/>
      <c r="E60" s="11"/>
      <c r="F60" s="11"/>
      <c r="G60" s="11"/>
      <c r="H60" s="11"/>
      <c r="I60" s="11"/>
      <c r="J60" s="11"/>
      <c r="K60" s="11"/>
    </row>
    <row r="61" spans="1:11" x14ac:dyDescent="0.2">
      <c r="A61" s="11"/>
      <c r="B61" s="11"/>
      <c r="C61" s="11"/>
      <c r="D61" s="11"/>
      <c r="E61" s="11"/>
      <c r="F61" s="11"/>
      <c r="G61" s="11"/>
      <c r="H61" s="11"/>
      <c r="I61" s="11"/>
      <c r="J61" s="11"/>
      <c r="K61" s="11"/>
    </row>
    <row r="62" spans="1:11" x14ac:dyDescent="0.2">
      <c r="A62" s="11"/>
      <c r="B62" s="11"/>
      <c r="C62" s="11"/>
      <c r="D62" s="11"/>
      <c r="E62" s="11"/>
      <c r="F62" s="11"/>
      <c r="G62" s="11"/>
      <c r="H62" s="11"/>
      <c r="I62" s="11"/>
      <c r="J62" s="11"/>
      <c r="K62" s="11"/>
    </row>
    <row r="63" spans="1:11" x14ac:dyDescent="0.2">
      <c r="A63" s="11"/>
      <c r="B63" s="11"/>
      <c r="C63" s="11"/>
      <c r="D63" s="11"/>
      <c r="E63" s="11"/>
      <c r="F63" s="11"/>
      <c r="G63" s="11"/>
      <c r="H63" s="11"/>
      <c r="I63" s="11"/>
      <c r="J63" s="11"/>
      <c r="K63" s="11"/>
    </row>
    <row r="64" spans="1:11" x14ac:dyDescent="0.2">
      <c r="A64" s="11"/>
      <c r="B64" s="11"/>
      <c r="C64" s="11"/>
      <c r="D64" s="11"/>
      <c r="E64" s="11"/>
      <c r="F64" s="11"/>
      <c r="G64" s="11"/>
      <c r="H64" s="11"/>
      <c r="I64" s="11"/>
      <c r="J64" s="11"/>
      <c r="K64" s="11"/>
    </row>
    <row r="65" spans="1:11" x14ac:dyDescent="0.2">
      <c r="A65" s="11"/>
      <c r="B65" s="11"/>
      <c r="C65" s="11"/>
      <c r="D65" s="11"/>
      <c r="E65" s="11"/>
      <c r="F65" s="11"/>
      <c r="G65" s="11"/>
      <c r="H65" s="11"/>
      <c r="I65" s="11"/>
      <c r="J65" s="11"/>
      <c r="K65" s="11"/>
    </row>
    <row r="66" spans="1:11" x14ac:dyDescent="0.2">
      <c r="A66" s="11"/>
      <c r="B66" s="11"/>
      <c r="C66" s="11"/>
      <c r="D66" s="11"/>
      <c r="E66" s="11"/>
      <c r="F66" s="11"/>
      <c r="G66" s="11"/>
      <c r="H66" s="11"/>
      <c r="I66" s="11"/>
      <c r="J66" s="11"/>
      <c r="K66" s="11"/>
    </row>
    <row r="67" spans="1:11" x14ac:dyDescent="0.2">
      <c r="A67" s="11"/>
      <c r="B67" s="11"/>
      <c r="C67" s="11"/>
      <c r="D67" s="11"/>
      <c r="E67" s="11"/>
      <c r="F67" s="11"/>
      <c r="G67" s="11"/>
      <c r="H67" s="11"/>
      <c r="I67" s="11"/>
      <c r="J67" s="11"/>
      <c r="K67" s="11"/>
    </row>
    <row r="68" spans="1:11" x14ac:dyDescent="0.2">
      <c r="A68" s="11"/>
      <c r="B68" s="11"/>
      <c r="C68" s="11"/>
      <c r="D68" s="11"/>
      <c r="E68" s="11"/>
      <c r="F68" s="11"/>
      <c r="G68" s="11"/>
      <c r="H68" s="11"/>
      <c r="I68" s="11"/>
      <c r="J68" s="11"/>
      <c r="K68" s="11"/>
    </row>
    <row r="69" spans="1:11" x14ac:dyDescent="0.2">
      <c r="A69" s="11"/>
      <c r="B69" s="11"/>
      <c r="C69" s="11"/>
      <c r="D69" s="11"/>
      <c r="E69" s="11"/>
      <c r="F69" s="11"/>
      <c r="G69" s="11"/>
      <c r="H69" s="11"/>
      <c r="I69" s="11"/>
      <c r="J69" s="11"/>
      <c r="K69" s="11"/>
    </row>
    <row r="70" spans="1:11" x14ac:dyDescent="0.2">
      <c r="A70" s="11"/>
      <c r="B70" s="11"/>
      <c r="C70" s="11"/>
      <c r="D70" s="11"/>
      <c r="E70" s="11"/>
      <c r="F70" s="11"/>
      <c r="G70" s="11"/>
      <c r="H70" s="11"/>
      <c r="I70" s="11"/>
      <c r="J70" s="11"/>
      <c r="K70" s="11"/>
    </row>
    <row r="71" spans="1:11" x14ac:dyDescent="0.2">
      <c r="A71" s="11"/>
      <c r="B71" s="11"/>
      <c r="C71" s="11"/>
      <c r="D71" s="11"/>
      <c r="E71" s="11"/>
      <c r="F71" s="11"/>
      <c r="G71" s="11"/>
      <c r="H71" s="11"/>
      <c r="I71" s="11"/>
      <c r="J71" s="11"/>
      <c r="K71" s="11"/>
    </row>
    <row r="72" spans="1:11" x14ac:dyDescent="0.2">
      <c r="A72" s="11"/>
      <c r="B72" s="11"/>
      <c r="C72" s="11"/>
      <c r="D72" s="11"/>
      <c r="E72" s="11"/>
      <c r="F72" s="11"/>
      <c r="G72" s="11"/>
      <c r="H72" s="11"/>
      <c r="I72" s="11"/>
      <c r="J72" s="11"/>
      <c r="K72" s="11"/>
    </row>
    <row r="73" spans="1:11" x14ac:dyDescent="0.2">
      <c r="A73" s="11"/>
      <c r="B73" s="11"/>
      <c r="C73" s="11"/>
      <c r="D73" s="11"/>
      <c r="E73" s="11"/>
      <c r="F73" s="11"/>
      <c r="G73" s="11"/>
      <c r="H73" s="11"/>
      <c r="I73" s="11"/>
      <c r="J73" s="11"/>
      <c r="K73" s="11"/>
    </row>
    <row r="74" spans="1:11" x14ac:dyDescent="0.2">
      <c r="A74" s="11"/>
      <c r="B74" s="11"/>
      <c r="C74" s="11"/>
      <c r="D74" s="11"/>
      <c r="E74" s="11"/>
      <c r="F74" s="11"/>
      <c r="G74" s="11"/>
      <c r="H74" s="11"/>
      <c r="I74" s="11"/>
      <c r="J74" s="11"/>
      <c r="K74" s="11"/>
    </row>
    <row r="75" spans="1:11" x14ac:dyDescent="0.2">
      <c r="A75" s="11"/>
      <c r="B75" s="11"/>
      <c r="C75" s="11"/>
      <c r="D75" s="11"/>
      <c r="E75" s="11"/>
      <c r="F75" s="11"/>
      <c r="G75" s="11"/>
      <c r="H75" s="11"/>
      <c r="I75" s="11"/>
      <c r="J75" s="11"/>
      <c r="K75" s="11"/>
    </row>
    <row r="76" spans="1:11" x14ac:dyDescent="0.2">
      <c r="A76" s="11"/>
      <c r="B76" s="11"/>
      <c r="C76" s="11"/>
      <c r="D76" s="11"/>
      <c r="E76" s="11"/>
      <c r="F76" s="11"/>
      <c r="G76" s="11"/>
      <c r="H76" s="11"/>
      <c r="I76" s="11"/>
      <c r="J76" s="11"/>
      <c r="K76" s="11"/>
    </row>
    <row r="77" spans="1:11" x14ac:dyDescent="0.2">
      <c r="A77" s="11"/>
      <c r="B77" s="11"/>
      <c r="C77" s="11"/>
      <c r="D77" s="11"/>
      <c r="E77" s="11"/>
      <c r="F77" s="11"/>
      <c r="G77" s="11"/>
      <c r="H77" s="11"/>
      <c r="I77" s="11"/>
      <c r="J77" s="11"/>
      <c r="K77" s="11"/>
    </row>
    <row r="78" spans="1:11" x14ac:dyDescent="0.2">
      <c r="A78" s="11"/>
      <c r="B78" s="11"/>
      <c r="C78" s="11"/>
      <c r="D78" s="11"/>
      <c r="E78" s="11"/>
      <c r="F78" s="11"/>
      <c r="G78" s="11"/>
      <c r="H78" s="11"/>
      <c r="I78" s="11"/>
      <c r="J78" s="11"/>
      <c r="K78" s="11"/>
    </row>
    <row r="79" spans="1:11" x14ac:dyDescent="0.2">
      <c r="A79" s="11"/>
      <c r="B79" s="11"/>
      <c r="C79" s="11"/>
      <c r="D79" s="11"/>
      <c r="E79" s="11"/>
      <c r="F79" s="11"/>
      <c r="G79" s="11"/>
      <c r="H79" s="11"/>
      <c r="I79" s="11"/>
      <c r="J79" s="11"/>
      <c r="K79" s="11"/>
    </row>
    <row r="80" spans="1:11" x14ac:dyDescent="0.2">
      <c r="A80" s="11"/>
      <c r="B80" s="11"/>
      <c r="C80" s="11"/>
      <c r="D80" s="11"/>
      <c r="E80" s="11"/>
      <c r="F80" s="11"/>
      <c r="G80" s="11"/>
      <c r="H80" s="11"/>
      <c r="I80" s="11"/>
      <c r="J80" s="11"/>
      <c r="K80" s="11"/>
    </row>
    <row r="81" spans="1:11" x14ac:dyDescent="0.2">
      <c r="A81" s="11"/>
      <c r="B81" s="11"/>
      <c r="C81" s="11"/>
      <c r="D81" s="11"/>
      <c r="E81" s="11"/>
      <c r="F81" s="11"/>
      <c r="G81" s="11"/>
      <c r="H81" s="11"/>
      <c r="I81" s="11"/>
      <c r="J81" s="11"/>
      <c r="K81" s="11"/>
    </row>
    <row r="82" spans="1:11" x14ac:dyDescent="0.2">
      <c r="A82" s="11"/>
      <c r="B82" s="11"/>
      <c r="C82" s="11"/>
      <c r="D82" s="11"/>
      <c r="E82" s="11"/>
      <c r="F82" s="11"/>
      <c r="G82" s="11"/>
      <c r="H82" s="11"/>
      <c r="I82" s="11"/>
      <c r="J82" s="11"/>
      <c r="K82" s="11"/>
    </row>
    <row r="83" spans="1:11" x14ac:dyDescent="0.2">
      <c r="A83" s="11"/>
      <c r="B83" s="11"/>
      <c r="C83" s="11"/>
      <c r="D83" s="11"/>
      <c r="E83" s="11"/>
      <c r="F83" s="11"/>
      <c r="G83" s="11"/>
      <c r="H83" s="11"/>
      <c r="I83" s="11"/>
      <c r="J83" s="11"/>
      <c r="K83" s="11"/>
    </row>
    <row r="84" spans="1:11" x14ac:dyDescent="0.2">
      <c r="A84" s="11"/>
      <c r="B84" s="11"/>
      <c r="C84" s="11"/>
      <c r="D84" s="11"/>
      <c r="E84" s="11"/>
      <c r="F84" s="11"/>
      <c r="G84" s="11"/>
      <c r="H84" s="11"/>
      <c r="I84" s="11"/>
      <c r="J84" s="11"/>
      <c r="K84" s="11"/>
    </row>
    <row r="85" spans="1:11" x14ac:dyDescent="0.2">
      <c r="A85" s="11"/>
      <c r="B85" s="11"/>
      <c r="C85" s="11"/>
      <c r="D85" s="11"/>
      <c r="E85" s="11"/>
      <c r="F85" s="11"/>
      <c r="G85" s="11"/>
      <c r="H85" s="11"/>
      <c r="I85" s="11"/>
      <c r="J85" s="11"/>
      <c r="K85" s="11"/>
    </row>
    <row r="86" spans="1:11" x14ac:dyDescent="0.2">
      <c r="A86" s="11"/>
      <c r="B86" s="11"/>
      <c r="C86" s="11"/>
      <c r="D86" s="11"/>
      <c r="E86" s="11"/>
      <c r="F86" s="11"/>
      <c r="G86" s="11"/>
      <c r="H86" s="11"/>
      <c r="I86" s="11"/>
      <c r="J86" s="11"/>
      <c r="K86" s="11"/>
    </row>
    <row r="87" spans="1:11" x14ac:dyDescent="0.2">
      <c r="A87" s="11"/>
      <c r="B87" s="11"/>
      <c r="C87" s="11"/>
      <c r="D87" s="11"/>
      <c r="E87" s="11"/>
      <c r="F87" s="11"/>
      <c r="G87" s="11"/>
      <c r="H87" s="11"/>
      <c r="I87" s="11"/>
      <c r="J87" s="11"/>
      <c r="K87" s="11"/>
    </row>
    <row r="88" spans="1:11" x14ac:dyDescent="0.2">
      <c r="A88" s="11"/>
      <c r="B88" s="11"/>
      <c r="C88" s="11"/>
      <c r="D88" s="11"/>
      <c r="E88" s="11"/>
      <c r="F88" s="11"/>
      <c r="G88" s="11"/>
      <c r="H88" s="11"/>
      <c r="I88" s="11"/>
      <c r="J88" s="11"/>
      <c r="K88" s="11"/>
    </row>
    <row r="89" spans="1:11" x14ac:dyDescent="0.2">
      <c r="A89" s="11"/>
      <c r="B89" s="11"/>
      <c r="C89" s="11"/>
      <c r="D89" s="11"/>
      <c r="E89" s="11"/>
      <c r="F89" s="11"/>
      <c r="G89" s="11"/>
      <c r="H89" s="11"/>
      <c r="I89" s="11"/>
      <c r="J89" s="11"/>
      <c r="K89" s="11"/>
    </row>
    <row r="90" spans="1:11" x14ac:dyDescent="0.2">
      <c r="A90" s="11"/>
      <c r="B90" s="11"/>
      <c r="C90" s="11"/>
      <c r="D90" s="11"/>
      <c r="E90" s="11"/>
      <c r="F90" s="11"/>
      <c r="G90" s="11"/>
      <c r="H90" s="11"/>
      <c r="I90" s="11"/>
      <c r="J90" s="11"/>
      <c r="K90" s="11"/>
    </row>
    <row r="91" spans="1:11" x14ac:dyDescent="0.2">
      <c r="A91" s="11"/>
      <c r="B91" s="11"/>
      <c r="C91" s="11"/>
      <c r="D91" s="11"/>
      <c r="E91" s="11"/>
      <c r="F91" s="11"/>
      <c r="G91" s="11"/>
      <c r="H91" s="11"/>
      <c r="I91" s="11"/>
      <c r="J91" s="11"/>
      <c r="K91" s="11"/>
    </row>
    <row r="92" spans="1:11" x14ac:dyDescent="0.2">
      <c r="A92" s="11"/>
      <c r="B92" s="11"/>
      <c r="C92" s="11"/>
      <c r="D92" s="11"/>
      <c r="E92" s="11"/>
      <c r="F92" s="11"/>
      <c r="G92" s="11"/>
      <c r="H92" s="11"/>
      <c r="I92" s="11"/>
      <c r="J92" s="11"/>
      <c r="K92" s="11"/>
    </row>
    <row r="93" spans="1:11" x14ac:dyDescent="0.2">
      <c r="A93" s="11"/>
      <c r="B93" s="11"/>
      <c r="C93" s="11"/>
      <c r="D93" s="11"/>
      <c r="E93" s="11"/>
      <c r="F93" s="11"/>
      <c r="G93" s="11"/>
      <c r="H93" s="11"/>
      <c r="I93" s="11"/>
      <c r="J93" s="11"/>
      <c r="K93" s="11"/>
    </row>
    <row r="94" spans="1:11" x14ac:dyDescent="0.2">
      <c r="A94" s="11"/>
      <c r="B94" s="11"/>
      <c r="C94" s="11"/>
      <c r="D94" s="11"/>
      <c r="E94" s="11"/>
      <c r="F94" s="11"/>
      <c r="G94" s="11"/>
      <c r="H94" s="11"/>
      <c r="I94" s="11"/>
      <c r="J94" s="11"/>
      <c r="K94" s="11"/>
    </row>
    <row r="95" spans="1:11" x14ac:dyDescent="0.2">
      <c r="A95" s="11"/>
      <c r="B95" s="11"/>
      <c r="C95" s="11"/>
      <c r="D95" s="11"/>
      <c r="E95" s="11"/>
      <c r="F95" s="11"/>
      <c r="G95" s="11"/>
      <c r="H95" s="11"/>
      <c r="I95" s="11"/>
      <c r="J95" s="11"/>
      <c r="K95" s="11"/>
    </row>
    <row r="96" spans="1:11" x14ac:dyDescent="0.2">
      <c r="A96" s="11"/>
      <c r="B96" s="11"/>
      <c r="C96" s="11"/>
      <c r="D96" s="11"/>
      <c r="E96" s="11"/>
      <c r="F96" s="11"/>
      <c r="G96" s="11"/>
      <c r="H96" s="11"/>
      <c r="I96" s="11"/>
      <c r="J96" s="11"/>
      <c r="K96" s="11"/>
    </row>
    <row r="97" spans="1:11" x14ac:dyDescent="0.2">
      <c r="A97" s="11"/>
      <c r="B97" s="11"/>
      <c r="C97" s="11"/>
      <c r="D97" s="11"/>
      <c r="E97" s="11"/>
      <c r="F97" s="11"/>
      <c r="G97" s="11"/>
      <c r="H97" s="11"/>
      <c r="I97" s="11"/>
      <c r="J97" s="11"/>
      <c r="K97" s="11"/>
    </row>
    <row r="98" spans="1:11" x14ac:dyDescent="0.2">
      <c r="A98" s="11"/>
      <c r="B98" s="11"/>
      <c r="C98" s="11"/>
      <c r="D98" s="11"/>
      <c r="E98" s="11"/>
      <c r="F98" s="11"/>
      <c r="G98" s="11"/>
      <c r="H98" s="11"/>
      <c r="I98" s="11"/>
      <c r="J98" s="11"/>
      <c r="K98" s="11"/>
    </row>
    <row r="99" spans="1:11" x14ac:dyDescent="0.2">
      <c r="A99" s="11"/>
      <c r="B99" s="11"/>
      <c r="C99" s="11"/>
      <c r="D99" s="11"/>
      <c r="E99" s="11"/>
      <c r="F99" s="11"/>
      <c r="G99" s="11"/>
      <c r="H99" s="11"/>
      <c r="I99" s="11"/>
      <c r="J99" s="11"/>
      <c r="K99" s="11"/>
    </row>
    <row r="100" spans="1:11" x14ac:dyDescent="0.2">
      <c r="A100" s="11"/>
      <c r="B100" s="11"/>
      <c r="C100" s="11"/>
      <c r="D100" s="11"/>
      <c r="E100" s="11"/>
      <c r="F100" s="11"/>
      <c r="G100" s="11"/>
      <c r="H100" s="11"/>
      <c r="I100" s="11"/>
      <c r="J100" s="11"/>
      <c r="K100" s="11"/>
    </row>
    <row r="101" spans="1:11" x14ac:dyDescent="0.2">
      <c r="A101" s="11"/>
      <c r="B101" s="11"/>
      <c r="C101" s="11"/>
      <c r="D101" s="11"/>
      <c r="E101" s="11"/>
      <c r="F101" s="11"/>
      <c r="G101" s="11"/>
      <c r="H101" s="11"/>
      <c r="I101" s="11"/>
      <c r="J101" s="11"/>
      <c r="K101" s="11"/>
    </row>
    <row r="102" spans="1:11" x14ac:dyDescent="0.2">
      <c r="A102" s="11"/>
      <c r="B102" s="11"/>
      <c r="C102" s="11"/>
      <c r="D102" s="11"/>
      <c r="E102" s="11"/>
      <c r="F102" s="11"/>
      <c r="G102" s="11"/>
      <c r="H102" s="11"/>
      <c r="I102" s="11"/>
      <c r="J102" s="11"/>
      <c r="K102" s="11"/>
    </row>
    <row r="103" spans="1:11" x14ac:dyDescent="0.2">
      <c r="A103" s="11"/>
      <c r="B103" s="11"/>
      <c r="C103" s="11"/>
      <c r="D103" s="11"/>
      <c r="E103" s="11"/>
      <c r="F103" s="11"/>
      <c r="G103" s="11"/>
      <c r="H103" s="11"/>
      <c r="I103" s="11"/>
      <c r="J103" s="11"/>
      <c r="K103" s="11"/>
    </row>
    <row r="104" spans="1:11" x14ac:dyDescent="0.2">
      <c r="A104" s="11"/>
      <c r="B104" s="11"/>
      <c r="C104" s="11"/>
      <c r="D104" s="11"/>
      <c r="E104" s="11"/>
      <c r="F104" s="11"/>
      <c r="G104" s="11"/>
      <c r="H104" s="11"/>
      <c r="I104" s="11"/>
      <c r="J104" s="11"/>
      <c r="K104" s="11"/>
    </row>
    <row r="105" spans="1:11" x14ac:dyDescent="0.2">
      <c r="A105" s="11"/>
      <c r="B105" s="11"/>
      <c r="C105" s="11"/>
      <c r="D105" s="11"/>
      <c r="E105" s="11"/>
      <c r="F105" s="11"/>
      <c r="G105" s="11"/>
      <c r="H105" s="11"/>
      <c r="I105" s="11"/>
      <c r="J105" s="11"/>
      <c r="K105" s="11"/>
    </row>
    <row r="106" spans="1:11" x14ac:dyDescent="0.2">
      <c r="A106" s="11"/>
      <c r="B106" s="11"/>
      <c r="C106" s="11"/>
      <c r="D106" s="11"/>
      <c r="E106" s="11"/>
      <c r="F106" s="11"/>
      <c r="G106" s="11"/>
      <c r="H106" s="11"/>
      <c r="I106" s="11"/>
      <c r="J106" s="11"/>
      <c r="K106" s="11"/>
    </row>
    <row r="107" spans="1:11" x14ac:dyDescent="0.2">
      <c r="A107" s="11"/>
      <c r="B107" s="11"/>
      <c r="C107" s="11"/>
      <c r="D107" s="11"/>
      <c r="E107" s="11"/>
      <c r="F107" s="11"/>
      <c r="G107" s="11"/>
      <c r="H107" s="11"/>
      <c r="I107" s="11"/>
      <c r="J107" s="11"/>
      <c r="K107" s="11"/>
    </row>
    <row r="108" spans="1:11" x14ac:dyDescent="0.2">
      <c r="A108" s="11"/>
      <c r="B108" s="11"/>
      <c r="C108" s="11"/>
      <c r="D108" s="11"/>
      <c r="E108" s="11"/>
      <c r="F108" s="11"/>
      <c r="G108" s="11"/>
      <c r="H108" s="11"/>
      <c r="I108" s="11"/>
      <c r="J108" s="11"/>
      <c r="K108" s="11"/>
    </row>
    <row r="109" spans="1:11" x14ac:dyDescent="0.2">
      <c r="A109" s="11"/>
      <c r="B109" s="11"/>
      <c r="C109" s="11"/>
      <c r="D109" s="11"/>
      <c r="E109" s="11"/>
      <c r="F109" s="11"/>
      <c r="G109" s="11"/>
      <c r="H109" s="11"/>
      <c r="I109" s="11"/>
      <c r="J109" s="11"/>
      <c r="K109" s="11"/>
    </row>
    <row r="110" spans="1:11" x14ac:dyDescent="0.2">
      <c r="A110" s="11"/>
      <c r="B110" s="11"/>
      <c r="C110" s="11"/>
      <c r="D110" s="11"/>
      <c r="E110" s="11"/>
      <c r="F110" s="11"/>
      <c r="G110" s="11"/>
      <c r="H110" s="11"/>
      <c r="I110" s="11"/>
      <c r="J110" s="11"/>
      <c r="K110" s="11"/>
    </row>
    <row r="111" spans="1:11" x14ac:dyDescent="0.2">
      <c r="A111" s="11"/>
      <c r="B111" s="11"/>
      <c r="C111" s="11"/>
      <c r="D111" s="11"/>
      <c r="E111" s="11"/>
      <c r="F111" s="11"/>
      <c r="G111" s="11"/>
      <c r="H111" s="11"/>
      <c r="I111" s="11"/>
      <c r="J111" s="11"/>
      <c r="K111" s="11"/>
    </row>
    <row r="112" spans="1:11" x14ac:dyDescent="0.2">
      <c r="A112" s="11"/>
      <c r="B112" s="11"/>
      <c r="C112" s="11"/>
      <c r="D112" s="11"/>
      <c r="E112" s="11"/>
      <c r="F112" s="11"/>
      <c r="G112" s="11"/>
      <c r="H112" s="11"/>
      <c r="I112" s="11"/>
      <c r="J112" s="11"/>
      <c r="K112" s="11"/>
    </row>
    <row r="113" spans="1:11" x14ac:dyDescent="0.2">
      <c r="A113" s="11"/>
      <c r="B113" s="11"/>
      <c r="C113" s="11"/>
      <c r="D113" s="11"/>
      <c r="E113" s="11"/>
      <c r="F113" s="11"/>
      <c r="G113" s="11"/>
      <c r="H113" s="11"/>
      <c r="I113" s="11"/>
      <c r="J113" s="11"/>
      <c r="K113" s="11"/>
    </row>
    <row r="114" spans="1:11" x14ac:dyDescent="0.2">
      <c r="A114" s="11"/>
      <c r="B114" s="11"/>
      <c r="C114" s="11"/>
      <c r="D114" s="11"/>
      <c r="E114" s="11"/>
      <c r="F114" s="11"/>
      <c r="G114" s="11"/>
      <c r="H114" s="11"/>
      <c r="I114" s="11"/>
      <c r="J114" s="11"/>
      <c r="K114" s="11"/>
    </row>
    <row r="115" spans="1:11" x14ac:dyDescent="0.2">
      <c r="A115" s="11"/>
      <c r="B115" s="11"/>
      <c r="C115" s="11"/>
      <c r="D115" s="11"/>
      <c r="E115" s="11"/>
      <c r="F115" s="11"/>
      <c r="G115" s="11"/>
      <c r="H115" s="11"/>
      <c r="I115" s="11"/>
      <c r="J115" s="11"/>
      <c r="K115" s="11"/>
    </row>
    <row r="116" spans="1:11" x14ac:dyDescent="0.2">
      <c r="A116" s="11"/>
      <c r="B116" s="11"/>
      <c r="C116" s="11"/>
      <c r="D116" s="11"/>
      <c r="E116" s="11"/>
      <c r="F116" s="11"/>
      <c r="G116" s="11"/>
      <c r="H116" s="11"/>
      <c r="I116" s="11"/>
      <c r="J116" s="11"/>
      <c r="K116" s="11"/>
    </row>
    <row r="117" spans="1:11" x14ac:dyDescent="0.2">
      <c r="A117" s="11"/>
      <c r="B117" s="11"/>
      <c r="C117" s="11"/>
      <c r="D117" s="11"/>
      <c r="E117" s="11"/>
      <c r="F117" s="11"/>
      <c r="G117" s="11"/>
      <c r="H117" s="11"/>
      <c r="I117" s="11"/>
      <c r="J117" s="11"/>
      <c r="K117" s="11"/>
    </row>
    <row r="118" spans="1:11" x14ac:dyDescent="0.2">
      <c r="A118" s="11"/>
      <c r="B118" s="11"/>
      <c r="C118" s="11"/>
      <c r="D118" s="11"/>
      <c r="E118" s="11"/>
      <c r="F118" s="11"/>
      <c r="G118" s="11"/>
      <c r="H118" s="11"/>
      <c r="I118" s="11"/>
      <c r="J118" s="11"/>
      <c r="K118" s="11"/>
    </row>
    <row r="119" spans="1:11" x14ac:dyDescent="0.2">
      <c r="A119" s="11"/>
      <c r="B119" s="11"/>
      <c r="C119" s="11"/>
      <c r="D119" s="11"/>
      <c r="E119" s="11"/>
      <c r="F119" s="11"/>
      <c r="G119" s="11"/>
      <c r="H119" s="11"/>
      <c r="I119" s="11"/>
      <c r="J119" s="11"/>
      <c r="K119" s="11"/>
    </row>
    <row r="120" spans="1:11" x14ac:dyDescent="0.2">
      <c r="A120" s="11"/>
      <c r="B120" s="11"/>
      <c r="C120" s="11"/>
      <c r="D120" s="11"/>
      <c r="E120" s="11"/>
      <c r="F120" s="11"/>
      <c r="G120" s="11"/>
      <c r="H120" s="11"/>
      <c r="I120" s="11"/>
      <c r="J120" s="11"/>
      <c r="K120" s="11"/>
    </row>
    <row r="121" spans="1:11" x14ac:dyDescent="0.2">
      <c r="A121" s="11"/>
      <c r="B121" s="11"/>
      <c r="C121" s="11"/>
      <c r="D121" s="11"/>
      <c r="E121" s="11"/>
      <c r="F121" s="11"/>
      <c r="G121" s="11"/>
      <c r="H121" s="11"/>
      <c r="I121" s="11"/>
      <c r="J121" s="11"/>
      <c r="K121" s="11"/>
    </row>
    <row r="122" spans="1:11" x14ac:dyDescent="0.2">
      <c r="A122" s="11"/>
      <c r="B122" s="11"/>
      <c r="C122" s="11"/>
      <c r="D122" s="11"/>
      <c r="E122" s="11"/>
      <c r="F122" s="11"/>
      <c r="G122" s="11"/>
      <c r="H122" s="11"/>
      <c r="I122" s="11"/>
      <c r="J122" s="11"/>
      <c r="K122" s="11"/>
    </row>
    <row r="123" spans="1:11" x14ac:dyDescent="0.2">
      <c r="A123" s="11"/>
      <c r="B123" s="11"/>
      <c r="C123" s="11"/>
      <c r="D123" s="11"/>
      <c r="E123" s="11"/>
      <c r="F123" s="11"/>
      <c r="G123" s="11"/>
      <c r="H123" s="11"/>
      <c r="I123" s="11"/>
      <c r="J123" s="11"/>
      <c r="K123" s="11"/>
    </row>
    <row r="124" spans="1:11" x14ac:dyDescent="0.2">
      <c r="A124" s="11"/>
      <c r="B124" s="11"/>
      <c r="C124" s="11"/>
      <c r="D124" s="11"/>
      <c r="E124" s="11"/>
      <c r="F124" s="11"/>
      <c r="G124" s="11"/>
      <c r="H124" s="11"/>
      <c r="I124" s="11"/>
      <c r="J124" s="11"/>
      <c r="K124" s="11"/>
    </row>
    <row r="125" spans="1:11" x14ac:dyDescent="0.2">
      <c r="A125" s="11"/>
      <c r="B125" s="11"/>
      <c r="C125" s="11"/>
      <c r="D125" s="11"/>
      <c r="E125" s="11"/>
      <c r="F125" s="11"/>
      <c r="G125" s="11"/>
      <c r="H125" s="11"/>
      <c r="I125" s="11"/>
      <c r="J125" s="11"/>
      <c r="K125" s="11"/>
    </row>
    <row r="126" spans="1:11" x14ac:dyDescent="0.2">
      <c r="A126" s="11"/>
      <c r="B126" s="11"/>
      <c r="C126" s="11"/>
      <c r="D126" s="11"/>
      <c r="E126" s="11"/>
      <c r="F126" s="11"/>
      <c r="G126" s="11"/>
      <c r="H126" s="11"/>
      <c r="I126" s="11"/>
      <c r="J126" s="11"/>
      <c r="K126" s="11"/>
    </row>
    <row r="127" spans="1:11" x14ac:dyDescent="0.2">
      <c r="A127" s="11"/>
      <c r="B127" s="11"/>
      <c r="C127" s="11"/>
      <c r="D127" s="11"/>
      <c r="E127" s="11"/>
      <c r="F127" s="11"/>
      <c r="G127" s="11"/>
      <c r="H127" s="11"/>
      <c r="I127" s="11"/>
      <c r="J127" s="11"/>
      <c r="K127" s="11"/>
    </row>
    <row r="128" spans="1:11" x14ac:dyDescent="0.2">
      <c r="A128" s="11"/>
      <c r="B128" s="11"/>
      <c r="C128" s="11"/>
      <c r="D128" s="11"/>
      <c r="E128" s="11"/>
      <c r="F128" s="11"/>
      <c r="G128" s="11"/>
      <c r="H128" s="11"/>
      <c r="I128" s="11"/>
      <c r="J128" s="11"/>
      <c r="K128" s="11"/>
    </row>
    <row r="129" spans="1:11" x14ac:dyDescent="0.2">
      <c r="A129" s="11"/>
      <c r="B129" s="11"/>
      <c r="C129" s="11"/>
      <c r="D129" s="11"/>
      <c r="E129" s="11"/>
      <c r="F129" s="11"/>
      <c r="G129" s="11"/>
      <c r="H129" s="11"/>
      <c r="I129" s="11"/>
      <c r="J129" s="11"/>
      <c r="K129" s="11"/>
    </row>
    <row r="130" spans="1:11" x14ac:dyDescent="0.2">
      <c r="A130" s="11"/>
      <c r="B130" s="11"/>
      <c r="C130" s="11"/>
      <c r="D130" s="11"/>
      <c r="E130" s="11"/>
      <c r="F130" s="11"/>
      <c r="G130" s="11"/>
      <c r="H130" s="11"/>
      <c r="I130" s="11"/>
      <c r="J130" s="11"/>
      <c r="K130" s="11"/>
    </row>
    <row r="131" spans="1:11" x14ac:dyDescent="0.2">
      <c r="A131" s="11"/>
      <c r="B131" s="11"/>
      <c r="C131" s="11"/>
      <c r="D131" s="11"/>
      <c r="E131" s="11"/>
      <c r="F131" s="11"/>
      <c r="G131" s="11"/>
      <c r="H131" s="11"/>
      <c r="I131" s="11"/>
      <c r="J131" s="11"/>
      <c r="K131" s="11"/>
    </row>
    <row r="132" spans="1:11" x14ac:dyDescent="0.2">
      <c r="A132" s="11"/>
      <c r="B132" s="11"/>
      <c r="C132" s="11"/>
      <c r="D132" s="11"/>
      <c r="E132" s="11"/>
      <c r="F132" s="11"/>
      <c r="G132" s="11"/>
      <c r="H132" s="11"/>
      <c r="I132" s="11"/>
      <c r="J132" s="11"/>
      <c r="K132" s="11"/>
    </row>
    <row r="133" spans="1:11" x14ac:dyDescent="0.2">
      <c r="A133" s="11"/>
      <c r="B133" s="11"/>
      <c r="C133" s="11"/>
      <c r="D133" s="11"/>
      <c r="E133" s="11"/>
      <c r="F133" s="11"/>
      <c r="G133" s="11"/>
      <c r="H133" s="11"/>
      <c r="I133" s="11"/>
      <c r="J133" s="11"/>
      <c r="K133" s="11"/>
    </row>
    <row r="134" spans="1:11" x14ac:dyDescent="0.2">
      <c r="A134" s="11"/>
      <c r="B134" s="11"/>
      <c r="C134" s="11"/>
      <c r="D134" s="11"/>
      <c r="E134" s="11"/>
      <c r="F134" s="11"/>
      <c r="G134" s="11"/>
      <c r="H134" s="11"/>
      <c r="I134" s="11"/>
      <c r="J134" s="11"/>
      <c r="K134" s="11"/>
    </row>
    <row r="135" spans="1:11" x14ac:dyDescent="0.2">
      <c r="A135" s="11"/>
      <c r="B135" s="11"/>
      <c r="C135" s="11"/>
      <c r="D135" s="11"/>
      <c r="E135" s="11"/>
      <c r="F135" s="11"/>
      <c r="G135" s="11"/>
      <c r="H135" s="11"/>
      <c r="I135" s="11"/>
      <c r="J135" s="11"/>
      <c r="K135" s="11"/>
    </row>
    <row r="136" spans="1:11" x14ac:dyDescent="0.2">
      <c r="A136" s="11"/>
      <c r="B136" s="11"/>
      <c r="C136" s="11"/>
      <c r="D136" s="11"/>
      <c r="E136" s="11"/>
      <c r="F136" s="11"/>
      <c r="G136" s="11"/>
      <c r="H136" s="11"/>
      <c r="I136" s="11"/>
      <c r="J136" s="11"/>
      <c r="K136" s="11"/>
    </row>
    <row r="137" spans="1:11" x14ac:dyDescent="0.2">
      <c r="A137" s="11"/>
      <c r="B137" s="11"/>
      <c r="C137" s="11"/>
      <c r="D137" s="11"/>
      <c r="E137" s="11"/>
      <c r="F137" s="11"/>
      <c r="G137" s="11"/>
      <c r="H137" s="11"/>
      <c r="I137" s="11"/>
      <c r="J137" s="11"/>
      <c r="K137" s="11"/>
    </row>
    <row r="138" spans="1:11" x14ac:dyDescent="0.2">
      <c r="A138" s="11"/>
      <c r="B138" s="11"/>
      <c r="C138" s="11"/>
      <c r="D138" s="11"/>
      <c r="E138" s="11"/>
      <c r="F138" s="11"/>
      <c r="G138" s="11"/>
      <c r="H138" s="11"/>
      <c r="I138" s="11"/>
      <c r="J138" s="11"/>
      <c r="K138" s="11"/>
    </row>
    <row r="139" spans="1:11" x14ac:dyDescent="0.2">
      <c r="A139" s="11"/>
      <c r="B139" s="11"/>
      <c r="C139" s="11"/>
      <c r="D139" s="11"/>
      <c r="E139" s="11"/>
      <c r="F139" s="11"/>
      <c r="G139" s="11"/>
      <c r="H139" s="11"/>
      <c r="I139" s="11"/>
      <c r="J139" s="11"/>
      <c r="K139" s="11"/>
    </row>
    <row r="140" spans="1:11" x14ac:dyDescent="0.2">
      <c r="A140" s="11"/>
      <c r="B140" s="11"/>
      <c r="C140" s="11"/>
      <c r="D140" s="11"/>
      <c r="E140" s="11"/>
      <c r="F140" s="11"/>
      <c r="G140" s="11"/>
      <c r="H140" s="11"/>
      <c r="I140" s="11"/>
      <c r="J140" s="11"/>
      <c r="K140" s="11"/>
    </row>
    <row r="141" spans="1:11" x14ac:dyDescent="0.2">
      <c r="A141" s="11"/>
      <c r="B141" s="11"/>
      <c r="C141" s="11"/>
      <c r="D141" s="11"/>
      <c r="E141" s="11"/>
      <c r="F141" s="11"/>
      <c r="G141" s="11"/>
      <c r="H141" s="11"/>
      <c r="I141" s="11"/>
      <c r="J141" s="11"/>
      <c r="K141" s="11"/>
    </row>
    <row r="142" spans="1:11" x14ac:dyDescent="0.2">
      <c r="A142" s="11"/>
      <c r="B142" s="11"/>
      <c r="C142" s="11"/>
      <c r="D142" s="11"/>
      <c r="E142" s="11"/>
      <c r="F142" s="11"/>
      <c r="G142" s="11"/>
      <c r="H142" s="11"/>
      <c r="I142" s="11"/>
      <c r="J142" s="11"/>
      <c r="K142" s="11"/>
    </row>
    <row r="143" spans="1:11" x14ac:dyDescent="0.2">
      <c r="A143" s="11"/>
      <c r="B143" s="11"/>
      <c r="C143" s="11"/>
      <c r="D143" s="11"/>
      <c r="E143" s="11"/>
      <c r="F143" s="11"/>
      <c r="G143" s="11"/>
      <c r="H143" s="11"/>
      <c r="I143" s="11"/>
      <c r="J143" s="11"/>
      <c r="K143" s="11"/>
    </row>
    <row r="144" spans="1:11" x14ac:dyDescent="0.2">
      <c r="A144" s="11"/>
      <c r="B144" s="11"/>
      <c r="C144" s="11"/>
      <c r="D144" s="11"/>
      <c r="E144" s="11"/>
      <c r="F144" s="11"/>
      <c r="G144" s="11"/>
      <c r="H144" s="11"/>
      <c r="I144" s="11"/>
      <c r="J144" s="11"/>
      <c r="K144" s="11"/>
    </row>
    <row r="145" spans="1:11" x14ac:dyDescent="0.2">
      <c r="A145" s="11"/>
      <c r="B145" s="11"/>
      <c r="C145" s="11"/>
      <c r="D145" s="11"/>
      <c r="E145" s="11"/>
      <c r="F145" s="11"/>
      <c r="G145" s="11"/>
      <c r="H145" s="11"/>
      <c r="I145" s="11"/>
      <c r="J145" s="11"/>
      <c r="K145" s="11"/>
    </row>
    <row r="146" spans="1:11" x14ac:dyDescent="0.2">
      <c r="A146" s="11"/>
      <c r="B146" s="11"/>
      <c r="C146" s="11"/>
      <c r="D146" s="11"/>
      <c r="E146" s="11"/>
      <c r="F146" s="11"/>
      <c r="G146" s="11"/>
      <c r="H146" s="11"/>
      <c r="I146" s="11"/>
      <c r="J146" s="11"/>
      <c r="K146" s="11"/>
    </row>
    <row r="147" spans="1:11" x14ac:dyDescent="0.2">
      <c r="A147" s="11"/>
      <c r="B147" s="11"/>
      <c r="C147" s="11"/>
      <c r="D147" s="11"/>
      <c r="E147" s="11"/>
      <c r="F147" s="11"/>
      <c r="G147" s="11"/>
      <c r="H147" s="11"/>
      <c r="I147" s="11"/>
      <c r="J147" s="11"/>
      <c r="K147" s="11"/>
    </row>
    <row r="148" spans="1:11" x14ac:dyDescent="0.2">
      <c r="A148" s="11"/>
      <c r="B148" s="11"/>
      <c r="C148" s="11"/>
      <c r="D148" s="11"/>
      <c r="E148" s="11"/>
      <c r="F148" s="11"/>
      <c r="G148" s="11"/>
      <c r="H148" s="11"/>
      <c r="I148" s="11"/>
      <c r="J148" s="11"/>
      <c r="K148" s="11"/>
    </row>
    <row r="149" spans="1:11" x14ac:dyDescent="0.2">
      <c r="A149" s="11"/>
      <c r="B149" s="11"/>
      <c r="C149" s="11"/>
      <c r="D149" s="11"/>
      <c r="E149" s="11"/>
      <c r="F149" s="11"/>
      <c r="G149" s="11"/>
      <c r="H149" s="11"/>
      <c r="I149" s="11"/>
      <c r="J149" s="11"/>
      <c r="K149" s="11"/>
    </row>
    <row r="150" spans="1:11" x14ac:dyDescent="0.2">
      <c r="A150" s="11"/>
      <c r="B150" s="11"/>
      <c r="C150" s="11"/>
      <c r="D150" s="11"/>
      <c r="E150" s="11"/>
      <c r="F150" s="11"/>
      <c r="G150" s="11"/>
      <c r="H150" s="11"/>
      <c r="I150" s="11"/>
      <c r="J150" s="11"/>
      <c r="K150" s="11"/>
    </row>
    <row r="151" spans="1:11" x14ac:dyDescent="0.2">
      <c r="A151" s="11"/>
      <c r="B151" s="11"/>
      <c r="C151" s="11"/>
      <c r="D151" s="11"/>
      <c r="E151" s="11"/>
      <c r="F151" s="11"/>
      <c r="G151" s="11"/>
      <c r="H151" s="11"/>
      <c r="I151" s="11"/>
      <c r="J151" s="11"/>
      <c r="K151" s="11"/>
    </row>
    <row r="152" spans="1:11" x14ac:dyDescent="0.2">
      <c r="A152" s="11"/>
      <c r="B152" s="11"/>
      <c r="C152" s="11"/>
      <c r="D152" s="11"/>
      <c r="E152" s="11"/>
      <c r="F152" s="11"/>
      <c r="G152" s="11"/>
      <c r="H152" s="11"/>
      <c r="I152" s="11"/>
      <c r="J152" s="11"/>
      <c r="K152" s="11"/>
    </row>
    <row r="153" spans="1:11" x14ac:dyDescent="0.2">
      <c r="A153" s="11"/>
      <c r="B153" s="11"/>
      <c r="C153" s="11"/>
      <c r="D153" s="11"/>
      <c r="E153" s="11"/>
      <c r="F153" s="11"/>
      <c r="G153" s="11"/>
      <c r="H153" s="11"/>
      <c r="I153" s="11"/>
      <c r="J153" s="11"/>
      <c r="K153" s="11"/>
    </row>
    <row r="154" spans="1:11" x14ac:dyDescent="0.2">
      <c r="A154" s="11"/>
      <c r="B154" s="11"/>
      <c r="C154" s="11"/>
      <c r="D154" s="11"/>
      <c r="E154" s="11"/>
      <c r="F154" s="11"/>
      <c r="G154" s="11"/>
      <c r="H154" s="11"/>
      <c r="I154" s="11"/>
      <c r="J154" s="11"/>
      <c r="K154" s="11"/>
    </row>
    <row r="155" spans="1:11" x14ac:dyDescent="0.2">
      <c r="A155" s="11"/>
      <c r="B155" s="11"/>
      <c r="C155" s="11"/>
      <c r="D155" s="11"/>
      <c r="E155" s="11"/>
      <c r="F155" s="11"/>
      <c r="G155" s="11"/>
      <c r="H155" s="11"/>
      <c r="I155" s="11"/>
      <c r="J155" s="11"/>
      <c r="K155" s="11"/>
    </row>
    <row r="156" spans="1:11" x14ac:dyDescent="0.2">
      <c r="A156" s="11"/>
      <c r="B156" s="11"/>
      <c r="C156" s="11"/>
      <c r="D156" s="11"/>
      <c r="E156" s="11"/>
      <c r="F156" s="11"/>
      <c r="G156" s="11"/>
      <c r="H156" s="11"/>
      <c r="I156" s="11"/>
      <c r="J156" s="11"/>
      <c r="K156" s="11"/>
    </row>
    <row r="157" spans="1:11" x14ac:dyDescent="0.2">
      <c r="A157" s="11"/>
      <c r="B157" s="11"/>
      <c r="C157" s="11"/>
      <c r="D157" s="11"/>
      <c r="E157" s="11"/>
      <c r="F157" s="11"/>
      <c r="G157" s="11"/>
      <c r="H157" s="11"/>
      <c r="I157" s="11"/>
      <c r="J157" s="11"/>
      <c r="K157" s="11"/>
    </row>
    <row r="158" spans="1:11" x14ac:dyDescent="0.2">
      <c r="A158" s="11"/>
      <c r="B158" s="11"/>
      <c r="C158" s="11"/>
      <c r="D158" s="11"/>
      <c r="E158" s="11"/>
      <c r="F158" s="11"/>
      <c r="G158" s="11"/>
      <c r="H158" s="11"/>
      <c r="I158" s="11"/>
      <c r="J158" s="11"/>
      <c r="K158" s="11"/>
    </row>
    <row r="159" spans="1:11" x14ac:dyDescent="0.2">
      <c r="A159" s="11"/>
      <c r="B159" s="11"/>
      <c r="C159" s="11"/>
      <c r="D159" s="11"/>
      <c r="E159" s="11"/>
      <c r="F159" s="11"/>
      <c r="G159" s="11"/>
      <c r="H159" s="11"/>
      <c r="I159" s="11"/>
      <c r="J159" s="11"/>
      <c r="K159" s="11"/>
    </row>
    <row r="160" spans="1:11" x14ac:dyDescent="0.2">
      <c r="A160" s="11"/>
      <c r="B160" s="11"/>
      <c r="C160" s="11"/>
      <c r="D160" s="11"/>
      <c r="E160" s="11"/>
      <c r="F160" s="11"/>
      <c r="G160" s="11"/>
      <c r="H160" s="11"/>
      <c r="I160" s="11"/>
      <c r="J160" s="11"/>
      <c r="K160" s="11"/>
    </row>
    <row r="161" spans="1:11" x14ac:dyDescent="0.2">
      <c r="A161" s="11"/>
      <c r="B161" s="11"/>
      <c r="C161" s="11"/>
      <c r="D161" s="11"/>
      <c r="E161" s="11"/>
      <c r="F161" s="11"/>
      <c r="G161" s="11"/>
      <c r="H161" s="11"/>
      <c r="I161" s="11"/>
      <c r="J161" s="11"/>
      <c r="K161" s="11"/>
    </row>
    <row r="162" spans="1:11" x14ac:dyDescent="0.2">
      <c r="A162" s="11"/>
      <c r="B162" s="11"/>
      <c r="C162" s="11"/>
      <c r="D162" s="11"/>
      <c r="E162" s="11"/>
      <c r="F162" s="11"/>
      <c r="G162" s="11"/>
      <c r="H162" s="11"/>
      <c r="I162" s="11"/>
      <c r="J162" s="11"/>
      <c r="K162" s="11"/>
    </row>
    <row r="163" spans="1:11" x14ac:dyDescent="0.2">
      <c r="A163" s="11"/>
      <c r="B163" s="11"/>
      <c r="C163" s="11"/>
      <c r="D163" s="11"/>
      <c r="E163" s="11"/>
      <c r="F163" s="11"/>
      <c r="G163" s="11"/>
      <c r="H163" s="11"/>
      <c r="I163" s="11"/>
      <c r="J163" s="11"/>
      <c r="K163" s="11"/>
    </row>
    <row r="164" spans="1:11" x14ac:dyDescent="0.2">
      <c r="A164" s="11"/>
      <c r="B164" s="11"/>
      <c r="C164" s="11"/>
      <c r="D164" s="11"/>
      <c r="E164" s="11"/>
      <c r="F164" s="11"/>
      <c r="G164" s="11"/>
      <c r="H164" s="11"/>
      <c r="I164" s="11"/>
      <c r="J164" s="11"/>
      <c r="K164" s="11"/>
    </row>
    <row r="165" spans="1:11" x14ac:dyDescent="0.2">
      <c r="A165" s="11"/>
      <c r="B165" s="11"/>
      <c r="C165" s="11"/>
      <c r="D165" s="11"/>
      <c r="E165" s="11"/>
      <c r="F165" s="11"/>
      <c r="G165" s="11"/>
      <c r="H165" s="11"/>
      <c r="I165" s="11"/>
      <c r="J165" s="11"/>
      <c r="K165" s="11"/>
    </row>
    <row r="166" spans="1:11" x14ac:dyDescent="0.2">
      <c r="A166" s="11"/>
      <c r="B166" s="11"/>
      <c r="C166" s="11"/>
      <c r="D166" s="11"/>
      <c r="E166" s="11"/>
      <c r="F166" s="11"/>
      <c r="G166" s="11"/>
      <c r="H166" s="11"/>
      <c r="I166" s="11"/>
      <c r="J166" s="11"/>
      <c r="K166" s="11"/>
    </row>
    <row r="167" spans="1:11" x14ac:dyDescent="0.2">
      <c r="A167" s="11"/>
      <c r="B167" s="11"/>
      <c r="C167" s="11"/>
      <c r="D167" s="11"/>
      <c r="E167" s="11"/>
      <c r="F167" s="11"/>
      <c r="G167" s="11"/>
      <c r="H167" s="11"/>
      <c r="I167" s="11"/>
      <c r="J167" s="11"/>
      <c r="K167" s="11"/>
    </row>
    <row r="168" spans="1:11" x14ac:dyDescent="0.2">
      <c r="A168" s="11"/>
      <c r="B168" s="11"/>
      <c r="C168" s="11"/>
      <c r="D168" s="11"/>
      <c r="E168" s="11"/>
      <c r="F168" s="11"/>
      <c r="G168" s="11"/>
      <c r="H168" s="11"/>
      <c r="I168" s="11"/>
      <c r="J168" s="11"/>
      <c r="K168" s="11"/>
    </row>
    <row r="169" spans="1:11" x14ac:dyDescent="0.2">
      <c r="A169" s="11"/>
      <c r="B169" s="11"/>
      <c r="C169" s="11"/>
      <c r="D169" s="11"/>
      <c r="E169" s="11"/>
      <c r="F169" s="11"/>
      <c r="G169" s="11"/>
      <c r="H169" s="11"/>
      <c r="I169" s="11"/>
      <c r="J169" s="11"/>
      <c r="K169" s="11"/>
    </row>
    <row r="170" spans="1:11" x14ac:dyDescent="0.2">
      <c r="A170" s="11"/>
      <c r="B170" s="11"/>
      <c r="C170" s="11"/>
      <c r="D170" s="11"/>
      <c r="E170" s="11"/>
      <c r="F170" s="11"/>
      <c r="G170" s="11"/>
      <c r="H170" s="11"/>
      <c r="I170" s="11"/>
      <c r="J170" s="11"/>
      <c r="K170" s="11"/>
    </row>
    <row r="171" spans="1:11" x14ac:dyDescent="0.2">
      <c r="A171" s="11"/>
      <c r="B171" s="11"/>
      <c r="C171" s="11"/>
      <c r="D171" s="11"/>
      <c r="E171" s="11"/>
      <c r="F171" s="11"/>
      <c r="G171" s="11"/>
      <c r="H171" s="11"/>
      <c r="I171" s="11"/>
      <c r="J171" s="11"/>
      <c r="K171" s="11"/>
    </row>
    <row r="172" spans="1:11" x14ac:dyDescent="0.2">
      <c r="A172" s="11"/>
      <c r="B172" s="11"/>
      <c r="C172" s="11"/>
      <c r="D172" s="11"/>
      <c r="E172" s="11"/>
      <c r="F172" s="11"/>
      <c r="G172" s="11"/>
      <c r="H172" s="11"/>
      <c r="I172" s="11"/>
      <c r="J172" s="11"/>
      <c r="K172" s="11"/>
    </row>
    <row r="173" spans="1:11" x14ac:dyDescent="0.2">
      <c r="A173" s="11"/>
      <c r="B173" s="11"/>
      <c r="C173" s="11"/>
      <c r="D173" s="11"/>
      <c r="E173" s="11"/>
      <c r="F173" s="11"/>
      <c r="G173" s="11"/>
      <c r="H173" s="11"/>
      <c r="I173" s="11"/>
      <c r="J173" s="11"/>
      <c r="K173" s="11"/>
    </row>
    <row r="174" spans="1:11" x14ac:dyDescent="0.2">
      <c r="A174" s="11"/>
      <c r="B174" s="11"/>
      <c r="C174" s="11"/>
      <c r="D174" s="11"/>
      <c r="E174" s="11"/>
      <c r="F174" s="11"/>
      <c r="G174" s="11"/>
      <c r="H174" s="11"/>
      <c r="I174" s="11"/>
      <c r="J174" s="11"/>
      <c r="K174" s="11"/>
    </row>
    <row r="175" spans="1:11" x14ac:dyDescent="0.2">
      <c r="A175" s="11"/>
      <c r="B175" s="11"/>
      <c r="C175" s="11"/>
      <c r="D175" s="11"/>
      <c r="E175" s="11"/>
      <c r="F175" s="11"/>
      <c r="G175" s="11"/>
      <c r="H175" s="11"/>
      <c r="I175" s="11"/>
      <c r="J175" s="11"/>
      <c r="K175" s="11"/>
    </row>
    <row r="176" spans="1:11" x14ac:dyDescent="0.2">
      <c r="A176" s="11"/>
      <c r="B176" s="11"/>
      <c r="C176" s="11"/>
      <c r="D176" s="11"/>
      <c r="E176" s="11"/>
      <c r="F176" s="11"/>
      <c r="G176" s="11"/>
      <c r="H176" s="11"/>
      <c r="I176" s="11"/>
      <c r="J176" s="11"/>
      <c r="K176" s="11"/>
    </row>
    <row r="177" spans="1:11" x14ac:dyDescent="0.2">
      <c r="A177" s="11"/>
      <c r="B177" s="11"/>
      <c r="C177" s="11"/>
      <c r="D177" s="11"/>
      <c r="E177" s="11"/>
      <c r="F177" s="11"/>
      <c r="G177" s="11"/>
      <c r="H177" s="11"/>
      <c r="I177" s="11"/>
      <c r="J177" s="11"/>
      <c r="K177" s="11"/>
    </row>
    <row r="178" spans="1:11" x14ac:dyDescent="0.2">
      <c r="A178" s="11"/>
      <c r="B178" s="11"/>
      <c r="C178" s="11"/>
      <c r="D178" s="11"/>
      <c r="E178" s="11"/>
      <c r="F178" s="11"/>
      <c r="G178" s="11"/>
      <c r="H178" s="11"/>
      <c r="I178" s="11"/>
      <c r="J178" s="11"/>
      <c r="K178" s="11"/>
    </row>
    <row r="179" spans="1:11" x14ac:dyDescent="0.2">
      <c r="A179" s="11"/>
      <c r="B179" s="11"/>
      <c r="C179" s="11"/>
      <c r="D179" s="11"/>
      <c r="E179" s="11"/>
      <c r="F179" s="11"/>
      <c r="G179" s="11"/>
      <c r="H179" s="11"/>
      <c r="I179" s="11"/>
      <c r="J179" s="11"/>
      <c r="K179" s="11"/>
    </row>
  </sheetData>
  <mergeCells count="13">
    <mergeCell ref="I2:J2"/>
    <mergeCell ref="A29:J29"/>
    <mergeCell ref="A5:K5"/>
    <mergeCell ref="D10:D11"/>
    <mergeCell ref="C10:C11"/>
    <mergeCell ref="C9:J9"/>
    <mergeCell ref="A9:A12"/>
    <mergeCell ref="B9:B11"/>
    <mergeCell ref="E10:F10"/>
    <mergeCell ref="G10:G11"/>
    <mergeCell ref="H10:H11"/>
    <mergeCell ref="I10:I11"/>
    <mergeCell ref="J10:J11"/>
  </mergeCells>
  <printOptions horizontalCentered="1"/>
  <pageMargins left="0.39370078740157483" right="0.39370078740157483" top="0.39370078740157483" bottom="0.3937007874015748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F7130-4226-4D36-989E-38299AEBE745}">
  <sheetPr codeName="Tabelle6"/>
  <dimension ref="A1:J163"/>
  <sheetViews>
    <sheetView showGridLines="0" zoomScaleNormal="100" workbookViewId="0"/>
  </sheetViews>
  <sheetFormatPr baseColWidth="10" defaultRowHeight="12.75" x14ac:dyDescent="0.2"/>
  <cols>
    <col min="1" max="1" width="22.25" style="4" customWidth="1"/>
    <col min="2" max="2" width="9.125" style="4" customWidth="1"/>
    <col min="3" max="3" width="9.125" style="318" customWidth="1"/>
    <col min="4" max="8" width="9.125" style="4" customWidth="1"/>
    <col min="9"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4" width="11" style="4"/>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482" t="str">
        <f ca="1">HYPERLINK(CELL("adresse",Inhaltsverzeichnis!A1),"zurück zum Inhalt")</f>
        <v>zurück zum Inhalt</v>
      </c>
      <c r="H2" s="483"/>
      <c r="I2" s="285"/>
      <c r="J2" s="285"/>
    </row>
    <row r="3" spans="1:10" s="5" customFormat="1" x14ac:dyDescent="0.2">
      <c r="A3" s="285"/>
      <c r="B3" s="285"/>
      <c r="C3" s="305"/>
      <c r="D3" s="306"/>
      <c r="E3" s="285"/>
      <c r="F3" s="285"/>
      <c r="G3" s="285"/>
      <c r="H3" s="285"/>
    </row>
    <row r="4" spans="1:10" s="296" customFormat="1" ht="12.75" customHeight="1" x14ac:dyDescent="0.2">
      <c r="A4" s="70" t="s">
        <v>230</v>
      </c>
      <c r="B4" s="8"/>
      <c r="C4" s="307"/>
      <c r="D4" s="8"/>
      <c r="E4" s="8"/>
      <c r="F4" s="8"/>
      <c r="G4" s="8"/>
      <c r="H4" s="8"/>
    </row>
    <row r="5" spans="1:10" s="296" customFormat="1" ht="12.75" customHeight="1" x14ac:dyDescent="0.2">
      <c r="A5" s="492" t="s">
        <v>234</v>
      </c>
      <c r="B5" s="492"/>
      <c r="C5" s="492"/>
      <c r="D5" s="492"/>
      <c r="E5" s="492"/>
      <c r="F5" s="492"/>
      <c r="G5" s="492"/>
      <c r="H5" s="492"/>
    </row>
    <row r="6" spans="1:10" s="296" customFormat="1" ht="12.75" customHeight="1" x14ac:dyDescent="0.2">
      <c r="A6" s="241" t="str">
        <f>CONCATENATE(LEFT(Impressum!C12,SEARCH("(",Impressum!C12)-1),"(Hauptsitz des Arbeitgebers",TEXT(0,"#¹⁾"),")")</f>
        <v>Land Nordrhein-Westfalen (Hauptsitz des Arbeitgebers¹⁾)</v>
      </c>
      <c r="B6" s="92"/>
      <c r="C6" s="308"/>
      <c r="D6" s="92"/>
      <c r="E6" s="92"/>
      <c r="F6" s="92"/>
      <c r="G6" s="92"/>
      <c r="H6" s="92"/>
    </row>
    <row r="7" spans="1:10" s="296" customFormat="1" ht="12.75" customHeight="1" x14ac:dyDescent="0.2">
      <c r="A7" s="8" t="s">
        <v>394</v>
      </c>
      <c r="B7" s="8"/>
      <c r="C7" s="307"/>
      <c r="D7" s="8"/>
      <c r="E7" s="8"/>
      <c r="F7" s="8"/>
      <c r="G7" s="8"/>
      <c r="H7" s="8"/>
    </row>
    <row r="8" spans="1:10" x14ac:dyDescent="0.2">
      <c r="A8" s="287"/>
      <c r="B8" s="287"/>
      <c r="C8" s="309"/>
      <c r="D8" s="310"/>
      <c r="E8" s="310"/>
      <c r="F8" s="310"/>
      <c r="G8" s="310"/>
      <c r="H8" s="310"/>
    </row>
    <row r="9" spans="1:10" s="296" customFormat="1" ht="15" customHeight="1" x14ac:dyDescent="0.2">
      <c r="A9" s="487" t="s">
        <v>356</v>
      </c>
      <c r="B9" s="488" t="s">
        <v>190</v>
      </c>
      <c r="C9" s="494" t="s">
        <v>3</v>
      </c>
      <c r="D9" s="495"/>
      <c r="E9" s="486" t="s">
        <v>221</v>
      </c>
      <c r="F9" s="486"/>
      <c r="G9" s="486"/>
      <c r="H9" s="488" t="s">
        <v>257</v>
      </c>
    </row>
    <row r="10" spans="1:10" s="296" customFormat="1" ht="48.75" customHeight="1" x14ac:dyDescent="0.2">
      <c r="A10" s="487"/>
      <c r="B10" s="489"/>
      <c r="C10" s="299" t="s">
        <v>1</v>
      </c>
      <c r="D10" s="299" t="s">
        <v>213</v>
      </c>
      <c r="E10" s="299" t="s">
        <v>229</v>
      </c>
      <c r="F10" s="300" t="s">
        <v>6</v>
      </c>
      <c r="G10" s="299" t="s">
        <v>7</v>
      </c>
      <c r="H10" s="489"/>
    </row>
    <row r="11" spans="1:10" s="296" customFormat="1" ht="11.25" customHeight="1" x14ac:dyDescent="0.2">
      <c r="A11" s="493"/>
      <c r="B11" s="174">
        <v>1</v>
      </c>
      <c r="C11" s="175">
        <v>2</v>
      </c>
      <c r="D11" s="175">
        <v>3</v>
      </c>
      <c r="E11" s="175">
        <v>4</v>
      </c>
      <c r="F11" s="175">
        <v>5</v>
      </c>
      <c r="G11" s="175">
        <v>6</v>
      </c>
      <c r="H11" s="175">
        <v>7</v>
      </c>
    </row>
    <row r="12" spans="1:10" s="296" customFormat="1" ht="19.899999999999999" customHeight="1" x14ac:dyDescent="0.2">
      <c r="A12" s="222" t="s">
        <v>224</v>
      </c>
      <c r="B12" s="219">
        <v>37593</v>
      </c>
      <c r="C12" s="311">
        <v>7250374.9416666701</v>
      </c>
      <c r="D12" s="311">
        <v>5986941.9131313097</v>
      </c>
      <c r="E12" s="312">
        <v>290417.96114718198</v>
      </c>
      <c r="F12" s="311">
        <v>226493.857792208</v>
      </c>
      <c r="G12" s="311">
        <v>63924.103354973697</v>
      </c>
      <c r="H12" s="311">
        <v>69452.494841273394</v>
      </c>
      <c r="I12" s="17"/>
    </row>
    <row r="13" spans="1:10" s="296" customFormat="1" ht="15" customHeight="1" x14ac:dyDescent="0.2">
      <c r="A13" s="216" t="s">
        <v>10</v>
      </c>
      <c r="B13" s="13">
        <v>35284</v>
      </c>
      <c r="C13" s="19">
        <v>5633458.0198412603</v>
      </c>
      <c r="D13" s="18">
        <v>4621194.6809884496</v>
      </c>
      <c r="E13" s="313">
        <v>221555.13297257799</v>
      </c>
      <c r="F13" s="18">
        <v>162963.20620490701</v>
      </c>
      <c r="G13" s="18">
        <v>58591.926767671801</v>
      </c>
      <c r="H13" s="18">
        <v>44529.030952385001</v>
      </c>
      <c r="I13" s="17"/>
    </row>
    <row r="14" spans="1:10" s="296" customFormat="1" ht="15" customHeight="1" x14ac:dyDescent="0.2">
      <c r="A14" s="228" t="s">
        <v>2</v>
      </c>
      <c r="B14" s="122">
        <v>2309</v>
      </c>
      <c r="C14" s="129">
        <v>1616916.9218254001</v>
      </c>
      <c r="D14" s="130">
        <v>1365747.2321428601</v>
      </c>
      <c r="E14" s="314">
        <v>68862.828174603404</v>
      </c>
      <c r="F14" s="130">
        <v>63530.651587301501</v>
      </c>
      <c r="G14" s="130">
        <v>5332.1765873019003</v>
      </c>
      <c r="H14" s="130">
        <v>24923.4638888884</v>
      </c>
      <c r="I14" s="17"/>
    </row>
    <row r="15" spans="1:10" s="223" customFormat="1" ht="36" customHeight="1" x14ac:dyDescent="0.2">
      <c r="A15" s="237" t="s">
        <v>279</v>
      </c>
      <c r="B15" s="226">
        <v>16701</v>
      </c>
      <c r="C15" s="224">
        <v>640970.88041125599</v>
      </c>
      <c r="D15" s="224">
        <v>473574.06562048598</v>
      </c>
      <c r="E15" s="315">
        <v>16701</v>
      </c>
      <c r="F15" s="224">
        <v>9664.2405122670007</v>
      </c>
      <c r="G15" s="224">
        <v>7036.7594877330002</v>
      </c>
      <c r="H15" s="224">
        <v>6338.3269119778897</v>
      </c>
      <c r="I15" s="17"/>
    </row>
    <row r="16" spans="1:10" s="296" customFormat="1" ht="15" customHeight="1" x14ac:dyDescent="0.2">
      <c r="A16" s="239" t="s">
        <v>10</v>
      </c>
      <c r="B16" s="13">
        <v>16172</v>
      </c>
      <c r="C16" s="18">
        <v>618212.30699855601</v>
      </c>
      <c r="D16" s="18">
        <v>458092.34339826298</v>
      </c>
      <c r="E16" s="313">
        <v>16172</v>
      </c>
      <c r="F16" s="18">
        <v>9293.6571789335994</v>
      </c>
      <c r="G16" s="18">
        <v>6878.3428210663997</v>
      </c>
      <c r="H16" s="18">
        <v>5910.5630230888</v>
      </c>
      <c r="I16" s="17"/>
    </row>
    <row r="17" spans="1:9" s="17" customFormat="1" ht="15" customHeight="1" x14ac:dyDescent="0.2">
      <c r="A17" s="240" t="s">
        <v>2</v>
      </c>
      <c r="B17" s="122">
        <v>529</v>
      </c>
      <c r="C17" s="130">
        <v>22758.573412699399</v>
      </c>
      <c r="D17" s="130">
        <v>15481.722222222699</v>
      </c>
      <c r="E17" s="314">
        <v>529</v>
      </c>
      <c r="F17" s="130">
        <v>370.58333333339999</v>
      </c>
      <c r="G17" s="130">
        <v>158.41666666660001</v>
      </c>
      <c r="H17" s="130">
        <v>427.76388888909997</v>
      </c>
    </row>
    <row r="18" spans="1:9" s="223" customFormat="1" ht="36" customHeight="1" x14ac:dyDescent="0.2">
      <c r="A18" s="237" t="s">
        <v>280</v>
      </c>
      <c r="B18" s="226">
        <v>6603</v>
      </c>
      <c r="C18" s="224">
        <v>419478.65436507697</v>
      </c>
      <c r="D18" s="224">
        <v>322703.900252525</v>
      </c>
      <c r="E18" s="315">
        <v>13206</v>
      </c>
      <c r="F18" s="224">
        <v>8372.5932900428998</v>
      </c>
      <c r="G18" s="224">
        <v>4833.4067099571002</v>
      </c>
      <c r="H18" s="224">
        <v>3380.0023809519998</v>
      </c>
      <c r="I18" s="17"/>
    </row>
    <row r="19" spans="1:9" s="296" customFormat="1" ht="15" customHeight="1" x14ac:dyDescent="0.2">
      <c r="A19" s="239" t="s">
        <v>10</v>
      </c>
      <c r="B19" s="13">
        <v>6316</v>
      </c>
      <c r="C19" s="18">
        <v>399079.36269841</v>
      </c>
      <c r="D19" s="18">
        <v>308578.94191919197</v>
      </c>
      <c r="E19" s="313">
        <v>12632</v>
      </c>
      <c r="F19" s="18">
        <v>7932.0099567095003</v>
      </c>
      <c r="G19" s="18">
        <v>4699.9900432904997</v>
      </c>
      <c r="H19" s="18">
        <v>3052.7523809525001</v>
      </c>
      <c r="I19" s="17"/>
    </row>
    <row r="20" spans="1:9" s="17" customFormat="1" ht="15" customHeight="1" x14ac:dyDescent="0.2">
      <c r="A20" s="240" t="s">
        <v>2</v>
      </c>
      <c r="B20" s="122">
        <v>287</v>
      </c>
      <c r="C20" s="130">
        <v>20399.291666666999</v>
      </c>
      <c r="D20" s="130">
        <v>14124.958333333499</v>
      </c>
      <c r="E20" s="314">
        <v>574</v>
      </c>
      <c r="F20" s="130">
        <v>440.58333333339999</v>
      </c>
      <c r="G20" s="130">
        <v>133.41666666660001</v>
      </c>
      <c r="H20" s="130">
        <v>327.24999999950001</v>
      </c>
    </row>
    <row r="21" spans="1:9" s="225" customFormat="1" ht="36" customHeight="1" x14ac:dyDescent="0.2">
      <c r="A21" s="237" t="s">
        <v>281</v>
      </c>
      <c r="B21" s="226">
        <v>14289</v>
      </c>
      <c r="C21" s="227">
        <v>6189925.4068903299</v>
      </c>
      <c r="D21" s="227">
        <v>5190663.9472583001</v>
      </c>
      <c r="E21" s="316">
        <v>260510.96114718201</v>
      </c>
      <c r="F21" s="227">
        <v>208457.02398989801</v>
      </c>
      <c r="G21" s="227">
        <v>52053.937157283603</v>
      </c>
      <c r="H21" s="227">
        <v>59734.165548343502</v>
      </c>
      <c r="I21" s="17"/>
    </row>
    <row r="22" spans="1:9" s="296" customFormat="1" ht="15" customHeight="1" x14ac:dyDescent="0.2">
      <c r="A22" s="239" t="s">
        <v>10</v>
      </c>
      <c r="B22" s="13">
        <v>12796</v>
      </c>
      <c r="C22" s="18">
        <v>4616166.3501442904</v>
      </c>
      <c r="D22" s="18">
        <v>3854523.3956709998</v>
      </c>
      <c r="E22" s="313">
        <v>192751.13297257799</v>
      </c>
      <c r="F22" s="18">
        <v>145737.539069263</v>
      </c>
      <c r="G22" s="18">
        <v>47013.593903314897</v>
      </c>
      <c r="H22" s="18">
        <v>35565.715548343702</v>
      </c>
      <c r="I22" s="17"/>
    </row>
    <row r="23" spans="1:9" s="296" customFormat="1" ht="15" customHeight="1" x14ac:dyDescent="0.2">
      <c r="A23" s="240" t="s">
        <v>2</v>
      </c>
      <c r="B23" s="122">
        <v>1493</v>
      </c>
      <c r="C23" s="130">
        <v>1573759.05674603</v>
      </c>
      <c r="D23" s="130">
        <v>1336140.5515872999</v>
      </c>
      <c r="E23" s="314">
        <v>67759.828174603404</v>
      </c>
      <c r="F23" s="130">
        <v>62719.484920634699</v>
      </c>
      <c r="G23" s="130">
        <v>5040.3432539687001</v>
      </c>
      <c r="H23" s="130">
        <v>24168.449999999801</v>
      </c>
      <c r="I23" s="17"/>
    </row>
    <row r="24" spans="1:9" s="296" customFormat="1" ht="12.75" customHeight="1" x14ac:dyDescent="0.2">
      <c r="A24" s="255"/>
      <c r="B24" s="244"/>
      <c r="C24" s="245"/>
      <c r="D24" s="246"/>
      <c r="E24" s="246"/>
      <c r="F24" s="246"/>
      <c r="G24" s="246"/>
      <c r="H24" s="20" t="s">
        <v>8</v>
      </c>
    </row>
    <row r="25" spans="1:9" s="422" customFormat="1" ht="11.25" customHeight="1" x14ac:dyDescent="0.2">
      <c r="A25" s="255" t="s">
        <v>349</v>
      </c>
      <c r="B25" s="423"/>
      <c r="C25" s="284"/>
      <c r="D25" s="423"/>
      <c r="E25" s="423"/>
      <c r="F25" s="423"/>
    </row>
    <row r="26" spans="1:9" s="296" customFormat="1" ht="11.25" customHeight="1" x14ac:dyDescent="0.2">
      <c r="A26" s="255" t="s">
        <v>233</v>
      </c>
      <c r="B26" s="11"/>
      <c r="C26" s="284"/>
      <c r="D26" s="11"/>
      <c r="E26" s="11"/>
      <c r="F26" s="11"/>
    </row>
    <row r="27" spans="1:9" ht="68.25" customHeight="1" x14ac:dyDescent="0.2">
      <c r="A27" s="484" t="s">
        <v>282</v>
      </c>
      <c r="B27" s="484"/>
      <c r="C27" s="484"/>
      <c r="D27" s="484"/>
      <c r="E27" s="484"/>
      <c r="F27" s="484"/>
      <c r="G27" s="484"/>
      <c r="H27" s="484"/>
      <c r="I27" s="317"/>
    </row>
    <row r="28" spans="1:9" x14ac:dyDescent="0.2">
      <c r="A28" s="11"/>
      <c r="B28" s="11"/>
      <c r="C28" s="284"/>
      <c r="D28" s="11"/>
      <c r="E28" s="11"/>
      <c r="F28" s="11"/>
      <c r="G28" s="11"/>
      <c r="H28" s="11"/>
    </row>
    <row r="29" spans="1:9" x14ac:dyDescent="0.2">
      <c r="A29" s="11"/>
      <c r="B29" s="11"/>
      <c r="C29" s="284"/>
      <c r="D29" s="11"/>
      <c r="E29" s="11"/>
      <c r="F29" s="11"/>
      <c r="G29" s="11"/>
      <c r="H29" s="11"/>
    </row>
    <row r="30" spans="1:9" x14ac:dyDescent="0.2">
      <c r="A30" s="11"/>
      <c r="B30" s="11"/>
      <c r="C30" s="284"/>
      <c r="D30" s="11"/>
      <c r="E30" s="11"/>
      <c r="F30" s="11"/>
      <c r="G30" s="11"/>
      <c r="H30" s="11"/>
    </row>
    <row r="31" spans="1:9" x14ac:dyDescent="0.2">
      <c r="A31" s="11"/>
      <c r="B31" s="11"/>
      <c r="C31" s="284"/>
      <c r="D31" s="11"/>
      <c r="E31" s="11"/>
      <c r="F31" s="11"/>
      <c r="G31" s="11"/>
      <c r="H31" s="11"/>
    </row>
    <row r="32" spans="1:9"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A153" s="11"/>
      <c r="B153" s="11"/>
      <c r="C153" s="284"/>
      <c r="D153" s="11"/>
      <c r="E153" s="11"/>
      <c r="F153" s="11"/>
      <c r="G153" s="11"/>
      <c r="H153" s="11"/>
    </row>
    <row r="154" spans="1:8" x14ac:dyDescent="0.2">
      <c r="A154" s="11"/>
      <c r="B154" s="11"/>
      <c r="C154" s="284"/>
      <c r="D154" s="11"/>
      <c r="E154" s="11"/>
      <c r="F154" s="11"/>
      <c r="G154" s="11"/>
      <c r="H154" s="11"/>
    </row>
    <row r="155" spans="1:8" x14ac:dyDescent="0.2">
      <c r="A155" s="11"/>
      <c r="B155" s="11"/>
      <c r="C155" s="284"/>
      <c r="D155" s="11"/>
      <c r="E155" s="11"/>
      <c r="F155" s="11"/>
      <c r="G155" s="11"/>
      <c r="H155" s="11"/>
    </row>
    <row r="156" spans="1:8" x14ac:dyDescent="0.2">
      <c r="A156" s="11"/>
      <c r="B156" s="11"/>
      <c r="C156" s="284"/>
      <c r="D156" s="11"/>
      <c r="E156" s="11"/>
      <c r="F156" s="11"/>
      <c r="G156" s="11"/>
      <c r="H156" s="11"/>
    </row>
    <row r="157" spans="1:8" x14ac:dyDescent="0.2">
      <c r="A157" s="11"/>
      <c r="B157" s="11"/>
      <c r="C157" s="284"/>
      <c r="D157" s="11"/>
      <c r="E157" s="11"/>
      <c r="F157" s="11"/>
      <c r="G157" s="11"/>
      <c r="H157" s="11"/>
    </row>
    <row r="158" spans="1:8" x14ac:dyDescent="0.2">
      <c r="A158" s="11"/>
      <c r="B158" s="11"/>
      <c r="C158" s="284"/>
      <c r="D158" s="11"/>
      <c r="E158" s="11"/>
      <c r="F158" s="11"/>
      <c r="G158" s="11"/>
      <c r="H158" s="11"/>
    </row>
    <row r="159" spans="1:8" x14ac:dyDescent="0.2">
      <c r="A159" s="11"/>
      <c r="B159" s="11"/>
      <c r="C159" s="284"/>
      <c r="D159" s="11"/>
      <c r="E159" s="11"/>
      <c r="F159" s="11"/>
      <c r="G159" s="11"/>
      <c r="H159" s="11"/>
    </row>
    <row r="160" spans="1:8" x14ac:dyDescent="0.2">
      <c r="A160" s="11"/>
      <c r="B160" s="11"/>
      <c r="C160" s="284"/>
      <c r="D160" s="11"/>
      <c r="E160" s="11"/>
      <c r="F160" s="11"/>
      <c r="G160" s="11"/>
      <c r="H160" s="11"/>
    </row>
    <row r="161" spans="1:8" x14ac:dyDescent="0.2">
      <c r="A161" s="11"/>
      <c r="B161" s="11"/>
      <c r="C161" s="284"/>
      <c r="D161" s="11"/>
      <c r="E161" s="11"/>
      <c r="F161" s="11"/>
      <c r="G161" s="11"/>
      <c r="H161" s="11"/>
    </row>
    <row r="162" spans="1:8" x14ac:dyDescent="0.2">
      <c r="A162" s="11"/>
      <c r="B162" s="11"/>
      <c r="C162" s="284"/>
      <c r="D162" s="11"/>
      <c r="E162" s="11"/>
      <c r="F162" s="11"/>
      <c r="G162" s="11"/>
      <c r="H162" s="11"/>
    </row>
    <row r="163" spans="1:8" x14ac:dyDescent="0.2">
      <c r="G163" s="11"/>
      <c r="H163" s="11"/>
    </row>
  </sheetData>
  <mergeCells count="8">
    <mergeCell ref="A27:H27"/>
    <mergeCell ref="G2:H2"/>
    <mergeCell ref="A5:H5"/>
    <mergeCell ref="A9:A11"/>
    <mergeCell ref="B9:B10"/>
    <mergeCell ref="C9:D9"/>
    <mergeCell ref="E9:G9"/>
    <mergeCell ref="H9:H10"/>
  </mergeCells>
  <printOptions horizontalCentered="1"/>
  <pageMargins left="0.39370078740157483" right="0.39370078740157483" top="0.59055118110236227" bottom="0.59055118110236227"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97559-8CF9-4B3B-8C2D-5F521487147A}">
  <sheetPr codeName="Tabelle7">
    <pageSetUpPr autoPageBreaks="0" fitToPage="1"/>
  </sheetPr>
  <dimension ref="A1:Q48"/>
  <sheetViews>
    <sheetView showGridLines="0" zoomScaleNormal="100" workbookViewId="0"/>
  </sheetViews>
  <sheetFormatPr baseColWidth="10" defaultColWidth="9" defaultRowHeight="14.25" customHeight="1" x14ac:dyDescent="0.2"/>
  <cols>
    <col min="1" max="1" width="23.625" style="296" customWidth="1"/>
    <col min="2" max="2" width="8.125" style="296" customWidth="1"/>
    <col min="3" max="3" width="5.625" style="296" customWidth="1"/>
    <col min="4" max="9" width="8.125" style="296" customWidth="1"/>
    <col min="10" max="10" width="5.25" style="296" bestFit="1" customWidth="1"/>
    <col min="11" max="182" width="9" style="296"/>
    <col min="183" max="183" width="17.625" style="296" customWidth="1"/>
    <col min="184" max="184" width="18.875" style="296" customWidth="1"/>
    <col min="185" max="185" width="9.75" style="296" customWidth="1"/>
    <col min="186" max="186" width="20.125" style="296" customWidth="1"/>
    <col min="187" max="191" width="11.375" style="296" customWidth="1"/>
    <col min="192" max="438" width="9" style="296"/>
    <col min="439" max="439" width="17.625" style="296" customWidth="1"/>
    <col min="440" max="440" width="18.875" style="296" customWidth="1"/>
    <col min="441" max="441" width="9.75" style="296" customWidth="1"/>
    <col min="442" max="442" width="20.125" style="296" customWidth="1"/>
    <col min="443" max="447" width="11.375" style="296" customWidth="1"/>
    <col min="448" max="694" width="9" style="296"/>
    <col min="695" max="695" width="17.625" style="296" customWidth="1"/>
    <col min="696" max="696" width="18.875" style="296" customWidth="1"/>
    <col min="697" max="697" width="9.75" style="296" customWidth="1"/>
    <col min="698" max="698" width="20.125" style="296" customWidth="1"/>
    <col min="699" max="703" width="11.375" style="296" customWidth="1"/>
    <col min="704" max="950" width="9" style="296"/>
    <col min="951" max="951" width="17.625" style="296" customWidth="1"/>
    <col min="952" max="952" width="18.875" style="296" customWidth="1"/>
    <col min="953" max="953" width="9.75" style="296" customWidth="1"/>
    <col min="954" max="954" width="20.125" style="296" customWidth="1"/>
    <col min="955" max="959" width="11.375" style="296" customWidth="1"/>
    <col min="960" max="1206" width="9" style="296"/>
    <col min="1207" max="1207" width="17.625" style="296" customWidth="1"/>
    <col min="1208" max="1208" width="18.875" style="296" customWidth="1"/>
    <col min="1209" max="1209" width="9.75" style="296" customWidth="1"/>
    <col min="1210" max="1210" width="20.125" style="296" customWidth="1"/>
    <col min="1211" max="1215" width="11.375" style="296" customWidth="1"/>
    <col min="1216" max="1462" width="9" style="296"/>
    <col min="1463" max="1463" width="17.625" style="296" customWidth="1"/>
    <col min="1464" max="1464" width="18.875" style="296" customWidth="1"/>
    <col min="1465" max="1465" width="9.75" style="296" customWidth="1"/>
    <col min="1466" max="1466" width="20.125" style="296" customWidth="1"/>
    <col min="1467" max="1471" width="11.375" style="296" customWidth="1"/>
    <col min="1472" max="1718" width="9" style="296"/>
    <col min="1719" max="1719" width="17.625" style="296" customWidth="1"/>
    <col min="1720" max="1720" width="18.875" style="296" customWidth="1"/>
    <col min="1721" max="1721" width="9.75" style="296" customWidth="1"/>
    <col min="1722" max="1722" width="20.125" style="296" customWidth="1"/>
    <col min="1723" max="1727" width="11.375" style="296" customWidth="1"/>
    <col min="1728" max="1974" width="9" style="296"/>
    <col min="1975" max="1975" width="17.625" style="296" customWidth="1"/>
    <col min="1976" max="1976" width="18.875" style="296" customWidth="1"/>
    <col min="1977" max="1977" width="9.75" style="296" customWidth="1"/>
    <col min="1978" max="1978" width="20.125" style="296" customWidth="1"/>
    <col min="1979" max="1983" width="11.375" style="296" customWidth="1"/>
    <col min="1984" max="2230" width="9" style="296"/>
    <col min="2231" max="2231" width="17.625" style="296" customWidth="1"/>
    <col min="2232" max="2232" width="18.875" style="296" customWidth="1"/>
    <col min="2233" max="2233" width="9.75" style="296" customWidth="1"/>
    <col min="2234" max="2234" width="20.125" style="296" customWidth="1"/>
    <col min="2235" max="2239" width="11.375" style="296" customWidth="1"/>
    <col min="2240" max="2486" width="9" style="296"/>
    <col min="2487" max="2487" width="17.625" style="296" customWidth="1"/>
    <col min="2488" max="2488" width="18.875" style="296" customWidth="1"/>
    <col min="2489" max="2489" width="9.75" style="296" customWidth="1"/>
    <col min="2490" max="2490" width="20.125" style="296" customWidth="1"/>
    <col min="2491" max="2495" width="11.375" style="296" customWidth="1"/>
    <col min="2496" max="2742" width="9" style="296"/>
    <col min="2743" max="2743" width="17.625" style="296" customWidth="1"/>
    <col min="2744" max="2744" width="18.875" style="296" customWidth="1"/>
    <col min="2745" max="2745" width="9.75" style="296" customWidth="1"/>
    <col min="2746" max="2746" width="20.125" style="296" customWidth="1"/>
    <col min="2747" max="2751" width="11.375" style="296" customWidth="1"/>
    <col min="2752" max="2998" width="9" style="296"/>
    <col min="2999" max="2999" width="17.625" style="296" customWidth="1"/>
    <col min="3000" max="3000" width="18.875" style="296" customWidth="1"/>
    <col min="3001" max="3001" width="9.75" style="296" customWidth="1"/>
    <col min="3002" max="3002" width="20.125" style="296" customWidth="1"/>
    <col min="3003" max="3007" width="11.375" style="296" customWidth="1"/>
    <col min="3008" max="3254" width="9" style="296"/>
    <col min="3255" max="3255" width="17.625" style="296" customWidth="1"/>
    <col min="3256" max="3256" width="18.875" style="296" customWidth="1"/>
    <col min="3257" max="3257" width="9.75" style="296" customWidth="1"/>
    <col min="3258" max="3258" width="20.125" style="296" customWidth="1"/>
    <col min="3259" max="3263" width="11.375" style="296" customWidth="1"/>
    <col min="3264" max="3510" width="9" style="296"/>
    <col min="3511" max="3511" width="17.625" style="296" customWidth="1"/>
    <col min="3512" max="3512" width="18.875" style="296" customWidth="1"/>
    <col min="3513" max="3513" width="9.75" style="296" customWidth="1"/>
    <col min="3514" max="3514" width="20.125" style="296" customWidth="1"/>
    <col min="3515" max="3519" width="11.375" style="296" customWidth="1"/>
    <col min="3520" max="3766" width="9" style="296"/>
    <col min="3767" max="3767" width="17.625" style="296" customWidth="1"/>
    <col min="3768" max="3768" width="18.875" style="296" customWidth="1"/>
    <col min="3769" max="3769" width="9.75" style="296" customWidth="1"/>
    <col min="3770" max="3770" width="20.125" style="296" customWidth="1"/>
    <col min="3771" max="3775" width="11.375" style="296" customWidth="1"/>
    <col min="3776" max="4022" width="9" style="296"/>
    <col min="4023" max="4023" width="17.625" style="296" customWidth="1"/>
    <col min="4024" max="4024" width="18.875" style="296" customWidth="1"/>
    <col min="4025" max="4025" width="9.75" style="296" customWidth="1"/>
    <col min="4026" max="4026" width="20.125" style="296" customWidth="1"/>
    <col min="4027" max="4031" width="11.375" style="296" customWidth="1"/>
    <col min="4032" max="4278" width="9" style="296"/>
    <col min="4279" max="4279" width="17.625" style="296" customWidth="1"/>
    <col min="4280" max="4280" width="18.875" style="296" customWidth="1"/>
    <col min="4281" max="4281" width="9.75" style="296" customWidth="1"/>
    <col min="4282" max="4282" width="20.125" style="296" customWidth="1"/>
    <col min="4283" max="4287" width="11.375" style="296" customWidth="1"/>
    <col min="4288" max="4534" width="9" style="296"/>
    <col min="4535" max="4535" width="17.625" style="296" customWidth="1"/>
    <col min="4536" max="4536" width="18.875" style="296" customWidth="1"/>
    <col min="4537" max="4537" width="9.75" style="296" customWidth="1"/>
    <col min="4538" max="4538" width="20.125" style="296" customWidth="1"/>
    <col min="4539" max="4543" width="11.375" style="296" customWidth="1"/>
    <col min="4544" max="4790" width="9" style="296"/>
    <col min="4791" max="4791" width="17.625" style="296" customWidth="1"/>
    <col min="4792" max="4792" width="18.875" style="296" customWidth="1"/>
    <col min="4793" max="4793" width="9.75" style="296" customWidth="1"/>
    <col min="4794" max="4794" width="20.125" style="296" customWidth="1"/>
    <col min="4795" max="4799" width="11.375" style="296" customWidth="1"/>
    <col min="4800" max="5046" width="9" style="296"/>
    <col min="5047" max="5047" width="17.625" style="296" customWidth="1"/>
    <col min="5048" max="5048" width="18.875" style="296" customWidth="1"/>
    <col min="5049" max="5049" width="9.75" style="296" customWidth="1"/>
    <col min="5050" max="5050" width="20.125" style="296" customWidth="1"/>
    <col min="5051" max="5055" width="11.375" style="296" customWidth="1"/>
    <col min="5056" max="5302" width="9" style="296"/>
    <col min="5303" max="5303" width="17.625" style="296" customWidth="1"/>
    <col min="5304" max="5304" width="18.875" style="296" customWidth="1"/>
    <col min="5305" max="5305" width="9.75" style="296" customWidth="1"/>
    <col min="5306" max="5306" width="20.125" style="296" customWidth="1"/>
    <col min="5307" max="5311" width="11.375" style="296" customWidth="1"/>
    <col min="5312" max="5558" width="9" style="296"/>
    <col min="5559" max="5559" width="17.625" style="296" customWidth="1"/>
    <col min="5560" max="5560" width="18.875" style="296" customWidth="1"/>
    <col min="5561" max="5561" width="9.75" style="296" customWidth="1"/>
    <col min="5562" max="5562" width="20.125" style="296" customWidth="1"/>
    <col min="5563" max="5567" width="11.375" style="296" customWidth="1"/>
    <col min="5568" max="5814" width="9" style="296"/>
    <col min="5815" max="5815" width="17.625" style="296" customWidth="1"/>
    <col min="5816" max="5816" width="18.875" style="296" customWidth="1"/>
    <col min="5817" max="5817" width="9.75" style="296" customWidth="1"/>
    <col min="5818" max="5818" width="20.125" style="296" customWidth="1"/>
    <col min="5819" max="5823" width="11.375" style="296" customWidth="1"/>
    <col min="5824" max="6070" width="9" style="296"/>
    <col min="6071" max="6071" width="17.625" style="296" customWidth="1"/>
    <col min="6072" max="6072" width="18.875" style="296" customWidth="1"/>
    <col min="6073" max="6073" width="9.75" style="296" customWidth="1"/>
    <col min="6074" max="6074" width="20.125" style="296" customWidth="1"/>
    <col min="6075" max="6079" width="11.375" style="296" customWidth="1"/>
    <col min="6080" max="6326" width="9" style="296"/>
    <col min="6327" max="6327" width="17.625" style="296" customWidth="1"/>
    <col min="6328" max="6328" width="18.875" style="296" customWidth="1"/>
    <col min="6329" max="6329" width="9.75" style="296" customWidth="1"/>
    <col min="6330" max="6330" width="20.125" style="296" customWidth="1"/>
    <col min="6331" max="6335" width="11.375" style="296" customWidth="1"/>
    <col min="6336" max="6582" width="9" style="296"/>
    <col min="6583" max="6583" width="17.625" style="296" customWidth="1"/>
    <col min="6584" max="6584" width="18.875" style="296" customWidth="1"/>
    <col min="6585" max="6585" width="9.75" style="296" customWidth="1"/>
    <col min="6586" max="6586" width="20.125" style="296" customWidth="1"/>
    <col min="6587" max="6591" width="11.375" style="296" customWidth="1"/>
    <col min="6592" max="6838" width="9" style="296"/>
    <col min="6839" max="6839" width="17.625" style="296" customWidth="1"/>
    <col min="6840" max="6840" width="18.875" style="296" customWidth="1"/>
    <col min="6841" max="6841" width="9.75" style="296" customWidth="1"/>
    <col min="6842" max="6842" width="20.125" style="296" customWidth="1"/>
    <col min="6843" max="6847" width="11.375" style="296" customWidth="1"/>
    <col min="6848" max="7094" width="9" style="296"/>
    <col min="7095" max="7095" width="17.625" style="296" customWidth="1"/>
    <col min="7096" max="7096" width="18.875" style="296" customWidth="1"/>
    <col min="7097" max="7097" width="9.75" style="296" customWidth="1"/>
    <col min="7098" max="7098" width="20.125" style="296" customWidth="1"/>
    <col min="7099" max="7103" width="11.375" style="296" customWidth="1"/>
    <col min="7104" max="7350" width="9" style="296"/>
    <col min="7351" max="7351" width="17.625" style="296" customWidth="1"/>
    <col min="7352" max="7352" width="18.875" style="296" customWidth="1"/>
    <col min="7353" max="7353" width="9.75" style="296" customWidth="1"/>
    <col min="7354" max="7354" width="20.125" style="296" customWidth="1"/>
    <col min="7355" max="7359" width="11.375" style="296" customWidth="1"/>
    <col min="7360" max="7606" width="9" style="296"/>
    <col min="7607" max="7607" width="17.625" style="296" customWidth="1"/>
    <col min="7608" max="7608" width="18.875" style="296" customWidth="1"/>
    <col min="7609" max="7609" width="9.75" style="296" customWidth="1"/>
    <col min="7610" max="7610" width="20.125" style="296" customWidth="1"/>
    <col min="7611" max="7615" width="11.375" style="296" customWidth="1"/>
    <col min="7616" max="7862" width="9" style="296"/>
    <col min="7863" max="7863" width="17.625" style="296" customWidth="1"/>
    <col min="7864" max="7864" width="18.875" style="296" customWidth="1"/>
    <col min="7865" max="7865" width="9.75" style="296" customWidth="1"/>
    <col min="7866" max="7866" width="20.125" style="296" customWidth="1"/>
    <col min="7867" max="7871" width="11.375" style="296" customWidth="1"/>
    <col min="7872" max="8118" width="9" style="296"/>
    <col min="8119" max="8119" width="17.625" style="296" customWidth="1"/>
    <col min="8120" max="8120" width="18.875" style="296" customWidth="1"/>
    <col min="8121" max="8121" width="9.75" style="296" customWidth="1"/>
    <col min="8122" max="8122" width="20.125" style="296" customWidth="1"/>
    <col min="8123" max="8127" width="11.375" style="296" customWidth="1"/>
    <col min="8128" max="8374" width="9" style="296"/>
    <col min="8375" max="8375" width="17.625" style="296" customWidth="1"/>
    <col min="8376" max="8376" width="18.875" style="296" customWidth="1"/>
    <col min="8377" max="8377" width="9.75" style="296" customWidth="1"/>
    <col min="8378" max="8378" width="20.125" style="296" customWidth="1"/>
    <col min="8379" max="8383" width="11.375" style="296" customWidth="1"/>
    <col min="8384" max="8630" width="9" style="296"/>
    <col min="8631" max="8631" width="17.625" style="296" customWidth="1"/>
    <col min="8632" max="8632" width="18.875" style="296" customWidth="1"/>
    <col min="8633" max="8633" width="9.75" style="296" customWidth="1"/>
    <col min="8634" max="8634" width="20.125" style="296" customWidth="1"/>
    <col min="8635" max="8639" width="11.375" style="296" customWidth="1"/>
    <col min="8640" max="8886" width="9" style="296"/>
    <col min="8887" max="8887" width="17.625" style="296" customWidth="1"/>
    <col min="8888" max="8888" width="18.875" style="296" customWidth="1"/>
    <col min="8889" max="8889" width="9.75" style="296" customWidth="1"/>
    <col min="8890" max="8890" width="20.125" style="296" customWidth="1"/>
    <col min="8891" max="8895" width="11.375" style="296" customWidth="1"/>
    <col min="8896" max="9142" width="9" style="296"/>
    <col min="9143" max="9143" width="17.625" style="296" customWidth="1"/>
    <col min="9144" max="9144" width="18.875" style="296" customWidth="1"/>
    <col min="9145" max="9145" width="9.75" style="296" customWidth="1"/>
    <col min="9146" max="9146" width="20.125" style="296" customWidth="1"/>
    <col min="9147" max="9151" width="11.375" style="296" customWidth="1"/>
    <col min="9152" max="9398" width="9" style="296"/>
    <col min="9399" max="9399" width="17.625" style="296" customWidth="1"/>
    <col min="9400" max="9400" width="18.875" style="296" customWidth="1"/>
    <col min="9401" max="9401" width="9.75" style="296" customWidth="1"/>
    <col min="9402" max="9402" width="20.125" style="296" customWidth="1"/>
    <col min="9403" max="9407" width="11.375" style="296" customWidth="1"/>
    <col min="9408" max="9654" width="9" style="296"/>
    <col min="9655" max="9655" width="17.625" style="296" customWidth="1"/>
    <col min="9656" max="9656" width="18.875" style="296" customWidth="1"/>
    <col min="9657" max="9657" width="9.75" style="296" customWidth="1"/>
    <col min="9658" max="9658" width="20.125" style="296" customWidth="1"/>
    <col min="9659" max="9663" width="11.375" style="296" customWidth="1"/>
    <col min="9664" max="9910" width="9" style="296"/>
    <col min="9911" max="9911" width="17.625" style="296" customWidth="1"/>
    <col min="9912" max="9912" width="18.875" style="296" customWidth="1"/>
    <col min="9913" max="9913" width="9.75" style="296" customWidth="1"/>
    <col min="9914" max="9914" width="20.125" style="296" customWidth="1"/>
    <col min="9915" max="9919" width="11.375" style="296" customWidth="1"/>
    <col min="9920" max="10166" width="9" style="296"/>
    <col min="10167" max="10167" width="17.625" style="296" customWidth="1"/>
    <col min="10168" max="10168" width="18.875" style="296" customWidth="1"/>
    <col min="10169" max="10169" width="9.75" style="296" customWidth="1"/>
    <col min="10170" max="10170" width="20.125" style="296" customWidth="1"/>
    <col min="10171" max="10175" width="11.375" style="296" customWidth="1"/>
    <col min="10176" max="10422" width="9" style="296"/>
    <col min="10423" max="10423" width="17.625" style="296" customWidth="1"/>
    <col min="10424" max="10424" width="18.875" style="296" customWidth="1"/>
    <col min="10425" max="10425" width="9.75" style="296" customWidth="1"/>
    <col min="10426" max="10426" width="20.125" style="296" customWidth="1"/>
    <col min="10427" max="10431" width="11.375" style="296" customWidth="1"/>
    <col min="10432" max="10678" width="9" style="296"/>
    <col min="10679" max="10679" width="17.625" style="296" customWidth="1"/>
    <col min="10680" max="10680" width="18.875" style="296" customWidth="1"/>
    <col min="10681" max="10681" width="9.75" style="296" customWidth="1"/>
    <col min="10682" max="10682" width="20.125" style="296" customWidth="1"/>
    <col min="10683" max="10687" width="11.375" style="296" customWidth="1"/>
    <col min="10688" max="10934" width="9" style="296"/>
    <col min="10935" max="10935" width="17.625" style="296" customWidth="1"/>
    <col min="10936" max="10936" width="18.875" style="296" customWidth="1"/>
    <col min="10937" max="10937" width="9.75" style="296" customWidth="1"/>
    <col min="10938" max="10938" width="20.125" style="296" customWidth="1"/>
    <col min="10939" max="10943" width="11.375" style="296" customWidth="1"/>
    <col min="10944" max="11190" width="9" style="296"/>
    <col min="11191" max="11191" width="17.625" style="296" customWidth="1"/>
    <col min="11192" max="11192" width="18.875" style="296" customWidth="1"/>
    <col min="11193" max="11193" width="9.75" style="296" customWidth="1"/>
    <col min="11194" max="11194" width="20.125" style="296" customWidth="1"/>
    <col min="11195" max="11199" width="11.375" style="296" customWidth="1"/>
    <col min="11200" max="11446" width="9" style="296"/>
    <col min="11447" max="11447" width="17.625" style="296" customWidth="1"/>
    <col min="11448" max="11448" width="18.875" style="296" customWidth="1"/>
    <col min="11449" max="11449" width="9.75" style="296" customWidth="1"/>
    <col min="11450" max="11450" width="20.125" style="296" customWidth="1"/>
    <col min="11451" max="11455" width="11.375" style="296" customWidth="1"/>
    <col min="11456" max="11702" width="9" style="296"/>
    <col min="11703" max="11703" width="17.625" style="296" customWidth="1"/>
    <col min="11704" max="11704" width="18.875" style="296" customWidth="1"/>
    <col min="11705" max="11705" width="9.75" style="296" customWidth="1"/>
    <col min="11706" max="11706" width="20.125" style="296" customWidth="1"/>
    <col min="11707" max="11711" width="11.375" style="296" customWidth="1"/>
    <col min="11712" max="11958" width="9" style="296"/>
    <col min="11959" max="11959" width="17.625" style="296" customWidth="1"/>
    <col min="11960" max="11960" width="18.875" style="296" customWidth="1"/>
    <col min="11961" max="11961" width="9.75" style="296" customWidth="1"/>
    <col min="11962" max="11962" width="20.125" style="296" customWidth="1"/>
    <col min="11963" max="11967" width="11.375" style="296" customWidth="1"/>
    <col min="11968" max="12214" width="9" style="296"/>
    <col min="12215" max="12215" width="17.625" style="296" customWidth="1"/>
    <col min="12216" max="12216" width="18.875" style="296" customWidth="1"/>
    <col min="12217" max="12217" width="9.75" style="296" customWidth="1"/>
    <col min="12218" max="12218" width="20.125" style="296" customWidth="1"/>
    <col min="12219" max="12223" width="11.375" style="296" customWidth="1"/>
    <col min="12224" max="12470" width="9" style="296"/>
    <col min="12471" max="12471" width="17.625" style="296" customWidth="1"/>
    <col min="12472" max="12472" width="18.875" style="296" customWidth="1"/>
    <col min="12473" max="12473" width="9.75" style="296" customWidth="1"/>
    <col min="12474" max="12474" width="20.125" style="296" customWidth="1"/>
    <col min="12475" max="12479" width="11.375" style="296" customWidth="1"/>
    <col min="12480" max="12726" width="9" style="296"/>
    <col min="12727" max="12727" width="17.625" style="296" customWidth="1"/>
    <col min="12728" max="12728" width="18.875" style="296" customWidth="1"/>
    <col min="12729" max="12729" width="9.75" style="296" customWidth="1"/>
    <col min="12730" max="12730" width="20.125" style="296" customWidth="1"/>
    <col min="12731" max="12735" width="11.375" style="296" customWidth="1"/>
    <col min="12736" max="12982" width="9" style="296"/>
    <col min="12983" max="12983" width="17.625" style="296" customWidth="1"/>
    <col min="12984" max="12984" width="18.875" style="296" customWidth="1"/>
    <col min="12985" max="12985" width="9.75" style="296" customWidth="1"/>
    <col min="12986" max="12986" width="20.125" style="296" customWidth="1"/>
    <col min="12987" max="12991" width="11.375" style="296" customWidth="1"/>
    <col min="12992" max="13238" width="9" style="296"/>
    <col min="13239" max="13239" width="17.625" style="296" customWidth="1"/>
    <col min="13240" max="13240" width="18.875" style="296" customWidth="1"/>
    <col min="13241" max="13241" width="9.75" style="296" customWidth="1"/>
    <col min="13242" max="13242" width="20.125" style="296" customWidth="1"/>
    <col min="13243" max="13247" width="11.375" style="296" customWidth="1"/>
    <col min="13248" max="13494" width="9" style="296"/>
    <col min="13495" max="13495" width="17.625" style="296" customWidth="1"/>
    <col min="13496" max="13496" width="18.875" style="296" customWidth="1"/>
    <col min="13497" max="13497" width="9.75" style="296" customWidth="1"/>
    <col min="13498" max="13498" width="20.125" style="296" customWidth="1"/>
    <col min="13499" max="13503" width="11.375" style="296" customWidth="1"/>
    <col min="13504" max="13750" width="9" style="296"/>
    <col min="13751" max="13751" width="17.625" style="296" customWidth="1"/>
    <col min="13752" max="13752" width="18.875" style="296" customWidth="1"/>
    <col min="13753" max="13753" width="9.75" style="296" customWidth="1"/>
    <col min="13754" max="13754" width="20.125" style="296" customWidth="1"/>
    <col min="13755" max="13759" width="11.375" style="296" customWidth="1"/>
    <col min="13760" max="14006" width="9" style="296"/>
    <col min="14007" max="14007" width="17.625" style="296" customWidth="1"/>
    <col min="14008" max="14008" width="18.875" style="296" customWidth="1"/>
    <col min="14009" max="14009" width="9.75" style="296" customWidth="1"/>
    <col min="14010" max="14010" width="20.125" style="296" customWidth="1"/>
    <col min="14011" max="14015" width="11.375" style="296" customWidth="1"/>
    <col min="14016" max="14262" width="9" style="296"/>
    <col min="14263" max="14263" width="17.625" style="296" customWidth="1"/>
    <col min="14264" max="14264" width="18.875" style="296" customWidth="1"/>
    <col min="14265" max="14265" width="9.75" style="296" customWidth="1"/>
    <col min="14266" max="14266" width="20.125" style="296" customWidth="1"/>
    <col min="14267" max="14271" width="11.375" style="296" customWidth="1"/>
    <col min="14272" max="14518" width="9" style="296"/>
    <col min="14519" max="14519" width="17.625" style="296" customWidth="1"/>
    <col min="14520" max="14520" width="18.875" style="296" customWidth="1"/>
    <col min="14521" max="14521" width="9.75" style="296" customWidth="1"/>
    <col min="14522" max="14522" width="20.125" style="296" customWidth="1"/>
    <col min="14523" max="14527" width="11.375" style="296" customWidth="1"/>
    <col min="14528" max="14774" width="9" style="296"/>
    <col min="14775" max="14775" width="17.625" style="296" customWidth="1"/>
    <col min="14776" max="14776" width="18.875" style="296" customWidth="1"/>
    <col min="14777" max="14777" width="9.75" style="296" customWidth="1"/>
    <col min="14778" max="14778" width="20.125" style="296" customWidth="1"/>
    <col min="14779" max="14783" width="11.375" style="296" customWidth="1"/>
    <col min="14784" max="15030" width="9" style="296"/>
    <col min="15031" max="15031" width="17.625" style="296" customWidth="1"/>
    <col min="15032" max="15032" width="18.875" style="296" customWidth="1"/>
    <col min="15033" max="15033" width="9.75" style="296" customWidth="1"/>
    <col min="15034" max="15034" width="20.125" style="296" customWidth="1"/>
    <col min="15035" max="15039" width="11.375" style="296" customWidth="1"/>
    <col min="15040" max="15286" width="9" style="296"/>
    <col min="15287" max="15287" width="17.625" style="296" customWidth="1"/>
    <col min="15288" max="15288" width="18.875" style="296" customWidth="1"/>
    <col min="15289" max="15289" width="9.75" style="296" customWidth="1"/>
    <col min="15290" max="15290" width="20.125" style="296" customWidth="1"/>
    <col min="15291" max="15295" width="11.375" style="296" customWidth="1"/>
    <col min="15296" max="15542" width="9" style="296"/>
    <col min="15543" max="15543" width="17.625" style="296" customWidth="1"/>
    <col min="15544" max="15544" width="18.875" style="296" customWidth="1"/>
    <col min="15545" max="15545" width="9.75" style="296" customWidth="1"/>
    <col min="15546" max="15546" width="20.125" style="296" customWidth="1"/>
    <col min="15547" max="15551" width="11.375" style="296" customWidth="1"/>
    <col min="15552" max="15798" width="9" style="296"/>
    <col min="15799" max="15799" width="17.625" style="296" customWidth="1"/>
    <col min="15800" max="15800" width="18.875" style="296" customWidth="1"/>
    <col min="15801" max="15801" width="9.75" style="296" customWidth="1"/>
    <col min="15802" max="15802" width="20.125" style="296" customWidth="1"/>
    <col min="15803" max="15807" width="11.375" style="296" customWidth="1"/>
    <col min="15808" max="16054" width="9" style="296"/>
    <col min="16055" max="16055" width="17.625" style="296" customWidth="1"/>
    <col min="16056" max="16056" width="18.875" style="296" customWidth="1"/>
    <col min="16057" max="16057" width="9.75" style="296" customWidth="1"/>
    <col min="16058" max="16058" width="20.125" style="296" customWidth="1"/>
    <col min="16059" max="16063" width="11.375" style="296" customWidth="1"/>
    <col min="16064" max="16384" width="9" style="296"/>
  </cols>
  <sheetData>
    <row r="1" spans="1:17" s="4" customFormat="1" ht="39.75" customHeight="1" x14ac:dyDescent="0.2">
      <c r="A1" s="1"/>
      <c r="B1" s="1"/>
      <c r="C1" s="1"/>
      <c r="D1" s="1"/>
      <c r="E1" s="2"/>
      <c r="F1" s="2"/>
      <c r="G1" s="2"/>
      <c r="H1" s="2"/>
      <c r="I1" s="3"/>
      <c r="J1" s="3" t="s">
        <v>0</v>
      </c>
    </row>
    <row r="2" spans="1:17" s="5" customFormat="1" ht="12.75" customHeight="1" x14ac:dyDescent="0.2">
      <c r="A2" s="285"/>
      <c r="B2" s="285"/>
      <c r="C2" s="285"/>
      <c r="D2" s="285"/>
      <c r="E2" s="286"/>
      <c r="F2" s="285"/>
      <c r="G2" s="285"/>
      <c r="H2" s="285"/>
      <c r="I2" s="482" t="str">
        <f ca="1">HYPERLINK(CELL("adresse",Inhaltsverzeichnis!A1),"zurück zum Inhalt")</f>
        <v>zurück zum Inhalt</v>
      </c>
      <c r="J2" s="483"/>
      <c r="K2" s="285"/>
    </row>
    <row r="3" spans="1:17" s="5" customFormat="1" ht="12.75" x14ac:dyDescent="0.2">
      <c r="A3" s="285"/>
      <c r="B3" s="285"/>
      <c r="C3" s="285"/>
      <c r="D3" s="285"/>
      <c r="E3" s="285"/>
      <c r="F3" s="286"/>
      <c r="G3" s="285"/>
      <c r="H3" s="285"/>
      <c r="I3" s="285"/>
    </row>
    <row r="4" spans="1:17" ht="12.75" customHeight="1" x14ac:dyDescent="0.2">
      <c r="A4" s="70" t="s">
        <v>283</v>
      </c>
      <c r="B4" s="8"/>
      <c r="C4" s="8"/>
      <c r="D4" s="8"/>
      <c r="E4" s="8"/>
      <c r="F4" s="8"/>
      <c r="G4" s="8"/>
      <c r="H4" s="8"/>
      <c r="I4" s="8"/>
    </row>
    <row r="5" spans="1:17" ht="12.75" customHeight="1" x14ac:dyDescent="0.2">
      <c r="A5" s="492" t="s">
        <v>234</v>
      </c>
      <c r="B5" s="492"/>
      <c r="C5" s="492"/>
      <c r="D5" s="492"/>
      <c r="E5" s="492"/>
      <c r="F5" s="492"/>
      <c r="G5" s="492"/>
      <c r="H5" s="492"/>
      <c r="I5" s="492"/>
    </row>
    <row r="6" spans="1:17" ht="12.75" customHeight="1" x14ac:dyDescent="0.2">
      <c r="A6" s="241" t="str">
        <f>CONCATENATE(LEFT(Impressum!C12,SEARCH("(",Impressum!C12)-1),"(Hauptsitz des Arbeitgebers",TEXT(0,"#¹⁾"),", Gebietsstand ",TEXT(Impressum!C16,"MMMM")," ",TEXT(Impressum!C16,"JJJJ"),")")</f>
        <v>Land Nordrhein-Westfalen (Hauptsitz des Arbeitgebers¹⁾, Gebietsstand März 2026)</v>
      </c>
      <c r="B6" s="92"/>
      <c r="C6" s="92"/>
      <c r="D6" s="92"/>
      <c r="E6" s="92"/>
      <c r="F6" s="92"/>
      <c r="G6" s="92"/>
      <c r="H6" s="92"/>
      <c r="I6" s="92"/>
      <c r="J6" s="92"/>
      <c r="K6" s="92"/>
      <c r="L6" s="92"/>
    </row>
    <row r="7" spans="1:17" ht="12.75" customHeight="1" x14ac:dyDescent="0.2">
      <c r="A7" s="8" t="s">
        <v>394</v>
      </c>
      <c r="B7" s="8"/>
      <c r="C7" s="8"/>
      <c r="D7" s="8"/>
      <c r="E7" s="8"/>
      <c r="F7" s="8"/>
      <c r="G7" s="8"/>
      <c r="H7" s="8"/>
      <c r="I7" s="8"/>
    </row>
    <row r="8" spans="1:17" s="4" customFormat="1" ht="12.75" x14ac:dyDescent="0.2">
      <c r="A8" s="287"/>
      <c r="B8" s="288"/>
      <c r="C8" s="288"/>
      <c r="D8" s="288"/>
      <c r="E8" s="289"/>
      <c r="F8" s="290"/>
      <c r="G8" s="290"/>
      <c r="H8" s="290"/>
      <c r="I8" s="290"/>
    </row>
    <row r="9" spans="1:17" ht="14.25" customHeight="1" x14ac:dyDescent="0.2">
      <c r="A9" s="500" t="s">
        <v>356</v>
      </c>
      <c r="B9" s="494" t="s">
        <v>190</v>
      </c>
      <c r="C9" s="495"/>
      <c r="D9" s="494" t="s">
        <v>3</v>
      </c>
      <c r="E9" s="495"/>
      <c r="F9" s="494" t="s">
        <v>221</v>
      </c>
      <c r="G9" s="503"/>
      <c r="H9" s="495"/>
      <c r="I9" s="488" t="s">
        <v>260</v>
      </c>
      <c r="J9" s="488" t="s">
        <v>214</v>
      </c>
      <c r="L9" s="319"/>
      <c r="M9" s="320"/>
      <c r="N9" s="320"/>
      <c r="O9" s="320"/>
      <c r="P9" s="320"/>
      <c r="Q9" s="320"/>
    </row>
    <row r="10" spans="1:17" ht="14.25" customHeight="1" x14ac:dyDescent="0.2">
      <c r="A10" s="501"/>
      <c r="B10" s="486" t="s">
        <v>1</v>
      </c>
      <c r="C10" s="486" t="s">
        <v>258</v>
      </c>
      <c r="D10" s="488" t="s">
        <v>1</v>
      </c>
      <c r="E10" s="488" t="s">
        <v>259</v>
      </c>
      <c r="F10" s="488" t="s">
        <v>229</v>
      </c>
      <c r="G10" s="497" t="s">
        <v>6</v>
      </c>
      <c r="H10" s="488" t="s">
        <v>7</v>
      </c>
      <c r="I10" s="489"/>
      <c r="J10" s="489"/>
    </row>
    <row r="11" spans="1:17" ht="36.75" customHeight="1" x14ac:dyDescent="0.2">
      <c r="A11" s="501"/>
      <c r="B11" s="488"/>
      <c r="C11" s="488"/>
      <c r="D11" s="489"/>
      <c r="E11" s="489"/>
      <c r="F11" s="489"/>
      <c r="G11" s="498"/>
      <c r="H11" s="489"/>
      <c r="I11" s="490"/>
      <c r="J11" s="490"/>
    </row>
    <row r="12" spans="1:17" ht="11.25" customHeight="1" x14ac:dyDescent="0.2">
      <c r="A12" s="502"/>
      <c r="B12" s="174">
        <v>1</v>
      </c>
      <c r="C12" s="175">
        <v>2</v>
      </c>
      <c r="D12" s="175">
        <v>3</v>
      </c>
      <c r="E12" s="175">
        <v>4</v>
      </c>
      <c r="F12" s="175">
        <v>5</v>
      </c>
      <c r="G12" s="175">
        <v>6</v>
      </c>
      <c r="H12" s="175">
        <v>7</v>
      </c>
      <c r="I12" s="176">
        <v>8</v>
      </c>
      <c r="J12" s="12">
        <v>9</v>
      </c>
    </row>
    <row r="13" spans="1:17" ht="14.25" customHeight="1" x14ac:dyDescent="0.2">
      <c r="A13" s="234" t="s">
        <v>261</v>
      </c>
      <c r="B13" s="321">
        <v>14289</v>
      </c>
      <c r="C13" s="236">
        <v>100</v>
      </c>
      <c r="D13" s="397">
        <v>6189925.4068903299</v>
      </c>
      <c r="E13" s="397">
        <v>5190663.9472583001</v>
      </c>
      <c r="F13" s="397">
        <v>260510.96114718201</v>
      </c>
      <c r="G13" s="397">
        <v>208457.02398989801</v>
      </c>
      <c r="H13" s="397">
        <v>52053.937157283603</v>
      </c>
      <c r="I13" s="404">
        <v>59734.165548343502</v>
      </c>
      <c r="J13" s="411">
        <v>5.1699656363836501</v>
      </c>
      <c r="K13" s="17"/>
    </row>
    <row r="14" spans="1:17" ht="14.25" customHeight="1" x14ac:dyDescent="0.2">
      <c r="A14" s="322" t="s">
        <v>269</v>
      </c>
      <c r="B14" s="400">
        <v>4919</v>
      </c>
      <c r="C14" s="403">
        <v>34.425082231086897</v>
      </c>
      <c r="D14" s="412">
        <v>2937304.7934343298</v>
      </c>
      <c r="E14" s="412">
        <v>2521983.1918831202</v>
      </c>
      <c r="F14" s="412">
        <v>127059.68506493499</v>
      </c>
      <c r="G14" s="413">
        <v>127059.68506493499</v>
      </c>
      <c r="H14" s="323">
        <v>0</v>
      </c>
      <c r="I14" s="408">
        <v>59734.165548343502</v>
      </c>
      <c r="J14" s="324" t="s">
        <v>390</v>
      </c>
      <c r="K14" s="17"/>
    </row>
    <row r="15" spans="1:17" ht="14.25" customHeight="1" x14ac:dyDescent="0.2">
      <c r="A15" s="292" t="s">
        <v>263</v>
      </c>
      <c r="B15" s="401">
        <v>8741</v>
      </c>
      <c r="C15" s="35">
        <v>61.172930226048003</v>
      </c>
      <c r="D15" s="409">
        <v>3181206.1553751798</v>
      </c>
      <c r="E15" s="409">
        <v>2606945.4139610399</v>
      </c>
      <c r="F15" s="409">
        <v>130362.662445883</v>
      </c>
      <c r="G15" s="409">
        <v>81397.338924963202</v>
      </c>
      <c r="H15" s="409">
        <v>48965.323520919999</v>
      </c>
      <c r="I15" s="291">
        <v>0</v>
      </c>
      <c r="J15" s="325" t="s">
        <v>390</v>
      </c>
      <c r="K15" s="17"/>
      <c r="L15" s="326"/>
    </row>
    <row r="16" spans="1:17" ht="14.25" customHeight="1" x14ac:dyDescent="0.2">
      <c r="A16" s="293" t="s">
        <v>264</v>
      </c>
      <c r="B16" s="401">
        <v>704</v>
      </c>
      <c r="C16" s="35">
        <v>4.9268668206312496</v>
      </c>
      <c r="D16" s="409">
        <v>207289.083116883</v>
      </c>
      <c r="E16" s="409">
        <v>167635.19725829901</v>
      </c>
      <c r="F16" s="409">
        <v>8382.7883116885005</v>
      </c>
      <c r="G16" s="409">
        <v>1045.1621212125999</v>
      </c>
      <c r="H16" s="409">
        <v>7337.6261904759003</v>
      </c>
      <c r="I16" s="291">
        <v>0</v>
      </c>
      <c r="J16" s="325" t="s">
        <v>390</v>
      </c>
      <c r="K16" s="17"/>
    </row>
    <row r="17" spans="1:12" ht="14.25" customHeight="1" x14ac:dyDescent="0.2">
      <c r="A17" s="293" t="s">
        <v>265</v>
      </c>
      <c r="B17" s="401">
        <v>1711</v>
      </c>
      <c r="C17" s="35">
        <v>11.9742459234376</v>
      </c>
      <c r="D17" s="409">
        <v>466836.78437950899</v>
      </c>
      <c r="E17" s="409">
        <v>374897.02803030302</v>
      </c>
      <c r="F17" s="409">
        <v>18747.381890331701</v>
      </c>
      <c r="G17" s="409">
        <v>5655.3328282863004</v>
      </c>
      <c r="H17" s="409">
        <v>13092.0490620454</v>
      </c>
      <c r="I17" s="291">
        <v>0</v>
      </c>
      <c r="J17" s="325" t="s">
        <v>390</v>
      </c>
      <c r="K17" s="17"/>
    </row>
    <row r="18" spans="1:12" ht="14.25" customHeight="1" x14ac:dyDescent="0.2">
      <c r="A18" s="293" t="s">
        <v>266</v>
      </c>
      <c r="B18" s="401">
        <v>1918</v>
      </c>
      <c r="C18" s="35">
        <v>13.422912730072101</v>
      </c>
      <c r="D18" s="414">
        <v>622444.09880952199</v>
      </c>
      <c r="E18" s="414">
        <v>479956.66746031801</v>
      </c>
      <c r="F18" s="414">
        <v>24001.569841269698</v>
      </c>
      <c r="G18" s="414">
        <v>11986.8793650799</v>
      </c>
      <c r="H18" s="409">
        <v>12014.6904761898</v>
      </c>
      <c r="I18" s="291">
        <v>0</v>
      </c>
      <c r="J18" s="325" t="s">
        <v>390</v>
      </c>
      <c r="K18" s="17"/>
    </row>
    <row r="19" spans="1:12" ht="14.25" customHeight="1" x14ac:dyDescent="0.2">
      <c r="A19" s="293" t="s">
        <v>267</v>
      </c>
      <c r="B19" s="401">
        <v>2312</v>
      </c>
      <c r="C19" s="35">
        <v>16.180278535936701</v>
      </c>
      <c r="D19" s="409">
        <v>1080229.7720057699</v>
      </c>
      <c r="E19" s="409">
        <v>907982.41406926198</v>
      </c>
      <c r="F19" s="409">
        <v>45403.856926405198</v>
      </c>
      <c r="G19" s="409">
        <v>32356.5784992765</v>
      </c>
      <c r="H19" s="409">
        <v>13047.2784271287</v>
      </c>
      <c r="I19" s="291">
        <v>0</v>
      </c>
      <c r="J19" s="325" t="s">
        <v>390</v>
      </c>
      <c r="K19" s="17"/>
    </row>
    <row r="20" spans="1:12" ht="14.25" customHeight="1" x14ac:dyDescent="0.2">
      <c r="A20" s="293" t="s">
        <v>268</v>
      </c>
      <c r="B20" s="401">
        <v>2096</v>
      </c>
      <c r="C20" s="35">
        <v>14.668626215970299</v>
      </c>
      <c r="D20" s="409">
        <v>804406.41706349095</v>
      </c>
      <c r="E20" s="409">
        <v>676474.107142856</v>
      </c>
      <c r="F20" s="409">
        <v>33827.065476188203</v>
      </c>
      <c r="G20" s="409">
        <v>30353.386111107899</v>
      </c>
      <c r="H20" s="409">
        <v>3473.6793650803002</v>
      </c>
      <c r="I20" s="291">
        <v>0</v>
      </c>
      <c r="J20" s="325" t="s">
        <v>390</v>
      </c>
      <c r="K20" s="17"/>
    </row>
    <row r="21" spans="1:12" ht="14.25" customHeight="1" x14ac:dyDescent="0.2">
      <c r="A21" s="327" t="s">
        <v>262</v>
      </c>
      <c r="B21" s="402">
        <v>629</v>
      </c>
      <c r="C21" s="40">
        <v>4.4019875428651396</v>
      </c>
      <c r="D21" s="410">
        <v>71414.458080807803</v>
      </c>
      <c r="E21" s="410">
        <v>61735.341414140501</v>
      </c>
      <c r="F21" s="410">
        <v>3088.6136363636001</v>
      </c>
      <c r="G21" s="139">
        <v>0</v>
      </c>
      <c r="H21" s="410">
        <v>3088.6136363636001</v>
      </c>
      <c r="I21" s="328">
        <v>0</v>
      </c>
      <c r="J21" s="329" t="s">
        <v>390</v>
      </c>
      <c r="K21" s="17"/>
      <c r="L21" s="326"/>
    </row>
    <row r="22" spans="1:12" ht="14.25" customHeight="1" x14ac:dyDescent="0.2">
      <c r="A22" s="330" t="s">
        <v>10</v>
      </c>
      <c r="B22" s="321">
        <v>12796</v>
      </c>
      <c r="C22" s="236">
        <v>89.551403177269194</v>
      </c>
      <c r="D22" s="397">
        <v>4616166.3501442904</v>
      </c>
      <c r="E22" s="397">
        <v>3854523.3956709998</v>
      </c>
      <c r="F22" s="397">
        <v>192751.13297257799</v>
      </c>
      <c r="G22" s="397">
        <v>145737.539069263</v>
      </c>
      <c r="H22" s="397">
        <v>47013.593903314897</v>
      </c>
      <c r="I22" s="404">
        <v>35565.715548343702</v>
      </c>
      <c r="J22" s="405">
        <v>4.7045035302342599</v>
      </c>
      <c r="K22" s="17"/>
    </row>
    <row r="23" spans="1:12" ht="14.25" customHeight="1" x14ac:dyDescent="0.2">
      <c r="A23" s="322" t="s">
        <v>269</v>
      </c>
      <c r="B23" s="400">
        <v>3994</v>
      </c>
      <c r="C23" s="403">
        <v>27.951571138638101</v>
      </c>
      <c r="D23" s="406">
        <v>1867606.1156565601</v>
      </c>
      <c r="E23" s="406">
        <v>1602457.4974386699</v>
      </c>
      <c r="F23" s="406">
        <v>80132.140620490405</v>
      </c>
      <c r="G23" s="407">
        <v>80132.140620490405</v>
      </c>
      <c r="H23" s="323">
        <v>0</v>
      </c>
      <c r="I23" s="408">
        <v>35565.715548343702</v>
      </c>
      <c r="J23" s="324" t="s">
        <v>390</v>
      </c>
      <c r="K23" s="17"/>
    </row>
    <row r="24" spans="1:12" ht="14.25" customHeight="1" x14ac:dyDescent="0.2">
      <c r="A24" s="292" t="s">
        <v>263</v>
      </c>
      <c r="B24" s="401">
        <v>8178</v>
      </c>
      <c r="C24" s="35">
        <v>57.232836447617103</v>
      </c>
      <c r="D24" s="409">
        <v>2677785.9430735898</v>
      </c>
      <c r="E24" s="409">
        <v>2190828.5568181798</v>
      </c>
      <c r="F24" s="409">
        <v>109555.29538239101</v>
      </c>
      <c r="G24" s="409">
        <v>65605.398448773005</v>
      </c>
      <c r="H24" s="409">
        <v>43949.896933618002</v>
      </c>
      <c r="I24" s="291">
        <v>0</v>
      </c>
      <c r="J24" s="325" t="s">
        <v>390</v>
      </c>
      <c r="K24" s="17"/>
    </row>
    <row r="25" spans="1:12" ht="14.25" customHeight="1" x14ac:dyDescent="0.2">
      <c r="A25" s="293" t="s">
        <v>264</v>
      </c>
      <c r="B25" s="401">
        <v>696</v>
      </c>
      <c r="C25" s="35">
        <v>4.8708796976695403</v>
      </c>
      <c r="D25" s="409">
        <v>205841.49978355001</v>
      </c>
      <c r="E25" s="409">
        <v>166452.44725829901</v>
      </c>
      <c r="F25" s="409">
        <v>8323.5383116886005</v>
      </c>
      <c r="G25" s="409">
        <v>1036.9121212127</v>
      </c>
      <c r="H25" s="409">
        <v>7286.6261904759003</v>
      </c>
      <c r="I25" s="291">
        <v>0</v>
      </c>
      <c r="J25" s="325" t="s">
        <v>390</v>
      </c>
      <c r="K25" s="17"/>
    </row>
    <row r="26" spans="1:12" ht="14.25" customHeight="1" x14ac:dyDescent="0.2">
      <c r="A26" s="293" t="s">
        <v>265</v>
      </c>
      <c r="B26" s="401">
        <v>1651</v>
      </c>
      <c r="C26" s="35">
        <v>11.554342501224699</v>
      </c>
      <c r="D26" s="409">
        <v>454359.70104617602</v>
      </c>
      <c r="E26" s="409">
        <v>365040.02803030302</v>
      </c>
      <c r="F26" s="409">
        <v>18254.548556998201</v>
      </c>
      <c r="G26" s="409">
        <v>5501.7494949528</v>
      </c>
      <c r="H26" s="409">
        <v>12752.7990620454</v>
      </c>
      <c r="I26" s="291">
        <v>0</v>
      </c>
      <c r="J26" s="325" t="s">
        <v>390</v>
      </c>
      <c r="K26" s="17"/>
    </row>
    <row r="27" spans="1:12" ht="14.25" customHeight="1" x14ac:dyDescent="0.2">
      <c r="A27" s="293" t="s">
        <v>266</v>
      </c>
      <c r="B27" s="401">
        <v>1828</v>
      </c>
      <c r="C27" s="35">
        <v>12.7930575967527</v>
      </c>
      <c r="D27" s="409">
        <v>601745.18214285502</v>
      </c>
      <c r="E27" s="409">
        <v>463668.50079365098</v>
      </c>
      <c r="F27" s="409">
        <v>23186.9031746031</v>
      </c>
      <c r="G27" s="409">
        <v>11568.7960317467</v>
      </c>
      <c r="H27" s="409">
        <v>11618.107142856399</v>
      </c>
      <c r="I27" s="291">
        <v>0</v>
      </c>
      <c r="J27" s="325" t="s">
        <v>390</v>
      </c>
      <c r="K27" s="17"/>
    </row>
    <row r="28" spans="1:12" ht="14.25" customHeight="1" x14ac:dyDescent="0.2">
      <c r="A28" s="293" t="s">
        <v>267</v>
      </c>
      <c r="B28" s="401">
        <v>2128</v>
      </c>
      <c r="C28" s="35">
        <v>14.8925747078172</v>
      </c>
      <c r="D28" s="409">
        <v>749166.37914862996</v>
      </c>
      <c r="E28" s="409">
        <v>626939.30692640599</v>
      </c>
      <c r="F28" s="409">
        <v>31351.225974024699</v>
      </c>
      <c r="G28" s="409">
        <v>21988.1380230867</v>
      </c>
      <c r="H28" s="409">
        <v>9363.0879509379993</v>
      </c>
      <c r="I28" s="291">
        <v>0</v>
      </c>
      <c r="J28" s="325" t="s">
        <v>390</v>
      </c>
      <c r="K28" s="17"/>
    </row>
    <row r="29" spans="1:12" ht="14.25" customHeight="1" x14ac:dyDescent="0.2">
      <c r="A29" s="293" t="s">
        <v>268</v>
      </c>
      <c r="B29" s="401">
        <v>1875</v>
      </c>
      <c r="C29" s="35">
        <v>13.1219819441528</v>
      </c>
      <c r="D29" s="409">
        <v>666673.18095238099</v>
      </c>
      <c r="E29" s="409">
        <v>568728.27380952297</v>
      </c>
      <c r="F29" s="409">
        <v>28439.079365076501</v>
      </c>
      <c r="G29" s="409">
        <v>25509.802777774101</v>
      </c>
      <c r="H29" s="409">
        <v>2929.2765873024</v>
      </c>
      <c r="I29" s="291">
        <v>0</v>
      </c>
      <c r="J29" s="325" t="s">
        <v>390</v>
      </c>
      <c r="K29" s="17"/>
    </row>
    <row r="30" spans="1:12" ht="14.25" customHeight="1" x14ac:dyDescent="0.2">
      <c r="A30" s="327" t="s">
        <v>262</v>
      </c>
      <c r="B30" s="402">
        <v>624</v>
      </c>
      <c r="C30" s="40">
        <v>4.3669955910140699</v>
      </c>
      <c r="D30" s="410">
        <v>70774.291414141102</v>
      </c>
      <c r="E30" s="410">
        <v>61237.341414140603</v>
      </c>
      <c r="F30" s="410">
        <v>3063.6969696968999</v>
      </c>
      <c r="G30" s="139">
        <v>0</v>
      </c>
      <c r="H30" s="410">
        <v>3063.6969696968999</v>
      </c>
      <c r="I30" s="328">
        <v>0</v>
      </c>
      <c r="J30" s="329" t="s">
        <v>390</v>
      </c>
      <c r="K30" s="17"/>
    </row>
    <row r="31" spans="1:12" ht="14.25" customHeight="1" x14ac:dyDescent="0.2">
      <c r="A31" s="330" t="s">
        <v>2</v>
      </c>
      <c r="B31" s="321">
        <v>1493</v>
      </c>
      <c r="C31" s="236">
        <v>10.448596822730799</v>
      </c>
      <c r="D31" s="397">
        <v>1573759.05674603</v>
      </c>
      <c r="E31" s="397">
        <v>1336140.5515872999</v>
      </c>
      <c r="F31" s="397">
        <v>67759.828174603404</v>
      </c>
      <c r="G31" s="397">
        <v>62719.484920634699</v>
      </c>
      <c r="H31" s="397">
        <v>5040.3432539687001</v>
      </c>
      <c r="I31" s="404">
        <v>24168.449999999801</v>
      </c>
      <c r="J31" s="405">
        <v>6.5034780156730703</v>
      </c>
      <c r="K31" s="17"/>
    </row>
    <row r="32" spans="1:12" ht="14.25" customHeight="1" x14ac:dyDescent="0.2">
      <c r="A32" s="322" t="s">
        <v>269</v>
      </c>
      <c r="B32" s="400">
        <v>925</v>
      </c>
      <c r="C32" s="403">
        <v>6.4735110924487396</v>
      </c>
      <c r="D32" s="406">
        <v>1069698.67777778</v>
      </c>
      <c r="E32" s="406">
        <v>919525.69444444403</v>
      </c>
      <c r="F32" s="406">
        <v>46927.544444444502</v>
      </c>
      <c r="G32" s="407">
        <v>46927.544444444502</v>
      </c>
      <c r="H32" s="323">
        <v>0</v>
      </c>
      <c r="I32" s="408">
        <v>24168.449999999801</v>
      </c>
      <c r="J32" s="324" t="s">
        <v>390</v>
      </c>
      <c r="K32" s="17"/>
    </row>
    <row r="33" spans="1:11" ht="14.25" customHeight="1" x14ac:dyDescent="0.2">
      <c r="A33" s="292" t="s">
        <v>263</v>
      </c>
      <c r="B33" s="401">
        <v>563</v>
      </c>
      <c r="C33" s="35">
        <v>3.9400937784309602</v>
      </c>
      <c r="D33" s="409">
        <v>503420.212301586</v>
      </c>
      <c r="E33" s="409">
        <v>416116.857142856</v>
      </c>
      <c r="F33" s="409">
        <v>20807.367063492198</v>
      </c>
      <c r="G33" s="409">
        <v>15791.940476190201</v>
      </c>
      <c r="H33" s="409">
        <v>5015.4265873020004</v>
      </c>
      <c r="I33" s="291">
        <v>0</v>
      </c>
      <c r="J33" s="325" t="s">
        <v>390</v>
      </c>
      <c r="K33" s="17"/>
    </row>
    <row r="34" spans="1:11" ht="14.25" customHeight="1" x14ac:dyDescent="0.2">
      <c r="A34" s="293" t="s">
        <v>264</v>
      </c>
      <c r="B34" s="291">
        <v>8</v>
      </c>
      <c r="C34" s="291">
        <v>5.5987122961718802E-2</v>
      </c>
      <c r="D34" s="291">
        <v>1447.5833333332</v>
      </c>
      <c r="E34" s="291">
        <v>1182.75</v>
      </c>
      <c r="F34" s="291">
        <v>59.249999999899998</v>
      </c>
      <c r="G34" s="291">
        <v>8.2499999999</v>
      </c>
      <c r="H34" s="291">
        <v>51</v>
      </c>
      <c r="I34" s="291">
        <v>0</v>
      </c>
      <c r="J34" s="325" t="s">
        <v>390</v>
      </c>
      <c r="K34" s="17"/>
    </row>
    <row r="35" spans="1:11" ht="14.25" customHeight="1" x14ac:dyDescent="0.2">
      <c r="A35" s="293" t="s">
        <v>265</v>
      </c>
      <c r="B35" s="401">
        <v>60</v>
      </c>
      <c r="C35" s="35">
        <v>0.41990342221289101</v>
      </c>
      <c r="D35" s="409">
        <v>12477.083333333399</v>
      </c>
      <c r="E35" s="409">
        <v>9857</v>
      </c>
      <c r="F35" s="409">
        <v>492.83333333349998</v>
      </c>
      <c r="G35" s="409">
        <v>153.58333333350001</v>
      </c>
      <c r="H35" s="409">
        <v>339.25</v>
      </c>
      <c r="I35" s="291">
        <v>0</v>
      </c>
      <c r="J35" s="325" t="s">
        <v>390</v>
      </c>
      <c r="K35" s="17"/>
    </row>
    <row r="36" spans="1:11" ht="14.25" customHeight="1" x14ac:dyDescent="0.2">
      <c r="A36" s="293" t="s">
        <v>266</v>
      </c>
      <c r="B36" s="401">
        <v>90</v>
      </c>
      <c r="C36" s="35">
        <v>0.62985513331933696</v>
      </c>
      <c r="D36" s="409">
        <v>20698.916666666701</v>
      </c>
      <c r="E36" s="409">
        <v>16288.166666666801</v>
      </c>
      <c r="F36" s="409">
        <v>814.66666666660001</v>
      </c>
      <c r="G36" s="409">
        <v>418.08333333320002</v>
      </c>
      <c r="H36" s="409">
        <v>396.58333333339999</v>
      </c>
      <c r="I36" s="291">
        <v>0</v>
      </c>
      <c r="J36" s="325" t="s">
        <v>390</v>
      </c>
      <c r="K36" s="17"/>
    </row>
    <row r="37" spans="1:11" ht="14.25" customHeight="1" x14ac:dyDescent="0.2">
      <c r="A37" s="293" t="s">
        <v>267</v>
      </c>
      <c r="B37" s="401">
        <v>184</v>
      </c>
      <c r="C37" s="35">
        <v>1.2877038281195301</v>
      </c>
      <c r="D37" s="409">
        <v>331063.39285714302</v>
      </c>
      <c r="E37" s="409">
        <v>281043.107142856</v>
      </c>
      <c r="F37" s="409">
        <v>14052.630952380499</v>
      </c>
      <c r="G37" s="409">
        <v>10368.4404761898</v>
      </c>
      <c r="H37" s="409">
        <v>3684.1904761906999</v>
      </c>
      <c r="I37" s="291">
        <v>0</v>
      </c>
      <c r="J37" s="325" t="s">
        <v>390</v>
      </c>
      <c r="K37" s="17"/>
    </row>
    <row r="38" spans="1:11" ht="14.25" customHeight="1" x14ac:dyDescent="0.2">
      <c r="A38" s="293" t="s">
        <v>268</v>
      </c>
      <c r="B38" s="401">
        <v>221</v>
      </c>
      <c r="C38" s="35">
        <v>1.54664427181748</v>
      </c>
      <c r="D38" s="409">
        <v>137733.23611110999</v>
      </c>
      <c r="E38" s="409">
        <v>107745.83333333299</v>
      </c>
      <c r="F38" s="409">
        <v>5387.9861111116998</v>
      </c>
      <c r="G38" s="409">
        <v>4843.5833333337996</v>
      </c>
      <c r="H38" s="409">
        <v>544.40277777790004</v>
      </c>
      <c r="I38" s="291">
        <v>0</v>
      </c>
      <c r="J38" s="325" t="s">
        <v>390</v>
      </c>
      <c r="K38" s="17"/>
    </row>
    <row r="39" spans="1:11" ht="14.25" customHeight="1" x14ac:dyDescent="0.2">
      <c r="A39" s="327" t="s">
        <v>262</v>
      </c>
      <c r="B39" s="402">
        <v>5</v>
      </c>
      <c r="C39" s="294">
        <v>3.4991951851074302E-2</v>
      </c>
      <c r="D39" s="410">
        <v>640.16666666670005</v>
      </c>
      <c r="E39" s="410">
        <v>497.99999999990001</v>
      </c>
      <c r="F39" s="410">
        <v>24.916666666699999</v>
      </c>
      <c r="G39" s="139">
        <v>0</v>
      </c>
      <c r="H39" s="410">
        <v>24.916666666699999</v>
      </c>
      <c r="I39" s="328">
        <v>0</v>
      </c>
      <c r="J39" s="329" t="s">
        <v>390</v>
      </c>
      <c r="K39" s="17"/>
    </row>
    <row r="40" spans="1:11" ht="12.75" customHeight="1" x14ac:dyDescent="0.2">
      <c r="A40" s="331"/>
      <c r="B40" s="332"/>
      <c r="C40" s="333"/>
      <c r="D40" s="334"/>
      <c r="E40" s="334"/>
      <c r="F40" s="334"/>
      <c r="G40" s="335"/>
      <c r="H40" s="334"/>
      <c r="I40" s="335"/>
      <c r="J40" s="20" t="s">
        <v>8</v>
      </c>
      <c r="K40" s="17"/>
    </row>
    <row r="41" spans="1:11" s="422" customFormat="1" ht="14.25" customHeight="1" x14ac:dyDescent="0.2">
      <c r="A41" s="255" t="s">
        <v>349</v>
      </c>
      <c r="K41" s="17"/>
    </row>
    <row r="42" spans="1:11" ht="14.25" customHeight="1" x14ac:dyDescent="0.2">
      <c r="A42" s="255" t="s">
        <v>233</v>
      </c>
      <c r="K42" s="17"/>
    </row>
    <row r="43" spans="1:11" ht="14.25" customHeight="1" x14ac:dyDescent="0.2">
      <c r="A43" s="499" t="s">
        <v>237</v>
      </c>
      <c r="B43" s="499"/>
      <c r="C43" s="499"/>
      <c r="D43" s="499"/>
      <c r="E43" s="499"/>
      <c r="F43" s="499"/>
      <c r="G43" s="499"/>
      <c r="H43" s="499"/>
      <c r="I43" s="499"/>
      <c r="J43" s="499"/>
      <c r="K43" s="17"/>
    </row>
    <row r="44" spans="1:11" ht="28.5" customHeight="1" x14ac:dyDescent="0.2">
      <c r="A44" s="496" t="s">
        <v>270</v>
      </c>
      <c r="B44" s="496"/>
      <c r="C44" s="496"/>
      <c r="D44" s="496"/>
      <c r="E44" s="496"/>
      <c r="F44" s="496"/>
      <c r="G44" s="496"/>
      <c r="H44" s="496"/>
      <c r="I44" s="496"/>
      <c r="J44" s="496"/>
      <c r="K44" s="17"/>
    </row>
    <row r="45" spans="1:11" x14ac:dyDescent="0.2">
      <c r="A45" s="336" t="s">
        <v>284</v>
      </c>
      <c r="B45" s="301"/>
      <c r="C45" s="301"/>
      <c r="D45" s="301"/>
      <c r="E45" s="301"/>
      <c r="F45" s="301"/>
      <c r="G45" s="301"/>
      <c r="H45" s="301"/>
      <c r="I45" s="301"/>
      <c r="K45" s="17"/>
    </row>
    <row r="46" spans="1:11" ht="14.25" customHeight="1" x14ac:dyDescent="0.2">
      <c r="K46" s="17"/>
    </row>
    <row r="47" spans="1:11" ht="14.25" customHeight="1" x14ac:dyDescent="0.2">
      <c r="K47" s="17"/>
    </row>
    <row r="48" spans="1:11" ht="14.25" customHeight="1" x14ac:dyDescent="0.2">
      <c r="K48" s="17"/>
    </row>
  </sheetData>
  <mergeCells count="17">
    <mergeCell ref="I2:J2"/>
    <mergeCell ref="A5:I5"/>
    <mergeCell ref="A9:A12"/>
    <mergeCell ref="B9:C9"/>
    <mergeCell ref="D9:E9"/>
    <mergeCell ref="F9:H9"/>
    <mergeCell ref="I9:I11"/>
    <mergeCell ref="J9:J11"/>
    <mergeCell ref="B10:B11"/>
    <mergeCell ref="C10:C11"/>
    <mergeCell ref="A44:J44"/>
    <mergeCell ref="D10:D11"/>
    <mergeCell ref="E10:E11"/>
    <mergeCell ref="F10:F11"/>
    <mergeCell ref="G10:G11"/>
    <mergeCell ref="H10:H11"/>
    <mergeCell ref="A43:J43"/>
  </mergeCells>
  <printOptions horizontalCentered="1"/>
  <pageMargins left="0.39370078740157483" right="0.19685039370078741" top="0.19685039370078741" bottom="0.19685039370078741" header="0" footer="0"/>
  <pageSetup paperSize="9"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pageSetUpPr autoPageBreaks="0" fitToPage="1"/>
  </sheetPr>
  <dimension ref="A1:O131"/>
  <sheetViews>
    <sheetView showGridLines="0" zoomScaleNormal="100" workbookViewId="0">
      <pane xSplit="1" ySplit="12" topLeftCell="B13" activePane="bottomRight" state="frozen"/>
      <selection pane="topRight"/>
      <selection pane="bottomLeft"/>
      <selection pane="bottomRight"/>
    </sheetView>
  </sheetViews>
  <sheetFormatPr baseColWidth="10" defaultColWidth="9" defaultRowHeight="14.25" customHeight="1" x14ac:dyDescent="0.2"/>
  <cols>
    <col min="1" max="1" width="33" customWidth="1"/>
    <col min="2" max="3" width="8.625" customWidth="1"/>
    <col min="4" max="4" width="7.625" customWidth="1"/>
    <col min="5" max="5" width="8.625" customWidth="1"/>
    <col min="6" max="6" width="5.625" customWidth="1"/>
    <col min="7" max="7" width="8.625" customWidth="1"/>
    <col min="8" max="8" width="5.625" customWidth="1"/>
    <col min="9" max="14" width="8.625" customWidth="1"/>
    <col min="228" max="228" width="17.625" customWidth="1"/>
    <col min="229" max="229" width="18.875" customWidth="1"/>
    <col min="230" max="230" width="9.75" customWidth="1"/>
    <col min="231" max="231" width="20.125" customWidth="1"/>
    <col min="232" max="236" width="11.375" customWidth="1"/>
    <col min="484" max="484" width="17.625" customWidth="1"/>
    <col min="485" max="485" width="18.875" customWidth="1"/>
    <col min="486" max="486" width="9.75" customWidth="1"/>
    <col min="487" max="487" width="20.125" customWidth="1"/>
    <col min="488" max="492" width="11.375" customWidth="1"/>
    <col min="740" max="740" width="17.625" customWidth="1"/>
    <col min="741" max="741" width="18.875" customWidth="1"/>
    <col min="742" max="742" width="9.75" customWidth="1"/>
    <col min="743" max="743" width="20.125" customWidth="1"/>
    <col min="744" max="748" width="11.375" customWidth="1"/>
    <col min="996" max="996" width="17.625" customWidth="1"/>
    <col min="997" max="997" width="18.875" customWidth="1"/>
    <col min="998" max="998" width="9.75" customWidth="1"/>
    <col min="999" max="999" width="20.125" customWidth="1"/>
    <col min="1000" max="1004" width="11.375" customWidth="1"/>
    <col min="1252" max="1252" width="17.625" customWidth="1"/>
    <col min="1253" max="1253" width="18.875" customWidth="1"/>
    <col min="1254" max="1254" width="9.75" customWidth="1"/>
    <col min="1255" max="1255" width="20.125" customWidth="1"/>
    <col min="1256" max="1260" width="11.375" customWidth="1"/>
    <col min="1508" max="1508" width="17.625" customWidth="1"/>
    <col min="1509" max="1509" width="18.875" customWidth="1"/>
    <col min="1510" max="1510" width="9.75" customWidth="1"/>
    <col min="1511" max="1511" width="20.125" customWidth="1"/>
    <col min="1512" max="1516" width="11.375" customWidth="1"/>
    <col min="1764" max="1764" width="17.625" customWidth="1"/>
    <col min="1765" max="1765" width="18.875" customWidth="1"/>
    <col min="1766" max="1766" width="9.75" customWidth="1"/>
    <col min="1767" max="1767" width="20.125" customWidth="1"/>
    <col min="1768" max="1772" width="11.375" customWidth="1"/>
    <col min="2020" max="2020" width="17.625" customWidth="1"/>
    <col min="2021" max="2021" width="18.875" customWidth="1"/>
    <col min="2022" max="2022" width="9.75" customWidth="1"/>
    <col min="2023" max="2023" width="20.125" customWidth="1"/>
    <col min="2024" max="2028" width="11.375" customWidth="1"/>
    <col min="2276" max="2276" width="17.625" customWidth="1"/>
    <col min="2277" max="2277" width="18.875" customWidth="1"/>
    <col min="2278" max="2278" width="9.75" customWidth="1"/>
    <col min="2279" max="2279" width="20.125" customWidth="1"/>
    <col min="2280" max="2284" width="11.375" customWidth="1"/>
    <col min="2532" max="2532" width="17.625" customWidth="1"/>
    <col min="2533" max="2533" width="18.875" customWidth="1"/>
    <col min="2534" max="2534" width="9.75" customWidth="1"/>
    <col min="2535" max="2535" width="20.125" customWidth="1"/>
    <col min="2536" max="2540" width="11.375" customWidth="1"/>
    <col min="2788" max="2788" width="17.625" customWidth="1"/>
    <col min="2789" max="2789" width="18.875" customWidth="1"/>
    <col min="2790" max="2790" width="9.75" customWidth="1"/>
    <col min="2791" max="2791" width="20.125" customWidth="1"/>
    <col min="2792" max="2796" width="11.375" customWidth="1"/>
    <col min="3044" max="3044" width="17.625" customWidth="1"/>
    <col min="3045" max="3045" width="18.875" customWidth="1"/>
    <col min="3046" max="3046" width="9.75" customWidth="1"/>
    <col min="3047" max="3047" width="20.125" customWidth="1"/>
    <col min="3048" max="3052" width="11.375" customWidth="1"/>
    <col min="3300" max="3300" width="17.625" customWidth="1"/>
    <col min="3301" max="3301" width="18.875" customWidth="1"/>
    <col min="3302" max="3302" width="9.75" customWidth="1"/>
    <col min="3303" max="3303" width="20.125" customWidth="1"/>
    <col min="3304" max="3308" width="11.375" customWidth="1"/>
    <col min="3556" max="3556" width="17.625" customWidth="1"/>
    <col min="3557" max="3557" width="18.875" customWidth="1"/>
    <col min="3558" max="3558" width="9.75" customWidth="1"/>
    <col min="3559" max="3559" width="20.125" customWidth="1"/>
    <col min="3560" max="3564" width="11.375" customWidth="1"/>
    <col min="3812" max="3812" width="17.625" customWidth="1"/>
    <col min="3813" max="3813" width="18.875" customWidth="1"/>
    <col min="3814" max="3814" width="9.75" customWidth="1"/>
    <col min="3815" max="3815" width="20.125" customWidth="1"/>
    <col min="3816" max="3820" width="11.375" customWidth="1"/>
    <col min="4068" max="4068" width="17.625" customWidth="1"/>
    <col min="4069" max="4069" width="18.875" customWidth="1"/>
    <col min="4070" max="4070" width="9.75" customWidth="1"/>
    <col min="4071" max="4071" width="20.125" customWidth="1"/>
    <col min="4072" max="4076" width="11.375" customWidth="1"/>
    <col min="4324" max="4324" width="17.625" customWidth="1"/>
    <col min="4325" max="4325" width="18.875" customWidth="1"/>
    <col min="4326" max="4326" width="9.75" customWidth="1"/>
    <col min="4327" max="4327" width="20.125" customWidth="1"/>
    <col min="4328" max="4332" width="11.375" customWidth="1"/>
    <col min="4580" max="4580" width="17.625" customWidth="1"/>
    <col min="4581" max="4581" width="18.875" customWidth="1"/>
    <col min="4582" max="4582" width="9.75" customWidth="1"/>
    <col min="4583" max="4583" width="20.125" customWidth="1"/>
    <col min="4584" max="4588" width="11.375" customWidth="1"/>
    <col min="4836" max="4836" width="17.625" customWidth="1"/>
    <col min="4837" max="4837" width="18.875" customWidth="1"/>
    <col min="4838" max="4838" width="9.75" customWidth="1"/>
    <col min="4839" max="4839" width="20.125" customWidth="1"/>
    <col min="4840" max="4844" width="11.375" customWidth="1"/>
    <col min="5092" max="5092" width="17.625" customWidth="1"/>
    <col min="5093" max="5093" width="18.875" customWidth="1"/>
    <col min="5094" max="5094" width="9.75" customWidth="1"/>
    <col min="5095" max="5095" width="20.125" customWidth="1"/>
    <col min="5096" max="5100" width="11.375" customWidth="1"/>
    <col min="5348" max="5348" width="17.625" customWidth="1"/>
    <col min="5349" max="5349" width="18.875" customWidth="1"/>
    <col min="5350" max="5350" width="9.75" customWidth="1"/>
    <col min="5351" max="5351" width="20.125" customWidth="1"/>
    <col min="5352" max="5356" width="11.375" customWidth="1"/>
    <col min="5604" max="5604" width="17.625" customWidth="1"/>
    <col min="5605" max="5605" width="18.875" customWidth="1"/>
    <col min="5606" max="5606" width="9.75" customWidth="1"/>
    <col min="5607" max="5607" width="20.125" customWidth="1"/>
    <col min="5608" max="5612" width="11.375" customWidth="1"/>
    <col min="5860" max="5860" width="17.625" customWidth="1"/>
    <col min="5861" max="5861" width="18.875" customWidth="1"/>
    <col min="5862" max="5862" width="9.75" customWidth="1"/>
    <col min="5863" max="5863" width="20.125" customWidth="1"/>
    <col min="5864" max="5868" width="11.375" customWidth="1"/>
    <col min="6116" max="6116" width="17.625" customWidth="1"/>
    <col min="6117" max="6117" width="18.875" customWidth="1"/>
    <col min="6118" max="6118" width="9.75" customWidth="1"/>
    <col min="6119" max="6119" width="20.125" customWidth="1"/>
    <col min="6120" max="6124" width="11.375" customWidth="1"/>
    <col min="6372" max="6372" width="17.625" customWidth="1"/>
    <col min="6373" max="6373" width="18.875" customWidth="1"/>
    <col min="6374" max="6374" width="9.75" customWidth="1"/>
    <col min="6375" max="6375" width="20.125" customWidth="1"/>
    <col min="6376" max="6380" width="11.375" customWidth="1"/>
    <col min="6628" max="6628" width="17.625" customWidth="1"/>
    <col min="6629" max="6629" width="18.875" customWidth="1"/>
    <col min="6630" max="6630" width="9.75" customWidth="1"/>
    <col min="6631" max="6631" width="20.125" customWidth="1"/>
    <col min="6632" max="6636" width="11.375" customWidth="1"/>
    <col min="6884" max="6884" width="17.625" customWidth="1"/>
    <col min="6885" max="6885" width="18.875" customWidth="1"/>
    <col min="6886" max="6886" width="9.75" customWidth="1"/>
    <col min="6887" max="6887" width="20.125" customWidth="1"/>
    <col min="6888" max="6892" width="11.375" customWidth="1"/>
    <col min="7140" max="7140" width="17.625" customWidth="1"/>
    <col min="7141" max="7141" width="18.875" customWidth="1"/>
    <col min="7142" max="7142" width="9.75" customWidth="1"/>
    <col min="7143" max="7143" width="20.125" customWidth="1"/>
    <col min="7144" max="7148" width="11.375" customWidth="1"/>
    <col min="7396" max="7396" width="17.625" customWidth="1"/>
    <col min="7397" max="7397" width="18.875" customWidth="1"/>
    <col min="7398" max="7398" width="9.75" customWidth="1"/>
    <col min="7399" max="7399" width="20.125" customWidth="1"/>
    <col min="7400" max="7404" width="11.375" customWidth="1"/>
    <col min="7652" max="7652" width="17.625" customWidth="1"/>
    <col min="7653" max="7653" width="18.875" customWidth="1"/>
    <col min="7654" max="7654" width="9.75" customWidth="1"/>
    <col min="7655" max="7655" width="20.125" customWidth="1"/>
    <col min="7656" max="7660" width="11.375" customWidth="1"/>
    <col min="7908" max="7908" width="17.625" customWidth="1"/>
    <col min="7909" max="7909" width="18.875" customWidth="1"/>
    <col min="7910" max="7910" width="9.75" customWidth="1"/>
    <col min="7911" max="7911" width="20.125" customWidth="1"/>
    <col min="7912" max="7916" width="11.375" customWidth="1"/>
    <col min="8164" max="8164" width="17.625" customWidth="1"/>
    <col min="8165" max="8165" width="18.875" customWidth="1"/>
    <col min="8166" max="8166" width="9.75" customWidth="1"/>
    <col min="8167" max="8167" width="20.125" customWidth="1"/>
    <col min="8168" max="8172" width="11.375" customWidth="1"/>
    <col min="8420" max="8420" width="17.625" customWidth="1"/>
    <col min="8421" max="8421" width="18.875" customWidth="1"/>
    <col min="8422" max="8422" width="9.75" customWidth="1"/>
    <col min="8423" max="8423" width="20.125" customWidth="1"/>
    <col min="8424" max="8428" width="11.375" customWidth="1"/>
    <col min="8676" max="8676" width="17.625" customWidth="1"/>
    <col min="8677" max="8677" width="18.875" customWidth="1"/>
    <col min="8678" max="8678" width="9.75" customWidth="1"/>
    <col min="8679" max="8679" width="20.125" customWidth="1"/>
    <col min="8680" max="8684" width="11.375" customWidth="1"/>
    <col min="8932" max="8932" width="17.625" customWidth="1"/>
    <col min="8933" max="8933" width="18.875" customWidth="1"/>
    <col min="8934" max="8934" width="9.75" customWidth="1"/>
    <col min="8935" max="8935" width="20.125" customWidth="1"/>
    <col min="8936" max="8940" width="11.375" customWidth="1"/>
    <col min="9188" max="9188" width="17.625" customWidth="1"/>
    <col min="9189" max="9189" width="18.875" customWidth="1"/>
    <col min="9190" max="9190" width="9.75" customWidth="1"/>
    <col min="9191" max="9191" width="20.125" customWidth="1"/>
    <col min="9192" max="9196" width="11.375" customWidth="1"/>
    <col min="9444" max="9444" width="17.625" customWidth="1"/>
    <col min="9445" max="9445" width="18.875" customWidth="1"/>
    <col min="9446" max="9446" width="9.75" customWidth="1"/>
    <col min="9447" max="9447" width="20.125" customWidth="1"/>
    <col min="9448" max="9452" width="11.375" customWidth="1"/>
    <col min="9700" max="9700" width="17.625" customWidth="1"/>
    <col min="9701" max="9701" width="18.875" customWidth="1"/>
    <col min="9702" max="9702" width="9.75" customWidth="1"/>
    <col min="9703" max="9703" width="20.125" customWidth="1"/>
    <col min="9704" max="9708" width="11.375" customWidth="1"/>
    <col min="9956" max="9956" width="17.625" customWidth="1"/>
    <col min="9957" max="9957" width="18.875" customWidth="1"/>
    <col min="9958" max="9958" width="9.75" customWidth="1"/>
    <col min="9959" max="9959" width="20.125" customWidth="1"/>
    <col min="9960" max="9964" width="11.375" customWidth="1"/>
    <col min="10212" max="10212" width="17.625" customWidth="1"/>
    <col min="10213" max="10213" width="18.875" customWidth="1"/>
    <col min="10214" max="10214" width="9.75" customWidth="1"/>
    <col min="10215" max="10215" width="20.125" customWidth="1"/>
    <col min="10216" max="10220" width="11.375" customWidth="1"/>
    <col min="10468" max="10468" width="17.625" customWidth="1"/>
    <col min="10469" max="10469" width="18.875" customWidth="1"/>
    <col min="10470" max="10470" width="9.75" customWidth="1"/>
    <col min="10471" max="10471" width="20.125" customWidth="1"/>
    <col min="10472" max="10476" width="11.375" customWidth="1"/>
    <col min="10724" max="10724" width="17.625" customWidth="1"/>
    <col min="10725" max="10725" width="18.875" customWidth="1"/>
    <col min="10726" max="10726" width="9.75" customWidth="1"/>
    <col min="10727" max="10727" width="20.125" customWidth="1"/>
    <col min="10728" max="10732" width="11.375" customWidth="1"/>
    <col min="10980" max="10980" width="17.625" customWidth="1"/>
    <col min="10981" max="10981" width="18.875" customWidth="1"/>
    <col min="10982" max="10982" width="9.75" customWidth="1"/>
    <col min="10983" max="10983" width="20.125" customWidth="1"/>
    <col min="10984" max="10988" width="11.375" customWidth="1"/>
    <col min="11236" max="11236" width="17.625" customWidth="1"/>
    <col min="11237" max="11237" width="18.875" customWidth="1"/>
    <col min="11238" max="11238" width="9.75" customWidth="1"/>
    <col min="11239" max="11239" width="20.125" customWidth="1"/>
    <col min="11240" max="11244" width="11.375" customWidth="1"/>
    <col min="11492" max="11492" width="17.625" customWidth="1"/>
    <col min="11493" max="11493" width="18.875" customWidth="1"/>
    <col min="11494" max="11494" width="9.75" customWidth="1"/>
    <col min="11495" max="11495" width="20.125" customWidth="1"/>
    <col min="11496" max="11500" width="11.375" customWidth="1"/>
    <col min="11748" max="11748" width="17.625" customWidth="1"/>
    <col min="11749" max="11749" width="18.875" customWidth="1"/>
    <col min="11750" max="11750" width="9.75" customWidth="1"/>
    <col min="11751" max="11751" width="20.125" customWidth="1"/>
    <col min="11752" max="11756" width="11.375" customWidth="1"/>
    <col min="12004" max="12004" width="17.625" customWidth="1"/>
    <col min="12005" max="12005" width="18.875" customWidth="1"/>
    <col min="12006" max="12006" width="9.75" customWidth="1"/>
    <col min="12007" max="12007" width="20.125" customWidth="1"/>
    <col min="12008" max="12012" width="11.375" customWidth="1"/>
    <col min="12260" max="12260" width="17.625" customWidth="1"/>
    <col min="12261" max="12261" width="18.875" customWidth="1"/>
    <col min="12262" max="12262" width="9.75" customWidth="1"/>
    <col min="12263" max="12263" width="20.125" customWidth="1"/>
    <col min="12264" max="12268" width="11.375" customWidth="1"/>
    <col min="12516" max="12516" width="17.625" customWidth="1"/>
    <col min="12517" max="12517" width="18.875" customWidth="1"/>
    <col min="12518" max="12518" width="9.75" customWidth="1"/>
    <col min="12519" max="12519" width="20.125" customWidth="1"/>
    <col min="12520" max="12524" width="11.375" customWidth="1"/>
    <col min="12772" max="12772" width="17.625" customWidth="1"/>
    <col min="12773" max="12773" width="18.875" customWidth="1"/>
    <col min="12774" max="12774" width="9.75" customWidth="1"/>
    <col min="12775" max="12775" width="20.125" customWidth="1"/>
    <col min="12776" max="12780" width="11.375" customWidth="1"/>
    <col min="13028" max="13028" width="17.625" customWidth="1"/>
    <col min="13029" max="13029" width="18.875" customWidth="1"/>
    <col min="13030" max="13030" width="9.75" customWidth="1"/>
    <col min="13031" max="13031" width="20.125" customWidth="1"/>
    <col min="13032" max="13036" width="11.375" customWidth="1"/>
    <col min="13284" max="13284" width="17.625" customWidth="1"/>
    <col min="13285" max="13285" width="18.875" customWidth="1"/>
    <col min="13286" max="13286" width="9.75" customWidth="1"/>
    <col min="13287" max="13287" width="20.125" customWidth="1"/>
    <col min="13288" max="13292" width="11.375" customWidth="1"/>
    <col min="13540" max="13540" width="17.625" customWidth="1"/>
    <col min="13541" max="13541" width="18.875" customWidth="1"/>
    <col min="13542" max="13542" width="9.75" customWidth="1"/>
    <col min="13543" max="13543" width="20.125" customWidth="1"/>
    <col min="13544" max="13548" width="11.375" customWidth="1"/>
    <col min="13796" max="13796" width="17.625" customWidth="1"/>
    <col min="13797" max="13797" width="18.875" customWidth="1"/>
    <col min="13798" max="13798" width="9.75" customWidth="1"/>
    <col min="13799" max="13799" width="20.125" customWidth="1"/>
    <col min="13800" max="13804" width="11.375" customWidth="1"/>
    <col min="14052" max="14052" width="17.625" customWidth="1"/>
    <col min="14053" max="14053" width="18.875" customWidth="1"/>
    <col min="14054" max="14054" width="9.75" customWidth="1"/>
    <col min="14055" max="14055" width="20.125" customWidth="1"/>
    <col min="14056" max="14060" width="11.375" customWidth="1"/>
    <col min="14308" max="14308" width="17.625" customWidth="1"/>
    <col min="14309" max="14309" width="18.875" customWidth="1"/>
    <col min="14310" max="14310" width="9.75" customWidth="1"/>
    <col min="14311" max="14311" width="20.125" customWidth="1"/>
    <col min="14312" max="14316" width="11.375" customWidth="1"/>
    <col min="14564" max="14564" width="17.625" customWidth="1"/>
    <col min="14565" max="14565" width="18.875" customWidth="1"/>
    <col min="14566" max="14566" width="9.75" customWidth="1"/>
    <col min="14567" max="14567" width="20.125" customWidth="1"/>
    <col min="14568" max="14572" width="11.375" customWidth="1"/>
    <col min="14820" max="14820" width="17.625" customWidth="1"/>
    <col min="14821" max="14821" width="18.875" customWidth="1"/>
    <col min="14822" max="14822" width="9.75" customWidth="1"/>
    <col min="14823" max="14823" width="20.125" customWidth="1"/>
    <col min="14824" max="14828" width="11.375" customWidth="1"/>
    <col min="15076" max="15076" width="17.625" customWidth="1"/>
    <col min="15077" max="15077" width="18.875" customWidth="1"/>
    <col min="15078" max="15078" width="9.75" customWidth="1"/>
    <col min="15079" max="15079" width="20.125" customWidth="1"/>
    <col min="15080" max="15084" width="11.375" customWidth="1"/>
    <col min="15332" max="15332" width="17.625" customWidth="1"/>
    <col min="15333" max="15333" width="18.875" customWidth="1"/>
    <col min="15334" max="15334" width="9.75" customWidth="1"/>
    <col min="15335" max="15335" width="20.125" customWidth="1"/>
    <col min="15336" max="15340" width="11.375" customWidth="1"/>
    <col min="15588" max="15588" width="17.625" customWidth="1"/>
    <col min="15589" max="15589" width="18.875" customWidth="1"/>
    <col min="15590" max="15590" width="9.75" customWidth="1"/>
    <col min="15591" max="15591" width="20.125" customWidth="1"/>
    <col min="15592" max="15596" width="11.375" customWidth="1"/>
    <col min="15844" max="15844" width="17.625" customWidth="1"/>
    <col min="15845" max="15845" width="18.875" customWidth="1"/>
    <col min="15846" max="15846" width="9.75" customWidth="1"/>
    <col min="15847" max="15847" width="20.125" customWidth="1"/>
    <col min="15848" max="15852" width="11.375" customWidth="1"/>
    <col min="16100" max="16100" width="17.625" customWidth="1"/>
    <col min="16101" max="16101" width="18.875" customWidth="1"/>
    <col min="16102" max="16102" width="9.75" customWidth="1"/>
    <col min="16103" max="16103" width="20.125" customWidth="1"/>
    <col min="16104" max="16108" width="11.375" customWidth="1"/>
  </cols>
  <sheetData>
    <row r="1" spans="1:15" ht="33.950000000000003" customHeight="1" x14ac:dyDescent="0.2">
      <c r="A1" s="24"/>
      <c r="B1" s="24"/>
      <c r="C1" s="24"/>
      <c r="D1" s="24"/>
      <c r="E1" s="24"/>
      <c r="F1" s="24"/>
      <c r="G1" s="25"/>
      <c r="H1" s="25"/>
      <c r="I1" s="46"/>
      <c r="J1" s="46"/>
      <c r="K1" s="46"/>
      <c r="L1" s="32"/>
      <c r="M1" s="32"/>
      <c r="N1" s="25" t="s">
        <v>0</v>
      </c>
    </row>
    <row r="2" spans="1:15" ht="12.75" customHeight="1" x14ac:dyDescent="0.2">
      <c r="M2" s="482" t="str">
        <f ca="1">HYPERLINK(CELL("adresse",Inhaltsverzeichnis!A1),"zurück zum Inhalt")</f>
        <v>zurück zum Inhalt</v>
      </c>
      <c r="N2" s="483"/>
    </row>
    <row r="3" spans="1:15" ht="12.75" customHeight="1" x14ac:dyDescent="0.2">
      <c r="A3" s="508" t="s">
        <v>350</v>
      </c>
      <c r="B3" s="508"/>
      <c r="C3" s="508"/>
      <c r="D3" s="508"/>
      <c r="E3" s="508"/>
      <c r="F3" s="508"/>
      <c r="G3" s="508"/>
      <c r="H3" s="508"/>
      <c r="I3" s="508"/>
      <c r="J3" s="508"/>
      <c r="K3" s="508"/>
      <c r="L3" s="508"/>
      <c r="M3" s="508"/>
      <c r="N3" s="508"/>
    </row>
    <row r="4" spans="1:15" ht="12.75" customHeight="1" x14ac:dyDescent="0.2">
      <c r="A4" s="485" t="s">
        <v>234</v>
      </c>
      <c r="B4" s="485"/>
      <c r="C4" s="485"/>
      <c r="D4" s="485"/>
      <c r="E4" s="485"/>
      <c r="F4" s="485"/>
      <c r="G4" s="485"/>
      <c r="H4" s="485"/>
      <c r="I4" s="485"/>
      <c r="J4" s="485"/>
      <c r="K4" s="485"/>
      <c r="L4" s="485"/>
      <c r="M4" s="485"/>
      <c r="N4" s="485"/>
    </row>
    <row r="5" spans="1:15" ht="12.75" customHeight="1" x14ac:dyDescent="0.2">
      <c r="A5" s="509" t="str">
        <f>CONCATENATE(LEFT(Impressum!C12,SEARCH("(",Impressum!C12)-1),"(Hauptsitz des Arbeitgebers",TEXT(0,"#¹⁾"),", Gebietsstand ",TEXT(Impressum!C16,"MMMM")," ",TEXT(Impressum!C16,"JJJJ"),")")</f>
        <v>Land Nordrhein-Westfalen (Hauptsitz des Arbeitgebers¹⁾, Gebietsstand März 2026)</v>
      </c>
      <c r="B5" s="509"/>
      <c r="C5" s="509"/>
      <c r="D5" s="509"/>
      <c r="E5" s="509"/>
      <c r="F5" s="509"/>
      <c r="G5" s="509"/>
      <c r="H5" s="509"/>
      <c r="I5" s="509"/>
      <c r="J5" s="509"/>
      <c r="K5" s="509"/>
      <c r="L5" s="509"/>
      <c r="M5" s="509"/>
      <c r="N5" s="509"/>
    </row>
    <row r="6" spans="1:15" ht="12.75" customHeight="1" x14ac:dyDescent="0.2">
      <c r="A6" s="509" t="s">
        <v>394</v>
      </c>
      <c r="B6" s="509"/>
      <c r="C6" s="509"/>
      <c r="D6" s="509"/>
      <c r="E6" s="509"/>
      <c r="F6" s="509"/>
      <c r="G6" s="509"/>
      <c r="H6" s="509"/>
      <c r="I6" s="509"/>
      <c r="J6" s="509"/>
      <c r="K6" s="509"/>
      <c r="L6" s="509"/>
      <c r="M6" s="509"/>
      <c r="N6" s="509"/>
    </row>
    <row r="7" spans="1:15" ht="12.75" customHeight="1" x14ac:dyDescent="0.2">
      <c r="A7" s="26"/>
      <c r="B7" s="166"/>
      <c r="C7" s="26"/>
      <c r="D7" s="26"/>
      <c r="E7" s="26"/>
      <c r="F7" s="27"/>
      <c r="G7" s="28"/>
      <c r="H7" s="510"/>
      <c r="I7" s="510"/>
      <c r="J7" s="510"/>
      <c r="K7" s="510"/>
    </row>
    <row r="8" spans="1:15" ht="14.25" customHeight="1" x14ac:dyDescent="0.2">
      <c r="A8" s="500" t="s">
        <v>356</v>
      </c>
      <c r="B8" s="494" t="s">
        <v>190</v>
      </c>
      <c r="C8" s="503"/>
      <c r="D8" s="503"/>
      <c r="E8" s="503"/>
      <c r="F8" s="503"/>
      <c r="G8" s="503"/>
      <c r="H8" s="495"/>
      <c r="I8" s="486" t="s">
        <v>3</v>
      </c>
      <c r="J8" s="486"/>
      <c r="K8" s="494" t="s">
        <v>221</v>
      </c>
      <c r="L8" s="503"/>
      <c r="M8" s="495"/>
      <c r="N8" s="488" t="s">
        <v>260</v>
      </c>
    </row>
    <row r="9" spans="1:15" ht="14.25" customHeight="1" x14ac:dyDescent="0.2">
      <c r="A9" s="501"/>
      <c r="B9" s="488" t="s">
        <v>1</v>
      </c>
      <c r="C9" s="490" t="s">
        <v>5</v>
      </c>
      <c r="D9" s="490"/>
      <c r="E9" s="490"/>
      <c r="F9" s="490"/>
      <c r="G9" s="490"/>
      <c r="H9" s="490"/>
      <c r="I9" s="486" t="s">
        <v>1</v>
      </c>
      <c r="J9" s="488" t="s">
        <v>259</v>
      </c>
      <c r="K9" s="486" t="s">
        <v>229</v>
      </c>
      <c r="L9" s="497" t="s">
        <v>6</v>
      </c>
      <c r="M9" s="488" t="s">
        <v>7</v>
      </c>
      <c r="N9" s="489"/>
    </row>
    <row r="10" spans="1:15" ht="14.25" customHeight="1" x14ac:dyDescent="0.2">
      <c r="A10" s="501"/>
      <c r="B10" s="489"/>
      <c r="C10" s="486" t="s">
        <v>231</v>
      </c>
      <c r="D10" s="486" t="s">
        <v>271</v>
      </c>
      <c r="E10" s="486" t="s">
        <v>251</v>
      </c>
      <c r="F10" s="486" t="s">
        <v>228</v>
      </c>
      <c r="G10" s="488" t="s">
        <v>225</v>
      </c>
      <c r="H10" s="504" t="s">
        <v>228</v>
      </c>
      <c r="I10" s="494"/>
      <c r="J10" s="489"/>
      <c r="K10" s="495"/>
      <c r="L10" s="498"/>
      <c r="M10" s="489"/>
      <c r="N10" s="489"/>
    </row>
    <row r="11" spans="1:15" ht="57.75" customHeight="1" x14ac:dyDescent="0.2">
      <c r="A11" s="501"/>
      <c r="B11" s="489"/>
      <c r="C11" s="486"/>
      <c r="D11" s="486"/>
      <c r="E11" s="486"/>
      <c r="F11" s="486"/>
      <c r="G11" s="490"/>
      <c r="H11" s="512"/>
      <c r="I11" s="505"/>
      <c r="J11" s="490"/>
      <c r="K11" s="504"/>
      <c r="L11" s="507"/>
      <c r="M11" s="490"/>
      <c r="N11" s="490"/>
    </row>
    <row r="12" spans="1:15" ht="10.5" customHeight="1" x14ac:dyDescent="0.2">
      <c r="A12" s="511"/>
      <c r="B12" s="174">
        <v>1</v>
      </c>
      <c r="C12" s="175">
        <v>2</v>
      </c>
      <c r="D12" s="175">
        <v>3</v>
      </c>
      <c r="E12" s="175">
        <v>4</v>
      </c>
      <c r="F12" s="175">
        <v>5</v>
      </c>
      <c r="G12" s="175">
        <v>6</v>
      </c>
      <c r="H12" s="175">
        <v>7</v>
      </c>
      <c r="I12" s="175">
        <v>8</v>
      </c>
      <c r="J12" s="181">
        <v>9</v>
      </c>
      <c r="K12" s="175">
        <v>10</v>
      </c>
      <c r="L12" s="175">
        <v>11</v>
      </c>
      <c r="M12" s="175">
        <v>12</v>
      </c>
      <c r="N12" s="175">
        <v>13</v>
      </c>
    </row>
    <row r="13" spans="1:15" s="37" customFormat="1" ht="16.5" customHeight="1" x14ac:dyDescent="0.2">
      <c r="A13" s="234" t="s">
        <v>1</v>
      </c>
      <c r="B13" s="235">
        <v>37593</v>
      </c>
      <c r="C13" s="235">
        <v>16640</v>
      </c>
      <c r="D13" s="236">
        <v>44.263559705264299</v>
      </c>
      <c r="E13" s="235">
        <v>12841</v>
      </c>
      <c r="F13" s="236">
        <v>34.157954938419401</v>
      </c>
      <c r="G13" s="235">
        <v>8112</v>
      </c>
      <c r="H13" s="236">
        <v>21.5784853563163</v>
      </c>
      <c r="I13" s="397">
        <v>7250374.9416666701</v>
      </c>
      <c r="J13" s="397">
        <v>5986941.9131313097</v>
      </c>
      <c r="K13" s="397">
        <v>290417.96114718198</v>
      </c>
      <c r="L13" s="397">
        <v>226493.857792208</v>
      </c>
      <c r="M13" s="397">
        <v>63924.103354973697</v>
      </c>
      <c r="N13" s="397">
        <v>69452.494841273394</v>
      </c>
      <c r="O13" s="47"/>
    </row>
    <row r="14" spans="1:15" s="37" customFormat="1" ht="16.5" customHeight="1" x14ac:dyDescent="0.2">
      <c r="A14" s="165" t="s">
        <v>13</v>
      </c>
      <c r="B14" s="29">
        <v>181</v>
      </c>
      <c r="C14" s="29">
        <v>47</v>
      </c>
      <c r="D14" s="35">
        <v>25.966850828729299</v>
      </c>
      <c r="E14" s="29">
        <v>33</v>
      </c>
      <c r="F14" s="35">
        <v>18.232044198895</v>
      </c>
      <c r="G14" s="29">
        <v>101</v>
      </c>
      <c r="H14" s="35">
        <v>55.801104972375697</v>
      </c>
      <c r="I14" s="398">
        <v>10799.050000000299</v>
      </c>
      <c r="J14" s="398">
        <v>8784.6333333335006</v>
      </c>
      <c r="K14" s="398">
        <v>377.5</v>
      </c>
      <c r="L14" s="398" t="s">
        <v>391</v>
      </c>
      <c r="M14" s="398" t="s">
        <v>391</v>
      </c>
      <c r="N14" s="398">
        <v>60.200000000099998</v>
      </c>
    </row>
    <row r="15" spans="1:15" s="37" customFormat="1" ht="16.5" customHeight="1" x14ac:dyDescent="0.2">
      <c r="A15" s="165" t="s">
        <v>14</v>
      </c>
      <c r="B15" s="29" t="s">
        <v>391</v>
      </c>
      <c r="C15" s="29" t="s">
        <v>391</v>
      </c>
      <c r="D15" s="35" t="s">
        <v>391</v>
      </c>
      <c r="E15" s="29" t="s">
        <v>391</v>
      </c>
      <c r="F15" s="35" t="s">
        <v>391</v>
      </c>
      <c r="G15" s="29" t="s">
        <v>391</v>
      </c>
      <c r="H15" s="35" t="s">
        <v>391</v>
      </c>
      <c r="I15" s="398" t="s">
        <v>391</v>
      </c>
      <c r="J15" s="398" t="s">
        <v>391</v>
      </c>
      <c r="K15" s="398" t="s">
        <v>391</v>
      </c>
      <c r="L15" s="398">
        <v>169.83333333319999</v>
      </c>
      <c r="M15" s="398" t="s">
        <v>391</v>
      </c>
      <c r="N15" s="398" t="s">
        <v>391</v>
      </c>
    </row>
    <row r="16" spans="1:15" s="37" customFormat="1" ht="16.5" customHeight="1" x14ac:dyDescent="0.2">
      <c r="A16" s="164" t="s">
        <v>15</v>
      </c>
      <c r="B16" s="29">
        <v>7826</v>
      </c>
      <c r="C16" s="29">
        <v>3846</v>
      </c>
      <c r="D16" s="35">
        <v>49.143879376437503</v>
      </c>
      <c r="E16" s="29">
        <v>2830</v>
      </c>
      <c r="F16" s="35">
        <v>36.161512905698899</v>
      </c>
      <c r="G16" s="29">
        <v>1150</v>
      </c>
      <c r="H16" s="35">
        <v>14.6946077178635</v>
      </c>
      <c r="I16" s="398">
        <v>1202564.53542568</v>
      </c>
      <c r="J16" s="398">
        <v>1092216.92987013</v>
      </c>
      <c r="K16" s="398">
        <v>52739.003174600701</v>
      </c>
      <c r="L16" s="398">
        <v>42495.628679649897</v>
      </c>
      <c r="M16" s="398">
        <v>10243.3744949508</v>
      </c>
      <c r="N16" s="398">
        <v>11522.2510461774</v>
      </c>
    </row>
    <row r="17" spans="1:14" s="37" customFormat="1" ht="14.25" customHeight="1" x14ac:dyDescent="0.2">
      <c r="A17" s="177" t="s">
        <v>16</v>
      </c>
      <c r="B17" s="29">
        <v>674</v>
      </c>
      <c r="C17" s="29">
        <v>251</v>
      </c>
      <c r="D17" s="35">
        <v>37.240356083085999</v>
      </c>
      <c r="E17" s="29">
        <v>301</v>
      </c>
      <c r="F17" s="35">
        <v>44.658753709198798</v>
      </c>
      <c r="G17" s="29">
        <v>122</v>
      </c>
      <c r="H17" s="35">
        <v>18.1008902077151</v>
      </c>
      <c r="I17" s="398">
        <v>135409.322150072</v>
      </c>
      <c r="J17" s="398">
        <v>111562.469155845</v>
      </c>
      <c r="K17" s="398">
        <v>5423.9027777783003</v>
      </c>
      <c r="L17" s="398">
        <v>3684.4166666678002</v>
      </c>
      <c r="M17" s="398">
        <v>1739.4861111104999</v>
      </c>
      <c r="N17" s="398">
        <v>454.91666666600003</v>
      </c>
    </row>
    <row r="18" spans="1:14" s="37" customFormat="1" ht="15" customHeight="1" x14ac:dyDescent="0.2">
      <c r="A18" s="177" t="s">
        <v>17</v>
      </c>
      <c r="B18" s="29">
        <v>53</v>
      </c>
      <c r="C18" s="29">
        <v>17</v>
      </c>
      <c r="D18" s="35">
        <v>32.075471698113198</v>
      </c>
      <c r="E18" s="29">
        <v>26</v>
      </c>
      <c r="F18" s="35">
        <v>49.056603773584897</v>
      </c>
      <c r="G18" s="29">
        <v>10</v>
      </c>
      <c r="H18" s="35">
        <v>18.867924528301899</v>
      </c>
      <c r="I18" s="398">
        <v>7413.4999999995998</v>
      </c>
      <c r="J18" s="398">
        <v>6466.8333333334003</v>
      </c>
      <c r="K18" s="398">
        <v>314.83333333320002</v>
      </c>
      <c r="L18" s="398">
        <v>249.8333333333</v>
      </c>
      <c r="M18" s="398">
        <v>64.999999999899998</v>
      </c>
      <c r="N18" s="398">
        <v>35.583333333500001</v>
      </c>
    </row>
    <row r="19" spans="1:14" s="37" customFormat="1" ht="15" customHeight="1" x14ac:dyDescent="0.2">
      <c r="A19" s="177" t="s">
        <v>18</v>
      </c>
      <c r="B19" s="29">
        <v>4</v>
      </c>
      <c r="C19" s="29" t="s">
        <v>391</v>
      </c>
      <c r="D19" s="35" t="s">
        <v>391</v>
      </c>
      <c r="E19" s="29" t="s">
        <v>391</v>
      </c>
      <c r="F19" s="35" t="s">
        <v>391</v>
      </c>
      <c r="G19" s="29" t="s">
        <v>391</v>
      </c>
      <c r="H19" s="35" t="s">
        <v>391</v>
      </c>
      <c r="I19" s="398" t="s">
        <v>391</v>
      </c>
      <c r="J19" s="398" t="s">
        <v>391</v>
      </c>
      <c r="K19" s="398" t="s">
        <v>391</v>
      </c>
      <c r="L19" s="398" t="s">
        <v>391</v>
      </c>
      <c r="M19" s="398" t="s">
        <v>391</v>
      </c>
      <c r="N19" s="398" t="s">
        <v>391</v>
      </c>
    </row>
    <row r="20" spans="1:14" s="37" customFormat="1" ht="15" customHeight="1" x14ac:dyDescent="0.2">
      <c r="A20" s="177" t="s">
        <v>19</v>
      </c>
      <c r="B20" s="29">
        <v>151</v>
      </c>
      <c r="C20" s="29">
        <v>91</v>
      </c>
      <c r="D20" s="35">
        <v>60.264900662251698</v>
      </c>
      <c r="E20" s="29">
        <v>43</v>
      </c>
      <c r="F20" s="35">
        <v>28.476821192052999</v>
      </c>
      <c r="G20" s="34">
        <v>17</v>
      </c>
      <c r="H20" s="35">
        <v>11.2582781456954</v>
      </c>
      <c r="I20" s="398">
        <v>13724.041666666801</v>
      </c>
      <c r="J20" s="398">
        <v>12495.833333332999</v>
      </c>
      <c r="K20" s="398">
        <v>587.75000000019998</v>
      </c>
      <c r="L20" s="398">
        <v>496.50000000019998</v>
      </c>
      <c r="M20" s="398">
        <v>91.25</v>
      </c>
      <c r="N20" s="398">
        <v>157.20833333350001</v>
      </c>
    </row>
    <row r="21" spans="1:14" s="37" customFormat="1" ht="15" customHeight="1" x14ac:dyDescent="0.2">
      <c r="A21" s="177" t="s">
        <v>20</v>
      </c>
      <c r="B21" s="29">
        <v>40</v>
      </c>
      <c r="C21" s="29">
        <v>18</v>
      </c>
      <c r="D21" s="35">
        <v>45</v>
      </c>
      <c r="E21" s="29">
        <v>14</v>
      </c>
      <c r="F21" s="35">
        <v>35</v>
      </c>
      <c r="G21" s="29">
        <v>8</v>
      </c>
      <c r="H21" s="35">
        <v>20</v>
      </c>
      <c r="I21" s="398">
        <v>5008.2500000002001</v>
      </c>
      <c r="J21" s="398">
        <v>4329.5000000001</v>
      </c>
      <c r="K21" s="398">
        <v>208.91666666660001</v>
      </c>
      <c r="L21" s="398">
        <v>171.1666666667</v>
      </c>
      <c r="M21" s="398">
        <v>37.749999999899998</v>
      </c>
      <c r="N21" s="398">
        <v>20.416666666699999</v>
      </c>
    </row>
    <row r="22" spans="1:14" s="37" customFormat="1" ht="15" customHeight="1" x14ac:dyDescent="0.2">
      <c r="A22" s="177" t="s">
        <v>21</v>
      </c>
      <c r="B22" s="29">
        <v>16</v>
      </c>
      <c r="C22" s="29" t="s">
        <v>391</v>
      </c>
      <c r="D22" s="35" t="s">
        <v>391</v>
      </c>
      <c r="E22" s="29" t="s">
        <v>391</v>
      </c>
      <c r="F22" s="35" t="s">
        <v>391</v>
      </c>
      <c r="G22" s="29" t="s">
        <v>391</v>
      </c>
      <c r="H22" s="35" t="s">
        <v>391</v>
      </c>
      <c r="I22" s="398" t="s">
        <v>391</v>
      </c>
      <c r="J22" s="398" t="s">
        <v>391</v>
      </c>
      <c r="K22" s="398" t="s">
        <v>391</v>
      </c>
      <c r="L22" s="398" t="s">
        <v>391</v>
      </c>
      <c r="M22" s="398">
        <v>32.083333333299997</v>
      </c>
      <c r="N22" s="398" t="s">
        <v>391</v>
      </c>
    </row>
    <row r="23" spans="1:14" s="37" customFormat="1" ht="15" customHeight="1" x14ac:dyDescent="0.2">
      <c r="A23" s="177" t="s">
        <v>22</v>
      </c>
      <c r="B23" s="29">
        <v>174</v>
      </c>
      <c r="C23" s="29">
        <v>85</v>
      </c>
      <c r="D23" s="35">
        <v>48.850574712643699</v>
      </c>
      <c r="E23" s="29">
        <v>57</v>
      </c>
      <c r="F23" s="35">
        <v>32.758620689655203</v>
      </c>
      <c r="G23" s="29">
        <v>32</v>
      </c>
      <c r="H23" s="35">
        <v>18.390804597701099</v>
      </c>
      <c r="I23" s="398">
        <v>16843.476190476398</v>
      </c>
      <c r="J23" s="398">
        <v>15083.809523809799</v>
      </c>
      <c r="K23" s="398">
        <v>707.00000000049999</v>
      </c>
      <c r="L23" s="398">
        <v>556.9880952382</v>
      </c>
      <c r="M23" s="398">
        <v>150.01190476229999</v>
      </c>
      <c r="N23" s="398">
        <v>149.5000000002</v>
      </c>
    </row>
    <row r="24" spans="1:14" s="37" customFormat="1" ht="15" customHeight="1" x14ac:dyDescent="0.2">
      <c r="A24" s="177" t="s">
        <v>23</v>
      </c>
      <c r="B24" s="29">
        <v>150</v>
      </c>
      <c r="C24" s="29">
        <v>73</v>
      </c>
      <c r="D24" s="35">
        <v>48.6666666666667</v>
      </c>
      <c r="E24" s="29">
        <v>65</v>
      </c>
      <c r="F24" s="35">
        <v>43.3333333333333</v>
      </c>
      <c r="G24" s="29">
        <v>12</v>
      </c>
      <c r="H24" s="35">
        <v>8</v>
      </c>
      <c r="I24" s="398">
        <v>24095.0238095241</v>
      </c>
      <c r="J24" s="398">
        <v>22557.940476190299</v>
      </c>
      <c r="K24" s="398">
        <v>1101.5833333329999</v>
      </c>
      <c r="L24" s="398">
        <v>925.91666666649996</v>
      </c>
      <c r="M24" s="398">
        <v>175.66666666649999</v>
      </c>
      <c r="N24" s="398">
        <v>208.82142857150001</v>
      </c>
    </row>
    <row r="25" spans="1:14" s="37" customFormat="1" ht="15" customHeight="1" x14ac:dyDescent="0.2">
      <c r="A25" s="178" t="s">
        <v>24</v>
      </c>
      <c r="B25" s="29">
        <v>212</v>
      </c>
      <c r="C25" s="29">
        <v>115</v>
      </c>
      <c r="D25" s="35">
        <v>54.245283018867902</v>
      </c>
      <c r="E25" s="29">
        <v>61</v>
      </c>
      <c r="F25" s="35">
        <v>28.7735849056604</v>
      </c>
      <c r="G25" s="29">
        <v>36</v>
      </c>
      <c r="H25" s="35">
        <v>16.981132075471699</v>
      </c>
      <c r="I25" s="398">
        <v>17589.891666666601</v>
      </c>
      <c r="J25" s="398">
        <v>15308.9999999996</v>
      </c>
      <c r="K25" s="398">
        <v>702.16666666670005</v>
      </c>
      <c r="L25" s="398">
        <v>545.00000000019998</v>
      </c>
      <c r="M25" s="398">
        <v>157.16666666649999</v>
      </c>
      <c r="N25" s="398">
        <v>182.27500000009999</v>
      </c>
    </row>
    <row r="26" spans="1:14" s="37" customFormat="1" ht="15" customHeight="1" x14ac:dyDescent="0.2">
      <c r="A26" s="179" t="s">
        <v>25</v>
      </c>
      <c r="B26" s="29">
        <v>19</v>
      </c>
      <c r="C26" s="29">
        <v>11</v>
      </c>
      <c r="D26" s="35">
        <v>57.894736842105303</v>
      </c>
      <c r="E26" s="29" t="s">
        <v>391</v>
      </c>
      <c r="F26" s="35" t="s">
        <v>391</v>
      </c>
      <c r="G26" s="29" t="s">
        <v>391</v>
      </c>
      <c r="H26" s="35" t="s">
        <v>391</v>
      </c>
      <c r="I26" s="398">
        <v>4144.3333333333003</v>
      </c>
      <c r="J26" s="398">
        <v>3897.25</v>
      </c>
      <c r="K26" s="398">
        <v>190.25</v>
      </c>
      <c r="L26" s="398" t="s">
        <v>391</v>
      </c>
      <c r="M26" s="398" t="s">
        <v>391</v>
      </c>
      <c r="N26" s="398">
        <v>48.583333333399999</v>
      </c>
    </row>
    <row r="27" spans="1:14" s="37" customFormat="1" ht="15" customHeight="1" x14ac:dyDescent="0.2">
      <c r="A27" s="177" t="s">
        <v>26</v>
      </c>
      <c r="B27" s="29">
        <v>338</v>
      </c>
      <c r="C27" s="29">
        <v>156</v>
      </c>
      <c r="D27" s="35">
        <v>46.153846153846203</v>
      </c>
      <c r="E27" s="29">
        <v>144</v>
      </c>
      <c r="F27" s="35">
        <v>42.603550295858</v>
      </c>
      <c r="G27" s="29">
        <v>38</v>
      </c>
      <c r="H27" s="35">
        <v>11.2426035502959</v>
      </c>
      <c r="I27" s="398">
        <v>92086.958333333198</v>
      </c>
      <c r="J27" s="398">
        <v>85673.999999999694</v>
      </c>
      <c r="K27" s="398">
        <v>4219.9583333330002</v>
      </c>
      <c r="L27" s="398">
        <v>3624.9583333328001</v>
      </c>
      <c r="M27" s="398">
        <v>595.00000000019998</v>
      </c>
      <c r="N27" s="398">
        <v>823.45833333309997</v>
      </c>
    </row>
    <row r="28" spans="1:14" s="37" customFormat="1" ht="15" customHeight="1" x14ac:dyDescent="0.2">
      <c r="A28" s="177" t="s">
        <v>27</v>
      </c>
      <c r="B28" s="29">
        <v>54</v>
      </c>
      <c r="C28" s="29">
        <v>16</v>
      </c>
      <c r="D28" s="35">
        <v>29.629629629629601</v>
      </c>
      <c r="E28" s="29">
        <v>32</v>
      </c>
      <c r="F28" s="35">
        <v>59.259259259259302</v>
      </c>
      <c r="G28" s="29">
        <v>6</v>
      </c>
      <c r="H28" s="35">
        <v>11.1111111111111</v>
      </c>
      <c r="I28" s="398">
        <v>13965.2833333336</v>
      </c>
      <c r="J28" s="398">
        <v>13265.200000000301</v>
      </c>
      <c r="K28" s="398">
        <v>652.79999999990002</v>
      </c>
      <c r="L28" s="398">
        <v>463.38333333330002</v>
      </c>
      <c r="M28" s="398">
        <v>189.41666666660001</v>
      </c>
      <c r="N28" s="398">
        <v>27.016666666700001</v>
      </c>
    </row>
    <row r="29" spans="1:14" s="37" customFormat="1" ht="15" customHeight="1" x14ac:dyDescent="0.2">
      <c r="A29" s="177" t="s">
        <v>28</v>
      </c>
      <c r="B29" s="29">
        <v>626</v>
      </c>
      <c r="C29" s="29">
        <v>299</v>
      </c>
      <c r="D29" s="35">
        <v>47.763578274760398</v>
      </c>
      <c r="E29" s="29">
        <v>245</v>
      </c>
      <c r="F29" s="35">
        <v>39.137380191693303</v>
      </c>
      <c r="G29" s="29">
        <v>82</v>
      </c>
      <c r="H29" s="35">
        <v>13.0990415335463</v>
      </c>
      <c r="I29" s="398">
        <v>76869.115079364201</v>
      </c>
      <c r="J29" s="398">
        <v>71207.375000000393</v>
      </c>
      <c r="K29" s="398">
        <v>3418.5047619044999</v>
      </c>
      <c r="L29" s="398">
        <v>2651.3273809517</v>
      </c>
      <c r="M29" s="398">
        <v>767.17738095280004</v>
      </c>
      <c r="N29" s="398">
        <v>451.5674603178</v>
      </c>
    </row>
    <row r="30" spans="1:14" s="37" customFormat="1" ht="15" customHeight="1" x14ac:dyDescent="0.2">
      <c r="A30" s="177" t="s">
        <v>29</v>
      </c>
      <c r="B30" s="29">
        <v>218</v>
      </c>
      <c r="C30" s="29">
        <v>105</v>
      </c>
      <c r="D30" s="35">
        <v>48.165137614678898</v>
      </c>
      <c r="E30" s="29">
        <v>67</v>
      </c>
      <c r="F30" s="35">
        <v>30.7339449541284</v>
      </c>
      <c r="G30" s="29">
        <v>46</v>
      </c>
      <c r="H30" s="35">
        <v>21.100917431192698</v>
      </c>
      <c r="I30" s="398">
        <v>25574.049999999901</v>
      </c>
      <c r="J30" s="398">
        <v>23915.900000000402</v>
      </c>
      <c r="K30" s="398">
        <v>1136.6555555555001</v>
      </c>
      <c r="L30" s="398">
        <v>920.59999999959996</v>
      </c>
      <c r="M30" s="398">
        <v>216.05555555590001</v>
      </c>
      <c r="N30" s="398">
        <v>206.53333333329999</v>
      </c>
    </row>
    <row r="31" spans="1:14" s="37" customFormat="1" ht="15" customHeight="1" x14ac:dyDescent="0.2">
      <c r="A31" s="177" t="s">
        <v>30</v>
      </c>
      <c r="B31" s="29">
        <v>412</v>
      </c>
      <c r="C31" s="29">
        <v>263</v>
      </c>
      <c r="D31" s="35">
        <v>63.834951456310698</v>
      </c>
      <c r="E31" s="29">
        <v>110</v>
      </c>
      <c r="F31" s="35">
        <v>26.699029126213599</v>
      </c>
      <c r="G31" s="29">
        <v>39</v>
      </c>
      <c r="H31" s="35">
        <v>9.4660194174757297</v>
      </c>
      <c r="I31" s="398">
        <v>105412.45714285701</v>
      </c>
      <c r="J31" s="398">
        <v>97514.538095238095</v>
      </c>
      <c r="K31" s="398">
        <v>4783.4730158732</v>
      </c>
      <c r="L31" s="398">
        <v>4500.2785714289002</v>
      </c>
      <c r="M31" s="398">
        <v>283.19444444430002</v>
      </c>
      <c r="N31" s="398">
        <v>2517.7714285714001</v>
      </c>
    </row>
    <row r="32" spans="1:14" s="37" customFormat="1" ht="15" customHeight="1" x14ac:dyDescent="0.2">
      <c r="A32" s="177" t="s">
        <v>31</v>
      </c>
      <c r="B32" s="29">
        <v>1735</v>
      </c>
      <c r="C32" s="29">
        <v>931</v>
      </c>
      <c r="D32" s="35">
        <v>53.6599423631124</v>
      </c>
      <c r="E32" s="29">
        <v>534</v>
      </c>
      <c r="F32" s="35">
        <v>30.7780979827089</v>
      </c>
      <c r="G32" s="29">
        <v>270</v>
      </c>
      <c r="H32" s="35">
        <v>15.5619596541787</v>
      </c>
      <c r="I32" s="398">
        <v>176493.71038961</v>
      </c>
      <c r="J32" s="398">
        <v>161583.473701298</v>
      </c>
      <c r="K32" s="398">
        <v>7623.89761904641</v>
      </c>
      <c r="L32" s="398">
        <v>6157.6346320329003</v>
      </c>
      <c r="M32" s="398">
        <v>1466.2629870134999</v>
      </c>
      <c r="N32" s="398">
        <v>1667.5023809526999</v>
      </c>
    </row>
    <row r="33" spans="1:14" s="37" customFormat="1" ht="15" customHeight="1" x14ac:dyDescent="0.2">
      <c r="A33" s="177" t="s">
        <v>32</v>
      </c>
      <c r="B33" s="29">
        <v>355</v>
      </c>
      <c r="C33" s="29">
        <v>152</v>
      </c>
      <c r="D33" s="35">
        <v>42.816901408450697</v>
      </c>
      <c r="E33" s="29">
        <v>143</v>
      </c>
      <c r="F33" s="35">
        <v>40.2816901408451</v>
      </c>
      <c r="G33" s="29">
        <v>60</v>
      </c>
      <c r="H33" s="35">
        <v>16.901408450704199</v>
      </c>
      <c r="I33" s="398">
        <v>52099.55050505</v>
      </c>
      <c r="J33" s="398">
        <v>48349.242424242402</v>
      </c>
      <c r="K33" s="398">
        <v>2336.6944444441001</v>
      </c>
      <c r="L33" s="398">
        <v>1680.4444444443</v>
      </c>
      <c r="M33" s="398">
        <v>656.24999999980002</v>
      </c>
      <c r="N33" s="398">
        <v>312.58333333349998</v>
      </c>
    </row>
    <row r="34" spans="1:14" s="37" customFormat="1" ht="15" customHeight="1" x14ac:dyDescent="0.2">
      <c r="A34" s="177" t="s">
        <v>33</v>
      </c>
      <c r="B34" s="29">
        <v>349</v>
      </c>
      <c r="C34" s="29">
        <v>179</v>
      </c>
      <c r="D34" s="35">
        <v>51.289398280802303</v>
      </c>
      <c r="E34" s="29">
        <v>127</v>
      </c>
      <c r="F34" s="35">
        <v>36.389684813753597</v>
      </c>
      <c r="G34" s="29">
        <v>43</v>
      </c>
      <c r="H34" s="35">
        <v>12.320916905444101</v>
      </c>
      <c r="I34" s="398">
        <v>75451.099999999497</v>
      </c>
      <c r="J34" s="398">
        <v>69304.961111110999</v>
      </c>
      <c r="K34" s="398">
        <v>3381.5833333339001</v>
      </c>
      <c r="L34" s="398">
        <v>2976.5833333332998</v>
      </c>
      <c r="M34" s="398">
        <v>405.00000000059998</v>
      </c>
      <c r="N34" s="398">
        <v>858.67619047619996</v>
      </c>
    </row>
    <row r="35" spans="1:14" s="37" customFormat="1" ht="15" customHeight="1" x14ac:dyDescent="0.2">
      <c r="A35" s="177" t="s">
        <v>34</v>
      </c>
      <c r="B35" s="29">
        <v>1293</v>
      </c>
      <c r="C35" s="29">
        <v>628</v>
      </c>
      <c r="D35" s="35">
        <v>48.569218870843002</v>
      </c>
      <c r="E35" s="29">
        <v>500</v>
      </c>
      <c r="F35" s="35">
        <v>38.669760247486501</v>
      </c>
      <c r="G35" s="29">
        <v>165</v>
      </c>
      <c r="H35" s="35">
        <v>12.7610208816705</v>
      </c>
      <c r="I35" s="398">
        <v>203254.640620491</v>
      </c>
      <c r="J35" s="398">
        <v>185885.792352091</v>
      </c>
      <c r="K35" s="398">
        <v>9000.4499999991003</v>
      </c>
      <c r="L35" s="398">
        <v>7266.5833333324999</v>
      </c>
      <c r="M35" s="398">
        <v>1733.8666666665999</v>
      </c>
      <c r="N35" s="398">
        <v>1328.5038239541</v>
      </c>
    </row>
    <row r="36" spans="1:14" s="37" customFormat="1" ht="15" customHeight="1" x14ac:dyDescent="0.2">
      <c r="A36" s="177" t="s">
        <v>35</v>
      </c>
      <c r="B36" s="29">
        <v>208</v>
      </c>
      <c r="C36" s="29">
        <v>87</v>
      </c>
      <c r="D36" s="35">
        <v>41.826923076923102</v>
      </c>
      <c r="E36" s="29">
        <v>99</v>
      </c>
      <c r="F36" s="35">
        <v>47.596153846153797</v>
      </c>
      <c r="G36" s="29">
        <v>22</v>
      </c>
      <c r="H36" s="35">
        <v>10.5769230769231</v>
      </c>
      <c r="I36" s="398">
        <v>72428.408333333806</v>
      </c>
      <c r="J36" s="398">
        <v>67210.422222222303</v>
      </c>
      <c r="K36" s="398">
        <v>3335.9749999996998</v>
      </c>
      <c r="L36" s="398">
        <v>2998.8083333331001</v>
      </c>
      <c r="M36" s="398">
        <v>337.16666666660001</v>
      </c>
      <c r="N36" s="398">
        <v>1556.3166666667</v>
      </c>
    </row>
    <row r="37" spans="1:14" s="37" customFormat="1" ht="15" customHeight="1" x14ac:dyDescent="0.2">
      <c r="A37" s="177" t="s">
        <v>36</v>
      </c>
      <c r="B37" s="29">
        <v>45</v>
      </c>
      <c r="C37" s="29" t="s">
        <v>391</v>
      </c>
      <c r="D37" s="35" t="s">
        <v>391</v>
      </c>
      <c r="E37" s="29">
        <v>23</v>
      </c>
      <c r="F37" s="35">
        <v>51.1111111111111</v>
      </c>
      <c r="G37" s="29" t="s">
        <v>391</v>
      </c>
      <c r="H37" s="35" t="s">
        <v>391</v>
      </c>
      <c r="I37" s="398">
        <v>5550.0833333337996</v>
      </c>
      <c r="J37" s="398">
        <v>5026.75</v>
      </c>
      <c r="K37" s="398">
        <v>241.70833333350001</v>
      </c>
      <c r="L37" s="398">
        <v>169.83333333339999</v>
      </c>
      <c r="M37" s="398">
        <v>71.875000000100002</v>
      </c>
      <c r="N37" s="398">
        <v>29.75</v>
      </c>
    </row>
    <row r="38" spans="1:14" s="37" customFormat="1" ht="15" customHeight="1" x14ac:dyDescent="0.2">
      <c r="A38" s="177" t="s">
        <v>37</v>
      </c>
      <c r="B38" s="29">
        <v>206</v>
      </c>
      <c r="C38" s="29">
        <v>112</v>
      </c>
      <c r="D38" s="35">
        <v>54.368932038834899</v>
      </c>
      <c r="E38" s="29">
        <v>60</v>
      </c>
      <c r="F38" s="35">
        <v>29.126213592233</v>
      </c>
      <c r="G38" s="29">
        <v>34</v>
      </c>
      <c r="H38" s="35">
        <v>16.504854368932001</v>
      </c>
      <c r="I38" s="398">
        <v>26676.238888888802</v>
      </c>
      <c r="J38" s="398">
        <v>24587.5027777777</v>
      </c>
      <c r="K38" s="398">
        <v>1175.8166666666</v>
      </c>
      <c r="L38" s="398">
        <v>820.28888888840004</v>
      </c>
      <c r="M38" s="398">
        <v>355.5277777782</v>
      </c>
      <c r="N38" s="398">
        <v>204.7250000002</v>
      </c>
    </row>
    <row r="39" spans="1:14" s="37" customFormat="1" ht="15" customHeight="1" x14ac:dyDescent="0.2">
      <c r="A39" s="177" t="s">
        <v>38</v>
      </c>
      <c r="B39" s="29">
        <v>246</v>
      </c>
      <c r="C39" s="29">
        <v>135</v>
      </c>
      <c r="D39" s="35">
        <v>54.878048780487802</v>
      </c>
      <c r="E39" s="29">
        <v>66</v>
      </c>
      <c r="F39" s="35">
        <v>26.829268292682901</v>
      </c>
      <c r="G39" s="29">
        <v>45</v>
      </c>
      <c r="H39" s="35">
        <v>18.292682926829301</v>
      </c>
      <c r="I39" s="398">
        <v>23650.803030302999</v>
      </c>
      <c r="J39" s="398">
        <v>20823.1363636362</v>
      </c>
      <c r="K39" s="398">
        <v>961.99999999989996</v>
      </c>
      <c r="L39" s="398">
        <v>696.50000000010004</v>
      </c>
      <c r="M39" s="398">
        <v>265.49999999980002</v>
      </c>
      <c r="N39" s="398">
        <v>182.3750000002</v>
      </c>
    </row>
    <row r="40" spans="1:14" s="37" customFormat="1" ht="15" customHeight="1" x14ac:dyDescent="0.2">
      <c r="A40" s="177" t="s">
        <v>39</v>
      </c>
      <c r="B40" s="29">
        <v>248</v>
      </c>
      <c r="C40" s="29">
        <v>94</v>
      </c>
      <c r="D40" s="35">
        <v>37.903225806451601</v>
      </c>
      <c r="E40" s="29">
        <v>98</v>
      </c>
      <c r="F40" s="35">
        <v>39.5161290322581</v>
      </c>
      <c r="G40" s="29">
        <v>56</v>
      </c>
      <c r="H40" s="35">
        <v>22.580645161290299</v>
      </c>
      <c r="I40" s="398">
        <v>25902.4642857131</v>
      </c>
      <c r="J40" s="398">
        <v>23411.416666666199</v>
      </c>
      <c r="K40" s="398">
        <v>1099.3333333328001</v>
      </c>
      <c r="L40" s="398">
        <v>670.24999999930003</v>
      </c>
      <c r="M40" s="398">
        <v>429.08333333349998</v>
      </c>
      <c r="N40" s="398">
        <v>85</v>
      </c>
    </row>
    <row r="41" spans="1:14" s="37" customFormat="1" ht="15" customHeight="1" x14ac:dyDescent="0.2">
      <c r="A41" s="164" t="s">
        <v>40</v>
      </c>
      <c r="B41" s="29">
        <v>188</v>
      </c>
      <c r="C41" s="29">
        <v>92</v>
      </c>
      <c r="D41" s="35">
        <v>48.936170212766001</v>
      </c>
      <c r="E41" s="29">
        <v>75</v>
      </c>
      <c r="F41" s="35">
        <v>39.893617021276597</v>
      </c>
      <c r="G41" s="29">
        <v>21</v>
      </c>
      <c r="H41" s="35">
        <v>11.1702127659574</v>
      </c>
      <c r="I41" s="398">
        <v>69143.250000000597</v>
      </c>
      <c r="J41" s="398">
        <v>63950.583333333299</v>
      </c>
      <c r="K41" s="398">
        <v>3169.7500000005998</v>
      </c>
      <c r="L41" s="398">
        <v>2694.9166666670999</v>
      </c>
      <c r="M41" s="398">
        <v>474.83333333349998</v>
      </c>
      <c r="N41" s="398">
        <v>1001.833333333</v>
      </c>
    </row>
    <row r="42" spans="1:14" s="37" customFormat="1" ht="15" customHeight="1" x14ac:dyDescent="0.2">
      <c r="A42" s="164" t="s">
        <v>41</v>
      </c>
      <c r="B42" s="29">
        <v>408</v>
      </c>
      <c r="C42" s="29">
        <v>224</v>
      </c>
      <c r="D42" s="35">
        <v>54.901960784313701</v>
      </c>
      <c r="E42" s="29">
        <v>124</v>
      </c>
      <c r="F42" s="35">
        <v>30.3921568627451</v>
      </c>
      <c r="G42" s="29">
        <v>60</v>
      </c>
      <c r="H42" s="35">
        <v>14.705882352941201</v>
      </c>
      <c r="I42" s="398">
        <v>57467.556818181998</v>
      </c>
      <c r="J42" s="398">
        <v>53271.193181818002</v>
      </c>
      <c r="K42" s="398">
        <v>2564.9166666667002</v>
      </c>
      <c r="L42" s="398">
        <v>2175.0416666667002</v>
      </c>
      <c r="M42" s="398">
        <v>389.875</v>
      </c>
      <c r="N42" s="398">
        <v>1140.045454545</v>
      </c>
    </row>
    <row r="43" spans="1:14" s="37" customFormat="1" ht="15" customHeight="1" x14ac:dyDescent="0.2">
      <c r="A43" s="177" t="s">
        <v>42</v>
      </c>
      <c r="B43" s="29">
        <v>56</v>
      </c>
      <c r="C43" s="29">
        <v>37</v>
      </c>
      <c r="D43" s="35">
        <v>66.071428571428598</v>
      </c>
      <c r="E43" s="29" t="s">
        <v>391</v>
      </c>
      <c r="F43" s="35" t="s">
        <v>391</v>
      </c>
      <c r="G43" s="29" t="s">
        <v>391</v>
      </c>
      <c r="H43" s="35" t="s">
        <v>391</v>
      </c>
      <c r="I43" s="398">
        <v>8881.3333333336996</v>
      </c>
      <c r="J43" s="398">
        <v>8148.9166666667998</v>
      </c>
      <c r="K43" s="398">
        <v>393.33333333339999</v>
      </c>
      <c r="L43" s="398">
        <v>367.58333333339999</v>
      </c>
      <c r="M43" s="398">
        <v>25.75</v>
      </c>
      <c r="N43" s="398">
        <v>118.4166666664</v>
      </c>
    </row>
    <row r="44" spans="1:14" s="37" customFormat="1" ht="15" customHeight="1" x14ac:dyDescent="0.2">
      <c r="A44" s="178" t="s">
        <v>43</v>
      </c>
      <c r="B44" s="29">
        <v>46</v>
      </c>
      <c r="C44" s="29">
        <v>28</v>
      </c>
      <c r="D44" s="35">
        <v>60.869565217391298</v>
      </c>
      <c r="E44" s="29" t="s">
        <v>391</v>
      </c>
      <c r="F44" s="35" t="s">
        <v>391</v>
      </c>
      <c r="G44" s="29" t="s">
        <v>391</v>
      </c>
      <c r="H44" s="35" t="s">
        <v>391</v>
      </c>
      <c r="I44" s="398">
        <v>5225.7500000003001</v>
      </c>
      <c r="J44" s="398">
        <v>4778.1666666666997</v>
      </c>
      <c r="K44" s="398">
        <v>225.66666666660001</v>
      </c>
      <c r="L44" s="398">
        <v>203.25</v>
      </c>
      <c r="M44" s="398">
        <v>22.416666666600001</v>
      </c>
      <c r="N44" s="398">
        <v>77.499999999899998</v>
      </c>
    </row>
    <row r="45" spans="1:14" s="37" customFormat="1" ht="15" customHeight="1" x14ac:dyDescent="0.2">
      <c r="A45" s="179" t="s">
        <v>44</v>
      </c>
      <c r="B45" s="29">
        <v>296</v>
      </c>
      <c r="C45" s="29">
        <v>154</v>
      </c>
      <c r="D45" s="35">
        <v>52.027027027027003</v>
      </c>
      <c r="E45" s="29">
        <v>100</v>
      </c>
      <c r="F45" s="35">
        <v>33.783783783783797</v>
      </c>
      <c r="G45" s="29">
        <v>42</v>
      </c>
      <c r="H45" s="35">
        <v>14.1891891891892</v>
      </c>
      <c r="I45" s="398">
        <v>41488.140151514599</v>
      </c>
      <c r="J45" s="398">
        <v>38587.193181817798</v>
      </c>
      <c r="K45" s="398">
        <v>1860.5000000001</v>
      </c>
      <c r="L45" s="398">
        <v>1528.0416666666999</v>
      </c>
      <c r="M45" s="398">
        <v>332.45833333339999</v>
      </c>
      <c r="N45" s="398">
        <v>938.1287878787</v>
      </c>
    </row>
    <row r="46" spans="1:14" s="37" customFormat="1" ht="15" customHeight="1" x14ac:dyDescent="0.2">
      <c r="A46" s="177" t="s">
        <v>45</v>
      </c>
      <c r="B46" s="29">
        <v>10</v>
      </c>
      <c r="C46" s="29">
        <v>5</v>
      </c>
      <c r="D46" s="35">
        <v>50</v>
      </c>
      <c r="E46" s="29" t="s">
        <v>391</v>
      </c>
      <c r="F46" s="35" t="s">
        <v>391</v>
      </c>
      <c r="G46" s="29" t="s">
        <v>391</v>
      </c>
      <c r="H46" s="35" t="s">
        <v>391</v>
      </c>
      <c r="I46" s="398">
        <v>1872.3333333334001</v>
      </c>
      <c r="J46" s="398">
        <v>1756.9166666666999</v>
      </c>
      <c r="K46" s="398">
        <v>85.416666666599994</v>
      </c>
      <c r="L46" s="398">
        <v>76.166666666599994</v>
      </c>
      <c r="M46" s="398">
        <v>9.25</v>
      </c>
      <c r="N46" s="398">
        <v>6</v>
      </c>
    </row>
    <row r="47" spans="1:14" s="37" customFormat="1" ht="15" customHeight="1" x14ac:dyDescent="0.2">
      <c r="A47" s="164" t="s">
        <v>46</v>
      </c>
      <c r="B47" s="29">
        <v>2679</v>
      </c>
      <c r="C47" s="29">
        <v>1123</v>
      </c>
      <c r="D47" s="35">
        <v>41.9186263531168</v>
      </c>
      <c r="E47" s="29">
        <v>691</v>
      </c>
      <c r="F47" s="35">
        <v>25.793206420306099</v>
      </c>
      <c r="G47" s="29">
        <v>865</v>
      </c>
      <c r="H47" s="35">
        <v>32.288167226577102</v>
      </c>
      <c r="I47" s="398">
        <v>178646.172619046</v>
      </c>
      <c r="J47" s="398">
        <v>156072.07222222301</v>
      </c>
      <c r="K47" s="398">
        <v>6943.5999999987998</v>
      </c>
      <c r="L47" s="398">
        <v>4144.6833333329996</v>
      </c>
      <c r="M47" s="398">
        <v>2798.9166666658002</v>
      </c>
      <c r="N47" s="398">
        <v>856.33333333420001</v>
      </c>
    </row>
    <row r="48" spans="1:14" s="37" customFormat="1" ht="15" customHeight="1" x14ac:dyDescent="0.2">
      <c r="A48" s="177" t="s">
        <v>47</v>
      </c>
      <c r="B48" s="29">
        <v>363</v>
      </c>
      <c r="C48" s="29">
        <v>173</v>
      </c>
      <c r="D48" s="35">
        <v>47.658402203856703</v>
      </c>
      <c r="E48" s="29">
        <v>87</v>
      </c>
      <c r="F48" s="35">
        <v>23.9669421487603</v>
      </c>
      <c r="G48" s="29">
        <v>103</v>
      </c>
      <c r="H48" s="35">
        <v>28.374655647382902</v>
      </c>
      <c r="I48" s="398">
        <v>22910.555555555999</v>
      </c>
      <c r="J48" s="398">
        <v>20448.458333333499</v>
      </c>
      <c r="K48" s="398">
        <v>905.66666666670005</v>
      </c>
      <c r="L48" s="398">
        <v>613</v>
      </c>
      <c r="M48" s="398">
        <v>292.6666666667</v>
      </c>
      <c r="N48" s="398">
        <v>174.6666666669</v>
      </c>
    </row>
    <row r="49" spans="1:14" s="37" customFormat="1" ht="15" customHeight="1" x14ac:dyDescent="0.2">
      <c r="A49" s="177" t="s">
        <v>48</v>
      </c>
      <c r="B49" s="29">
        <v>448</v>
      </c>
      <c r="C49" s="29">
        <v>183</v>
      </c>
      <c r="D49" s="35">
        <v>40.848214285714299</v>
      </c>
      <c r="E49" s="29">
        <v>148</v>
      </c>
      <c r="F49" s="35">
        <v>33.035714285714299</v>
      </c>
      <c r="G49" s="29">
        <v>117</v>
      </c>
      <c r="H49" s="35">
        <v>26.116071428571399</v>
      </c>
      <c r="I49" s="398">
        <v>35136.324999999903</v>
      </c>
      <c r="J49" s="398">
        <v>32183.180555555198</v>
      </c>
      <c r="K49" s="398">
        <v>1473.8333333328001</v>
      </c>
      <c r="L49" s="398">
        <v>885.15</v>
      </c>
      <c r="M49" s="398">
        <v>588.68333333279998</v>
      </c>
      <c r="N49" s="398">
        <v>192.75</v>
      </c>
    </row>
    <row r="50" spans="1:14" s="37" customFormat="1" ht="15" customHeight="1" x14ac:dyDescent="0.2">
      <c r="A50" s="177" t="s">
        <v>49</v>
      </c>
      <c r="B50" s="29">
        <v>1868</v>
      </c>
      <c r="C50" s="29">
        <v>767</v>
      </c>
      <c r="D50" s="35">
        <v>41.059957173447501</v>
      </c>
      <c r="E50" s="29">
        <v>456</v>
      </c>
      <c r="F50" s="35">
        <v>24.411134903640299</v>
      </c>
      <c r="G50" s="29">
        <v>645</v>
      </c>
      <c r="H50" s="35">
        <v>34.528907922912197</v>
      </c>
      <c r="I50" s="398">
        <v>120599.29206348999</v>
      </c>
      <c r="J50" s="398">
        <v>103440.43333333499</v>
      </c>
      <c r="K50" s="398">
        <v>4564.0999999993001</v>
      </c>
      <c r="L50" s="398">
        <v>2646.533333333</v>
      </c>
      <c r="M50" s="398">
        <v>1917.5666666663001</v>
      </c>
      <c r="N50" s="398">
        <v>488.91666666729998</v>
      </c>
    </row>
    <row r="51" spans="1:14" s="37" customFormat="1" ht="15" customHeight="1" x14ac:dyDescent="0.2">
      <c r="A51" s="164" t="s">
        <v>50</v>
      </c>
      <c r="B51" s="29">
        <v>6534</v>
      </c>
      <c r="C51" s="29">
        <v>2879</v>
      </c>
      <c r="D51" s="35">
        <v>44.061830425466802</v>
      </c>
      <c r="E51" s="29">
        <v>2191</v>
      </c>
      <c r="F51" s="35">
        <v>33.532292623201698</v>
      </c>
      <c r="G51" s="29">
        <v>1464</v>
      </c>
      <c r="H51" s="35">
        <v>22.4058769513315</v>
      </c>
      <c r="I51" s="398">
        <v>731473.47839105001</v>
      </c>
      <c r="J51" s="398">
        <v>580679.40043289796</v>
      </c>
      <c r="K51" s="398">
        <v>27083.187193362901</v>
      </c>
      <c r="L51" s="398">
        <v>17679.0256493507</v>
      </c>
      <c r="M51" s="398">
        <v>9404.1615440122005</v>
      </c>
      <c r="N51" s="398">
        <v>3208.3233044737999</v>
      </c>
    </row>
    <row r="52" spans="1:14" s="37" customFormat="1" ht="15" customHeight="1" x14ac:dyDescent="0.2">
      <c r="A52" s="177" t="s">
        <v>51</v>
      </c>
      <c r="B52" s="29">
        <v>883</v>
      </c>
      <c r="C52" s="29">
        <v>380</v>
      </c>
      <c r="D52" s="35">
        <v>43.035107587768998</v>
      </c>
      <c r="E52" s="29">
        <v>301</v>
      </c>
      <c r="F52" s="35">
        <v>34.088335220837997</v>
      </c>
      <c r="G52" s="29">
        <v>202</v>
      </c>
      <c r="H52" s="35">
        <v>22.876557191393001</v>
      </c>
      <c r="I52" s="398">
        <v>85327.752777777103</v>
      </c>
      <c r="J52" s="398">
        <v>67768.193253968595</v>
      </c>
      <c r="K52" s="398">
        <v>3125.5912698412999</v>
      </c>
      <c r="L52" s="398">
        <v>2060.3055555558999</v>
      </c>
      <c r="M52" s="398">
        <v>1065.2857142854</v>
      </c>
      <c r="N52" s="398">
        <v>323.616666667</v>
      </c>
    </row>
    <row r="53" spans="1:14" s="37" customFormat="1" ht="15" customHeight="1" x14ac:dyDescent="0.2">
      <c r="A53" s="177" t="s">
        <v>52</v>
      </c>
      <c r="B53" s="29">
        <v>3007</v>
      </c>
      <c r="C53" s="29">
        <v>1230</v>
      </c>
      <c r="D53" s="35">
        <v>40.904556035916201</v>
      </c>
      <c r="E53" s="29">
        <v>1123</v>
      </c>
      <c r="F53" s="35">
        <v>37.346192218157597</v>
      </c>
      <c r="G53" s="29">
        <v>654</v>
      </c>
      <c r="H53" s="35">
        <v>21.749251745926198</v>
      </c>
      <c r="I53" s="398">
        <v>317086.97463924799</v>
      </c>
      <c r="J53" s="398">
        <v>276311.988419912</v>
      </c>
      <c r="K53" s="398">
        <v>13002.9288239546</v>
      </c>
      <c r="L53" s="398">
        <v>8672.9293290039004</v>
      </c>
      <c r="M53" s="398">
        <v>4329.9994949507</v>
      </c>
      <c r="N53" s="398">
        <v>1412.5793650793</v>
      </c>
    </row>
    <row r="54" spans="1:14" s="37" customFormat="1" ht="15" customHeight="1" x14ac:dyDescent="0.2">
      <c r="A54" s="177" t="s">
        <v>53</v>
      </c>
      <c r="B54" s="29">
        <v>2644</v>
      </c>
      <c r="C54" s="29">
        <v>1269</v>
      </c>
      <c r="D54" s="35">
        <v>47.9954614220878</v>
      </c>
      <c r="E54" s="29">
        <v>767</v>
      </c>
      <c r="F54" s="35">
        <v>29.0090771558245</v>
      </c>
      <c r="G54" s="29">
        <v>608</v>
      </c>
      <c r="H54" s="35">
        <v>22.9954614220877</v>
      </c>
      <c r="I54" s="398">
        <v>329058.750974025</v>
      </c>
      <c r="J54" s="398">
        <v>236599.21875901701</v>
      </c>
      <c r="K54" s="398">
        <v>10954.667099566999</v>
      </c>
      <c r="L54" s="398">
        <v>6945.7907647908996</v>
      </c>
      <c r="M54" s="398">
        <v>4008.8763347761001</v>
      </c>
      <c r="N54" s="398">
        <v>1472.1272727275</v>
      </c>
    </row>
    <row r="55" spans="1:14" s="37" customFormat="1" ht="15" customHeight="1" x14ac:dyDescent="0.2">
      <c r="A55" s="164" t="s">
        <v>54</v>
      </c>
      <c r="B55" s="29">
        <v>2306</v>
      </c>
      <c r="C55" s="29">
        <v>1041</v>
      </c>
      <c r="D55" s="35">
        <v>45.143104943625303</v>
      </c>
      <c r="E55" s="29">
        <v>720</v>
      </c>
      <c r="F55" s="35">
        <v>31.222896790980101</v>
      </c>
      <c r="G55" s="29">
        <v>545</v>
      </c>
      <c r="H55" s="35">
        <v>23.633998265394599</v>
      </c>
      <c r="I55" s="398">
        <v>368833.54992785101</v>
      </c>
      <c r="J55" s="398">
        <v>310961.67168109398</v>
      </c>
      <c r="K55" s="398">
        <v>14893.149350649201</v>
      </c>
      <c r="L55" s="398">
        <v>10856.767857143701</v>
      </c>
      <c r="M55" s="398">
        <v>4036.3814935055002</v>
      </c>
      <c r="N55" s="398">
        <v>3794.3829365096999</v>
      </c>
    </row>
    <row r="56" spans="1:14" s="37" customFormat="1" ht="15" customHeight="1" x14ac:dyDescent="0.2">
      <c r="A56" s="177" t="s">
        <v>55</v>
      </c>
      <c r="B56" s="29">
        <v>1104</v>
      </c>
      <c r="C56" s="29">
        <v>556</v>
      </c>
      <c r="D56" s="35">
        <v>50.362318840579697</v>
      </c>
      <c r="E56" s="29">
        <v>298</v>
      </c>
      <c r="F56" s="35">
        <v>26.992753623188399</v>
      </c>
      <c r="G56" s="29">
        <v>250</v>
      </c>
      <c r="H56" s="35">
        <v>22.644927536231901</v>
      </c>
      <c r="I56" s="398">
        <v>138704.59274891799</v>
      </c>
      <c r="J56" s="398">
        <v>111808.18416305901</v>
      </c>
      <c r="K56" s="398">
        <v>5254.8095238097003</v>
      </c>
      <c r="L56" s="398">
        <v>4059.5916666674998</v>
      </c>
      <c r="M56" s="398">
        <v>1195.2178571422</v>
      </c>
      <c r="N56" s="398">
        <v>2065.8472222228002</v>
      </c>
    </row>
    <row r="57" spans="1:14" s="37" customFormat="1" ht="15" customHeight="1" x14ac:dyDescent="0.2">
      <c r="A57" s="177" t="s">
        <v>56</v>
      </c>
      <c r="B57" s="29">
        <v>8</v>
      </c>
      <c r="C57" s="29" t="s">
        <v>391</v>
      </c>
      <c r="D57" s="35" t="s">
        <v>391</v>
      </c>
      <c r="E57" s="29">
        <v>3</v>
      </c>
      <c r="F57" s="35">
        <v>37.5</v>
      </c>
      <c r="G57" s="29" t="s">
        <v>391</v>
      </c>
      <c r="H57" s="35" t="s">
        <v>391</v>
      </c>
      <c r="I57" s="398">
        <v>521.08333333350004</v>
      </c>
      <c r="J57" s="398">
        <v>431.50000000009999</v>
      </c>
      <c r="K57" s="398">
        <v>18.083333333300001</v>
      </c>
      <c r="L57" s="398">
        <v>13.666666666599999</v>
      </c>
      <c r="M57" s="398">
        <v>4.4166666667000003</v>
      </c>
      <c r="N57" s="398">
        <v>0.33333333339999999</v>
      </c>
    </row>
    <row r="58" spans="1:14" s="37" customFormat="1" ht="15" customHeight="1" x14ac:dyDescent="0.2">
      <c r="A58" s="177" t="s">
        <v>57</v>
      </c>
      <c r="B58" s="29">
        <v>17</v>
      </c>
      <c r="C58" s="29" t="s">
        <v>391</v>
      </c>
      <c r="D58" s="35" t="s">
        <v>391</v>
      </c>
      <c r="E58" s="29">
        <v>5</v>
      </c>
      <c r="F58" s="35">
        <v>29.411764705882401</v>
      </c>
      <c r="G58" s="29" t="s">
        <v>391</v>
      </c>
      <c r="H58" s="35" t="s">
        <v>391</v>
      </c>
      <c r="I58" s="398">
        <v>5564.0833333333003</v>
      </c>
      <c r="J58" s="398">
        <v>5259.9166666665997</v>
      </c>
      <c r="K58" s="398">
        <v>258.33333333339999</v>
      </c>
      <c r="L58" s="398">
        <v>57.083333333399999</v>
      </c>
      <c r="M58" s="398">
        <v>201.25</v>
      </c>
      <c r="N58" s="398">
        <v>2.4166666666999999</v>
      </c>
    </row>
    <row r="59" spans="1:14" s="37" customFormat="1" ht="15" customHeight="1" x14ac:dyDescent="0.2">
      <c r="A59" s="177" t="s">
        <v>58</v>
      </c>
      <c r="B59" s="29">
        <v>963</v>
      </c>
      <c r="C59" s="29">
        <v>428</v>
      </c>
      <c r="D59" s="35">
        <v>44.4444444444444</v>
      </c>
      <c r="E59" s="29">
        <v>353</v>
      </c>
      <c r="F59" s="35">
        <v>36.656282450675</v>
      </c>
      <c r="G59" s="29">
        <v>182</v>
      </c>
      <c r="H59" s="35">
        <v>18.899273104880599</v>
      </c>
      <c r="I59" s="398">
        <v>181706.81071428701</v>
      </c>
      <c r="J59" s="398">
        <v>162217.564285712</v>
      </c>
      <c r="K59" s="398">
        <v>7871.9231601726997</v>
      </c>
      <c r="L59" s="398">
        <v>5584.7595238096001</v>
      </c>
      <c r="M59" s="398">
        <v>2287.1636363631001</v>
      </c>
      <c r="N59" s="398">
        <v>1513.1190476199999</v>
      </c>
    </row>
    <row r="60" spans="1:14" s="37" customFormat="1" ht="15" customHeight="1" x14ac:dyDescent="0.2">
      <c r="A60" s="177" t="s">
        <v>59</v>
      </c>
      <c r="B60" s="29">
        <v>214</v>
      </c>
      <c r="C60" s="29">
        <v>51</v>
      </c>
      <c r="D60" s="35">
        <v>23.8317757009346</v>
      </c>
      <c r="E60" s="29">
        <v>61</v>
      </c>
      <c r="F60" s="35">
        <v>28.504672897196301</v>
      </c>
      <c r="G60" s="29">
        <v>102</v>
      </c>
      <c r="H60" s="35">
        <v>47.663551401869199</v>
      </c>
      <c r="I60" s="398">
        <v>42336.979797979802</v>
      </c>
      <c r="J60" s="398">
        <v>31244.506565656699</v>
      </c>
      <c r="K60" s="398">
        <v>1490.0000000001</v>
      </c>
      <c r="L60" s="398">
        <v>1141.6666666665999</v>
      </c>
      <c r="M60" s="398">
        <v>348.33333333349998</v>
      </c>
      <c r="N60" s="398">
        <v>212.66666666680001</v>
      </c>
    </row>
    <row r="61" spans="1:14" s="37" customFormat="1" ht="15" customHeight="1" x14ac:dyDescent="0.2">
      <c r="A61" s="164" t="s">
        <v>60</v>
      </c>
      <c r="B61" s="29">
        <v>1078</v>
      </c>
      <c r="C61" s="29">
        <v>344</v>
      </c>
      <c r="D61" s="35">
        <v>31.9109461966605</v>
      </c>
      <c r="E61" s="29">
        <v>289</v>
      </c>
      <c r="F61" s="35">
        <v>26.808905380334</v>
      </c>
      <c r="G61" s="29">
        <v>445</v>
      </c>
      <c r="H61" s="35">
        <v>41.280148423005599</v>
      </c>
      <c r="I61" s="398">
        <v>103963.77734487801</v>
      </c>
      <c r="J61" s="398">
        <v>68988.539646464196</v>
      </c>
      <c r="K61" s="398">
        <v>3108.3031746031002</v>
      </c>
      <c r="L61" s="398">
        <v>1867.5621212128001</v>
      </c>
      <c r="M61" s="398">
        <v>1240.7410533903001</v>
      </c>
      <c r="N61" s="398">
        <v>631.53535353469999</v>
      </c>
    </row>
    <row r="62" spans="1:14" s="37" customFormat="1" ht="15" customHeight="1" x14ac:dyDescent="0.2">
      <c r="A62" s="177" t="s">
        <v>61</v>
      </c>
      <c r="B62" s="29">
        <v>292</v>
      </c>
      <c r="C62" s="29">
        <v>100</v>
      </c>
      <c r="D62" s="35">
        <v>34.246575342465803</v>
      </c>
      <c r="E62" s="29">
        <v>96</v>
      </c>
      <c r="F62" s="35">
        <v>32.876712328767098</v>
      </c>
      <c r="G62" s="29">
        <v>96</v>
      </c>
      <c r="H62" s="35">
        <v>32.876712328767098</v>
      </c>
      <c r="I62" s="398">
        <v>22103.125396825701</v>
      </c>
      <c r="J62" s="398">
        <v>14766.3833333331</v>
      </c>
      <c r="K62" s="398">
        <v>644.56428571430001</v>
      </c>
      <c r="L62" s="398">
        <v>304.70000000020002</v>
      </c>
      <c r="M62" s="398">
        <v>339.86428571409999</v>
      </c>
      <c r="N62" s="398">
        <v>129.19444444460001</v>
      </c>
    </row>
    <row r="63" spans="1:14" s="37" customFormat="1" ht="15" customHeight="1" x14ac:dyDescent="0.2">
      <c r="A63" s="177" t="s">
        <v>62</v>
      </c>
      <c r="B63" s="29">
        <v>786</v>
      </c>
      <c r="C63" s="29">
        <v>244</v>
      </c>
      <c r="D63" s="35">
        <v>31.043256997455501</v>
      </c>
      <c r="E63" s="29">
        <v>193</v>
      </c>
      <c r="F63" s="35">
        <v>24.5547073791349</v>
      </c>
      <c r="G63" s="29">
        <v>349</v>
      </c>
      <c r="H63" s="35">
        <v>44.402035623409702</v>
      </c>
      <c r="I63" s="398">
        <v>81860.651948052095</v>
      </c>
      <c r="J63" s="398">
        <v>54222.156313131098</v>
      </c>
      <c r="K63" s="398">
        <v>2463.7388888887999</v>
      </c>
      <c r="L63" s="398">
        <v>1562.8621212126</v>
      </c>
      <c r="M63" s="398">
        <v>900.87676767619996</v>
      </c>
      <c r="N63" s="398">
        <v>502.34090909010001</v>
      </c>
    </row>
    <row r="64" spans="1:14" s="37" customFormat="1" ht="15" customHeight="1" x14ac:dyDescent="0.2">
      <c r="A64" s="165" t="s">
        <v>63</v>
      </c>
      <c r="B64" s="29">
        <v>1625</v>
      </c>
      <c r="C64" s="29">
        <v>462</v>
      </c>
      <c r="D64" s="35">
        <v>28.430769230769201</v>
      </c>
      <c r="E64" s="29">
        <v>654</v>
      </c>
      <c r="F64" s="35">
        <v>40.246153846153803</v>
      </c>
      <c r="G64" s="29">
        <v>509</v>
      </c>
      <c r="H64" s="35">
        <v>31.323076923076901</v>
      </c>
      <c r="I64" s="398">
        <v>239436.58387445999</v>
      </c>
      <c r="J64" s="398">
        <v>218528.73950216599</v>
      </c>
      <c r="K64" s="398">
        <v>10511.230952379699</v>
      </c>
      <c r="L64" s="398">
        <v>6646.4928571420996</v>
      </c>
      <c r="M64" s="398">
        <v>3864.7380952376002</v>
      </c>
      <c r="N64" s="398">
        <v>1523.2619047630001</v>
      </c>
    </row>
    <row r="65" spans="1:14" s="37" customFormat="1" ht="15" customHeight="1" x14ac:dyDescent="0.2">
      <c r="A65" s="177" t="s">
        <v>64</v>
      </c>
      <c r="B65" s="29">
        <v>189</v>
      </c>
      <c r="C65" s="29">
        <v>81</v>
      </c>
      <c r="D65" s="35">
        <v>42.857142857142897</v>
      </c>
      <c r="E65" s="29">
        <v>73</v>
      </c>
      <c r="F65" s="35">
        <v>38.624338624338598</v>
      </c>
      <c r="G65" s="29">
        <v>35</v>
      </c>
      <c r="H65" s="35">
        <v>18.518518518518501</v>
      </c>
      <c r="I65" s="398">
        <v>17032.392857143401</v>
      </c>
      <c r="J65" s="398">
        <v>14084.0714285716</v>
      </c>
      <c r="K65" s="398">
        <v>651.50000000019998</v>
      </c>
      <c r="L65" s="398">
        <v>447.58333333360002</v>
      </c>
      <c r="M65" s="398">
        <v>203.91666666660001</v>
      </c>
      <c r="N65" s="398">
        <v>66</v>
      </c>
    </row>
    <row r="66" spans="1:14" s="37" customFormat="1" ht="15" customHeight="1" x14ac:dyDescent="0.2">
      <c r="A66" s="177" t="s">
        <v>65</v>
      </c>
      <c r="B66" s="29">
        <v>76</v>
      </c>
      <c r="C66" s="29">
        <v>13</v>
      </c>
      <c r="D66" s="35">
        <v>17.105263157894701</v>
      </c>
      <c r="E66" s="29">
        <v>26</v>
      </c>
      <c r="F66" s="35">
        <v>34.210526315789501</v>
      </c>
      <c r="G66" s="29">
        <v>37</v>
      </c>
      <c r="H66" s="35">
        <v>48.684210526315802</v>
      </c>
      <c r="I66" s="398">
        <v>10347.5378787878</v>
      </c>
      <c r="J66" s="398">
        <v>7891.8787878787998</v>
      </c>
      <c r="K66" s="398">
        <v>374.58333333320002</v>
      </c>
      <c r="L66" s="398">
        <v>133.25</v>
      </c>
      <c r="M66" s="398">
        <v>241.33333333319999</v>
      </c>
      <c r="N66" s="398">
        <v>2.8333333333000001</v>
      </c>
    </row>
    <row r="67" spans="1:14" s="47" customFormat="1" ht="15" customHeight="1" x14ac:dyDescent="0.2">
      <c r="A67" s="177" t="s">
        <v>66</v>
      </c>
      <c r="B67" s="29">
        <v>11</v>
      </c>
      <c r="C67" s="29">
        <v>4</v>
      </c>
      <c r="D67" s="35">
        <v>36.363636363636402</v>
      </c>
      <c r="E67" s="29">
        <v>7</v>
      </c>
      <c r="F67" s="35">
        <v>63.636363636363598</v>
      </c>
      <c r="G67" s="29">
        <v>0</v>
      </c>
      <c r="H67" s="35">
        <v>0</v>
      </c>
      <c r="I67" s="398">
        <v>10401.666666666801</v>
      </c>
      <c r="J67" s="398">
        <v>9760.7499999999</v>
      </c>
      <c r="K67" s="398">
        <v>487.25</v>
      </c>
      <c r="L67" s="398">
        <v>436.83333333339999</v>
      </c>
      <c r="M67" s="398">
        <v>50.416666666600001</v>
      </c>
      <c r="N67" s="398">
        <v>123.1666666667</v>
      </c>
    </row>
    <row r="68" spans="1:14" s="37" customFormat="1" ht="15" customHeight="1" x14ac:dyDescent="0.2">
      <c r="A68" s="177" t="s">
        <v>67</v>
      </c>
      <c r="B68" s="29">
        <v>73</v>
      </c>
      <c r="C68" s="29">
        <v>26</v>
      </c>
      <c r="D68" s="35">
        <v>35.616438356164402</v>
      </c>
      <c r="E68" s="29">
        <v>31</v>
      </c>
      <c r="F68" s="35">
        <v>42.4657534246575</v>
      </c>
      <c r="G68" s="29">
        <v>16</v>
      </c>
      <c r="H68" s="35">
        <v>21.917808219178099</v>
      </c>
      <c r="I68" s="398">
        <v>38299.766666666699</v>
      </c>
      <c r="J68" s="398">
        <v>37374.750000000298</v>
      </c>
      <c r="K68" s="398">
        <v>1851.4166666665001</v>
      </c>
      <c r="L68" s="398">
        <v>1623.6666666666999</v>
      </c>
      <c r="M68" s="398">
        <v>227.7499999998</v>
      </c>
      <c r="N68" s="398">
        <v>658.00000000010004</v>
      </c>
    </row>
    <row r="69" spans="1:14" s="37" customFormat="1" ht="15" customHeight="1" x14ac:dyDescent="0.2">
      <c r="A69" s="177" t="s">
        <v>68</v>
      </c>
      <c r="B69" s="29">
        <v>1171</v>
      </c>
      <c r="C69" s="29">
        <v>317</v>
      </c>
      <c r="D69" s="35">
        <v>27.070879590093899</v>
      </c>
      <c r="E69" s="29">
        <v>480</v>
      </c>
      <c r="F69" s="35">
        <v>40.990606319385101</v>
      </c>
      <c r="G69" s="29">
        <v>374</v>
      </c>
      <c r="H69" s="35">
        <v>31.938514090520901</v>
      </c>
      <c r="I69" s="398">
        <v>153599.89480519501</v>
      </c>
      <c r="J69" s="398">
        <v>140645.17261904801</v>
      </c>
      <c r="K69" s="398">
        <v>6728.7309523797003</v>
      </c>
      <c r="L69" s="398">
        <v>3805.0761904752999</v>
      </c>
      <c r="M69" s="398">
        <v>2923.6547619043999</v>
      </c>
      <c r="N69" s="398">
        <v>634.34523809619998</v>
      </c>
    </row>
    <row r="70" spans="1:14" s="37" customFormat="1" ht="15" customHeight="1" x14ac:dyDescent="0.2">
      <c r="A70" s="177" t="s">
        <v>69</v>
      </c>
      <c r="B70" s="29">
        <v>105</v>
      </c>
      <c r="C70" s="29">
        <v>21</v>
      </c>
      <c r="D70" s="35">
        <v>20</v>
      </c>
      <c r="E70" s="29">
        <v>37</v>
      </c>
      <c r="F70" s="35">
        <v>35.238095238095198</v>
      </c>
      <c r="G70" s="29">
        <v>47</v>
      </c>
      <c r="H70" s="35">
        <v>44.761904761904802</v>
      </c>
      <c r="I70" s="398">
        <v>9755.3250000003009</v>
      </c>
      <c r="J70" s="398">
        <v>8772.1166666667996</v>
      </c>
      <c r="K70" s="398">
        <v>417.75000000009999</v>
      </c>
      <c r="L70" s="398">
        <v>200.0833333331</v>
      </c>
      <c r="M70" s="398">
        <v>217.66666666699999</v>
      </c>
      <c r="N70" s="398">
        <v>38.916666666700003</v>
      </c>
    </row>
    <row r="71" spans="1:14" s="37" customFormat="1" ht="15" customHeight="1" x14ac:dyDescent="0.2">
      <c r="A71" s="164" t="s">
        <v>70</v>
      </c>
      <c r="B71" s="29">
        <v>595</v>
      </c>
      <c r="C71" s="29">
        <v>233</v>
      </c>
      <c r="D71" s="35">
        <v>39.1596638655462</v>
      </c>
      <c r="E71" s="29">
        <v>243</v>
      </c>
      <c r="F71" s="35">
        <v>40.8403361344538</v>
      </c>
      <c r="G71" s="29">
        <v>119</v>
      </c>
      <c r="H71" s="35">
        <v>20</v>
      </c>
      <c r="I71" s="398">
        <v>182020.68333333201</v>
      </c>
      <c r="J71" s="398">
        <v>164468.163492063</v>
      </c>
      <c r="K71" s="398">
        <v>8121.1146825397</v>
      </c>
      <c r="L71" s="398">
        <v>6979.8503968262003</v>
      </c>
      <c r="M71" s="398">
        <v>1141.2642857134999</v>
      </c>
      <c r="N71" s="398">
        <v>1793.2499999994</v>
      </c>
    </row>
    <row r="72" spans="1:14" s="37" customFormat="1" ht="15" customHeight="1" x14ac:dyDescent="0.2">
      <c r="A72" s="177" t="s">
        <v>71</v>
      </c>
      <c r="B72" s="29">
        <v>358</v>
      </c>
      <c r="C72" s="29">
        <v>142</v>
      </c>
      <c r="D72" s="35">
        <v>39.664804469273697</v>
      </c>
      <c r="E72" s="29">
        <v>147</v>
      </c>
      <c r="F72" s="35">
        <v>41.061452513966501</v>
      </c>
      <c r="G72" s="29">
        <v>69</v>
      </c>
      <c r="H72" s="35">
        <v>19.273743016759799</v>
      </c>
      <c r="I72" s="398">
        <v>112247.730555555</v>
      </c>
      <c r="J72" s="398">
        <v>100331.991269841</v>
      </c>
      <c r="K72" s="398">
        <v>4965.7896825398002</v>
      </c>
      <c r="L72" s="398">
        <v>4236.9920634926002</v>
      </c>
      <c r="M72" s="398">
        <v>728.79761904719999</v>
      </c>
      <c r="N72" s="398">
        <v>1190.6666666661999</v>
      </c>
    </row>
    <row r="73" spans="1:14" s="37" customFormat="1" ht="15" customHeight="1" x14ac:dyDescent="0.2">
      <c r="A73" s="177" t="s">
        <v>72</v>
      </c>
      <c r="B73" s="29">
        <v>67</v>
      </c>
      <c r="C73" s="29">
        <v>28</v>
      </c>
      <c r="D73" s="35">
        <v>41.791044776119399</v>
      </c>
      <c r="E73" s="29">
        <v>31</v>
      </c>
      <c r="F73" s="35">
        <v>46.268656716417901</v>
      </c>
      <c r="G73" s="29">
        <v>8</v>
      </c>
      <c r="H73" s="35">
        <v>11.9402985074627</v>
      </c>
      <c r="I73" s="398">
        <v>43042.416666667101</v>
      </c>
      <c r="J73" s="398">
        <v>39521.916666666497</v>
      </c>
      <c r="K73" s="398">
        <v>1963.1666666665999</v>
      </c>
      <c r="L73" s="398">
        <v>1839.0833333333001</v>
      </c>
      <c r="M73" s="398">
        <v>124.0833333333</v>
      </c>
      <c r="N73" s="398">
        <v>89.5</v>
      </c>
    </row>
    <row r="74" spans="1:14" s="37" customFormat="1" ht="15" customHeight="1" x14ac:dyDescent="0.2">
      <c r="A74" s="177" t="s">
        <v>73</v>
      </c>
      <c r="B74" s="29">
        <v>170</v>
      </c>
      <c r="C74" s="29">
        <v>63</v>
      </c>
      <c r="D74" s="35">
        <v>37.058823529411796</v>
      </c>
      <c r="E74" s="29">
        <v>65</v>
      </c>
      <c r="F74" s="35">
        <v>38.235294117647101</v>
      </c>
      <c r="G74" s="29">
        <v>42</v>
      </c>
      <c r="H74" s="35">
        <v>24.705882352941199</v>
      </c>
      <c r="I74" s="398">
        <v>26730.5361111108</v>
      </c>
      <c r="J74" s="398">
        <v>24614.255555555301</v>
      </c>
      <c r="K74" s="398">
        <v>1192.1583333333001</v>
      </c>
      <c r="L74" s="398">
        <v>903.7750000003</v>
      </c>
      <c r="M74" s="398">
        <v>288.383333333</v>
      </c>
      <c r="N74" s="398">
        <v>513.08333333320002</v>
      </c>
    </row>
    <row r="75" spans="1:14" s="37" customFormat="1" ht="15" customHeight="1" x14ac:dyDescent="0.2">
      <c r="A75" s="164" t="s">
        <v>74</v>
      </c>
      <c r="B75" s="29">
        <v>301</v>
      </c>
      <c r="C75" s="29">
        <v>142</v>
      </c>
      <c r="D75" s="35">
        <v>47.1760797342193</v>
      </c>
      <c r="E75" s="29">
        <v>85</v>
      </c>
      <c r="F75" s="35">
        <v>28.239202657807301</v>
      </c>
      <c r="G75" s="29">
        <v>74</v>
      </c>
      <c r="H75" s="35">
        <v>24.584717607973399</v>
      </c>
      <c r="I75" s="398">
        <v>27433.057936507699</v>
      </c>
      <c r="J75" s="398">
        <v>24083.9246031742</v>
      </c>
      <c r="K75" s="398">
        <v>1122.5</v>
      </c>
      <c r="L75" s="398">
        <v>793.41666666670005</v>
      </c>
      <c r="M75" s="398">
        <v>329.0833333333</v>
      </c>
      <c r="N75" s="398">
        <v>261.83333333309997</v>
      </c>
    </row>
    <row r="76" spans="1:14" s="37" customFormat="1" ht="15" customHeight="1" x14ac:dyDescent="0.2">
      <c r="A76" s="177" t="s">
        <v>75</v>
      </c>
      <c r="B76" s="29">
        <v>301</v>
      </c>
      <c r="C76" s="29">
        <v>142</v>
      </c>
      <c r="D76" s="35">
        <v>47.1760797342193</v>
      </c>
      <c r="E76" s="29">
        <v>85</v>
      </c>
      <c r="F76" s="35">
        <v>28.239202657807301</v>
      </c>
      <c r="G76" s="29">
        <v>74</v>
      </c>
      <c r="H76" s="35">
        <v>24.584717607973399</v>
      </c>
      <c r="I76" s="398">
        <v>27433.057936507699</v>
      </c>
      <c r="J76" s="398">
        <v>24083.9246031742</v>
      </c>
      <c r="K76" s="398">
        <v>1122.5</v>
      </c>
      <c r="L76" s="398">
        <v>793.41666666670005</v>
      </c>
      <c r="M76" s="398">
        <v>329.0833333333</v>
      </c>
      <c r="N76" s="398">
        <v>261.83333333309997</v>
      </c>
    </row>
    <row r="77" spans="1:14" s="37" customFormat="1" ht="15" customHeight="1" x14ac:dyDescent="0.2">
      <c r="A77" s="164" t="s">
        <v>76</v>
      </c>
      <c r="B77" s="29">
        <v>3378</v>
      </c>
      <c r="C77" s="29">
        <v>1165</v>
      </c>
      <c r="D77" s="35">
        <v>34.487862640615703</v>
      </c>
      <c r="E77" s="29">
        <v>1305</v>
      </c>
      <c r="F77" s="35">
        <v>38.6323268206039</v>
      </c>
      <c r="G77" s="29">
        <v>908</v>
      </c>
      <c r="H77" s="35">
        <v>26.879810538780301</v>
      </c>
      <c r="I77" s="398">
        <v>1248269.4369047601</v>
      </c>
      <c r="J77" s="398">
        <v>1011247.8626984101</v>
      </c>
      <c r="K77" s="398">
        <v>49700.514285714104</v>
      </c>
      <c r="L77" s="398">
        <v>37855.914357866197</v>
      </c>
      <c r="M77" s="398">
        <v>11844.599927847899</v>
      </c>
      <c r="N77" s="398">
        <v>10920.066269840499</v>
      </c>
    </row>
    <row r="78" spans="1:14" s="37" customFormat="1" ht="15" customHeight="1" x14ac:dyDescent="0.2">
      <c r="A78" s="177" t="s">
        <v>77</v>
      </c>
      <c r="B78" s="29">
        <v>658</v>
      </c>
      <c r="C78" s="29">
        <v>272</v>
      </c>
      <c r="D78" s="35">
        <v>41.337386018237098</v>
      </c>
      <c r="E78" s="29">
        <v>189</v>
      </c>
      <c r="F78" s="35">
        <v>28.723404255319199</v>
      </c>
      <c r="G78" s="29">
        <v>197</v>
      </c>
      <c r="H78" s="35">
        <v>29.939209726443799</v>
      </c>
      <c r="I78" s="398">
        <v>52771.869047619199</v>
      </c>
      <c r="J78" s="398">
        <v>42766.649206349102</v>
      </c>
      <c r="K78" s="398">
        <v>1931.3333333329999</v>
      </c>
      <c r="L78" s="398">
        <v>962.16666666670005</v>
      </c>
      <c r="M78" s="398">
        <v>969.16666666629999</v>
      </c>
      <c r="N78" s="398">
        <v>250.7499999993</v>
      </c>
    </row>
    <row r="79" spans="1:14" s="37" customFormat="1" ht="15" customHeight="1" x14ac:dyDescent="0.2">
      <c r="A79" s="177" t="s">
        <v>78</v>
      </c>
      <c r="B79" s="29">
        <v>1278</v>
      </c>
      <c r="C79" s="29">
        <v>416</v>
      </c>
      <c r="D79" s="35">
        <v>32.550860719874798</v>
      </c>
      <c r="E79" s="29">
        <v>614</v>
      </c>
      <c r="F79" s="35">
        <v>48.043818466353699</v>
      </c>
      <c r="G79" s="29">
        <v>248</v>
      </c>
      <c r="H79" s="35">
        <v>19.4053208137715</v>
      </c>
      <c r="I79" s="398">
        <v>1040722.86911977</v>
      </c>
      <c r="J79" s="398">
        <v>831189.19260461698</v>
      </c>
      <c r="K79" s="398">
        <v>41326.395165945003</v>
      </c>
      <c r="L79" s="398">
        <v>33399.9077922078</v>
      </c>
      <c r="M79" s="398">
        <v>7926.4873737372</v>
      </c>
      <c r="N79" s="398">
        <v>10297.9496031748</v>
      </c>
    </row>
    <row r="80" spans="1:14" s="37" customFormat="1" ht="15" customHeight="1" x14ac:dyDescent="0.2">
      <c r="A80" s="177" t="s">
        <v>79</v>
      </c>
      <c r="B80" s="29">
        <v>842</v>
      </c>
      <c r="C80" s="29">
        <v>297</v>
      </c>
      <c r="D80" s="35">
        <v>35.2731591448931</v>
      </c>
      <c r="E80" s="29">
        <v>295</v>
      </c>
      <c r="F80" s="35">
        <v>35.0356294536817</v>
      </c>
      <c r="G80" s="29">
        <v>250</v>
      </c>
      <c r="H80" s="35">
        <v>29.6912114014252</v>
      </c>
      <c r="I80" s="398">
        <v>78298.413095237702</v>
      </c>
      <c r="J80" s="398">
        <v>71009.039285713996</v>
      </c>
      <c r="K80" s="398">
        <v>3307.6595238097002</v>
      </c>
      <c r="L80" s="398">
        <v>1710.1000000012</v>
      </c>
      <c r="M80" s="398">
        <v>1597.5595238085</v>
      </c>
      <c r="N80" s="398">
        <v>206.9499999997</v>
      </c>
    </row>
    <row r="81" spans="1:14" s="37" customFormat="1" ht="15" customHeight="1" x14ac:dyDescent="0.2">
      <c r="A81" s="177" t="s">
        <v>80</v>
      </c>
      <c r="B81" s="29">
        <v>149</v>
      </c>
      <c r="C81" s="29">
        <v>54</v>
      </c>
      <c r="D81" s="35">
        <v>36.241610738254998</v>
      </c>
      <c r="E81" s="29">
        <v>54</v>
      </c>
      <c r="F81" s="35">
        <v>36.241610738254998</v>
      </c>
      <c r="G81" s="29">
        <v>41</v>
      </c>
      <c r="H81" s="35">
        <v>27.516778523489901</v>
      </c>
      <c r="I81" s="398">
        <v>38537.733333333097</v>
      </c>
      <c r="J81" s="398">
        <v>34981.222222222103</v>
      </c>
      <c r="K81" s="398">
        <v>1709.0833333331</v>
      </c>
      <c r="L81" s="398">
        <v>1167.9166666665999</v>
      </c>
      <c r="M81" s="398">
        <v>541.16666666649996</v>
      </c>
      <c r="N81" s="398">
        <v>62.166666666899999</v>
      </c>
    </row>
    <row r="82" spans="1:14" s="37" customFormat="1" ht="15" customHeight="1" x14ac:dyDescent="0.2">
      <c r="A82" s="177" t="s">
        <v>81</v>
      </c>
      <c r="B82" s="29">
        <v>281</v>
      </c>
      <c r="C82" s="29">
        <v>67</v>
      </c>
      <c r="D82" s="35">
        <v>23.843416370106802</v>
      </c>
      <c r="E82" s="29">
        <v>102</v>
      </c>
      <c r="F82" s="35">
        <v>36.298932384341597</v>
      </c>
      <c r="G82" s="29">
        <v>112</v>
      </c>
      <c r="H82" s="35">
        <v>39.857651245551601</v>
      </c>
      <c r="I82" s="398">
        <v>25851.648989897902</v>
      </c>
      <c r="J82" s="398">
        <v>21166.949494948902</v>
      </c>
      <c r="K82" s="398">
        <v>973.70959595980003</v>
      </c>
      <c r="L82" s="398">
        <v>391.32323232380003</v>
      </c>
      <c r="M82" s="398">
        <v>582.38636363600006</v>
      </c>
      <c r="N82" s="398">
        <v>40.916666666499999</v>
      </c>
    </row>
    <row r="83" spans="1:14" s="37" customFormat="1" ht="15" customHeight="1" x14ac:dyDescent="0.2">
      <c r="A83" s="178" t="s">
        <v>82</v>
      </c>
      <c r="B83" s="29">
        <v>118</v>
      </c>
      <c r="C83" s="29">
        <v>43</v>
      </c>
      <c r="D83" s="35">
        <v>36.440677966101703</v>
      </c>
      <c r="E83" s="29">
        <v>34</v>
      </c>
      <c r="F83" s="35">
        <v>28.8135593220339</v>
      </c>
      <c r="G83" s="29">
        <v>41</v>
      </c>
      <c r="H83" s="35">
        <v>34.745762711864401</v>
      </c>
      <c r="I83" s="398">
        <v>9032.0952380953004</v>
      </c>
      <c r="J83" s="398">
        <v>7825.2619047615999</v>
      </c>
      <c r="K83" s="398">
        <v>350.83333333339999</v>
      </c>
      <c r="L83" s="398">
        <v>176</v>
      </c>
      <c r="M83" s="398">
        <v>174.83333333339999</v>
      </c>
      <c r="N83" s="398">
        <v>49.166666666600001</v>
      </c>
    </row>
    <row r="84" spans="1:14" s="37" customFormat="1" ht="15" customHeight="1" x14ac:dyDescent="0.2">
      <c r="A84" s="179" t="s">
        <v>83</v>
      </c>
      <c r="B84" s="29">
        <v>52</v>
      </c>
      <c r="C84" s="29">
        <v>16</v>
      </c>
      <c r="D84" s="35">
        <v>30.769230769230798</v>
      </c>
      <c r="E84" s="29">
        <v>17</v>
      </c>
      <c r="F84" s="35">
        <v>32.692307692307701</v>
      </c>
      <c r="G84" s="29">
        <v>19</v>
      </c>
      <c r="H84" s="35">
        <v>36.538461538461497</v>
      </c>
      <c r="I84" s="398">
        <v>3054.8080808080999</v>
      </c>
      <c r="J84" s="398">
        <v>2309.5479797984999</v>
      </c>
      <c r="K84" s="398">
        <v>101.5000000001</v>
      </c>
      <c r="L84" s="398">
        <v>48.500000000100002</v>
      </c>
      <c r="M84" s="398">
        <v>53</v>
      </c>
      <c r="N84" s="398">
        <v>12.166666666699999</v>
      </c>
    </row>
    <row r="85" spans="1:14" s="37" customFormat="1" ht="15" customHeight="1" x14ac:dyDescent="0.2">
      <c r="A85" s="164" t="s">
        <v>84</v>
      </c>
      <c r="B85" s="29">
        <v>2653</v>
      </c>
      <c r="C85" s="29">
        <v>893</v>
      </c>
      <c r="D85" s="35">
        <v>33.660007538635497</v>
      </c>
      <c r="E85" s="29">
        <v>1092</v>
      </c>
      <c r="F85" s="35">
        <v>41.160949868073899</v>
      </c>
      <c r="G85" s="29">
        <v>668</v>
      </c>
      <c r="H85" s="35">
        <v>25.1790425932906</v>
      </c>
      <c r="I85" s="398">
        <v>479217.97031024599</v>
      </c>
      <c r="J85" s="398">
        <v>330955.65873015998</v>
      </c>
      <c r="K85" s="398">
        <v>15862.7595238101</v>
      </c>
      <c r="L85" s="398">
        <v>8925.4310606071995</v>
      </c>
      <c r="M85" s="398">
        <v>6937.3284632028999</v>
      </c>
      <c r="N85" s="398">
        <v>2278.3166666658999</v>
      </c>
    </row>
    <row r="86" spans="1:14" s="37" customFormat="1" ht="15" customHeight="1" x14ac:dyDescent="0.2">
      <c r="A86" s="177" t="s">
        <v>85</v>
      </c>
      <c r="B86" s="29">
        <v>135</v>
      </c>
      <c r="C86" s="29">
        <v>50</v>
      </c>
      <c r="D86" s="35">
        <v>37.037037037037003</v>
      </c>
      <c r="E86" s="29">
        <v>48</v>
      </c>
      <c r="F86" s="35">
        <v>35.5555555555556</v>
      </c>
      <c r="G86" s="29">
        <v>37</v>
      </c>
      <c r="H86" s="35">
        <v>27.407407407407401</v>
      </c>
      <c r="I86" s="398">
        <v>12480.027777778099</v>
      </c>
      <c r="J86" s="398">
        <v>10844.8849206348</v>
      </c>
      <c r="K86" s="398">
        <v>507.4166666667</v>
      </c>
      <c r="L86" s="398">
        <v>295.49999999990001</v>
      </c>
      <c r="M86" s="398">
        <v>211.91666666680001</v>
      </c>
      <c r="N86" s="398">
        <v>37.25</v>
      </c>
    </row>
    <row r="87" spans="1:14" s="37" customFormat="1" ht="15" customHeight="1" x14ac:dyDescent="0.2">
      <c r="A87" s="177" t="s">
        <v>86</v>
      </c>
      <c r="B87" s="29">
        <v>775</v>
      </c>
      <c r="C87" s="29">
        <v>137</v>
      </c>
      <c r="D87" s="35">
        <v>17.677419354838701</v>
      </c>
      <c r="E87" s="29">
        <v>396</v>
      </c>
      <c r="F87" s="35">
        <v>51.096774193548399</v>
      </c>
      <c r="G87" s="29">
        <v>242</v>
      </c>
      <c r="H87" s="35">
        <v>31.2258064516129</v>
      </c>
      <c r="I87" s="398">
        <v>134965.19848484799</v>
      </c>
      <c r="J87" s="398">
        <v>114283.750000001</v>
      </c>
      <c r="K87" s="398">
        <v>5514.9666666663998</v>
      </c>
      <c r="L87" s="398">
        <v>1689.106060606</v>
      </c>
      <c r="M87" s="398">
        <v>3825.8606060604002</v>
      </c>
      <c r="N87" s="398">
        <v>218.0833333333</v>
      </c>
    </row>
    <row r="88" spans="1:14" s="37" customFormat="1" ht="15" customHeight="1" x14ac:dyDescent="0.2">
      <c r="A88" s="210" t="s">
        <v>216</v>
      </c>
      <c r="B88" s="29">
        <v>722</v>
      </c>
      <c r="C88" s="29">
        <v>124</v>
      </c>
      <c r="D88" s="35">
        <v>17.1745152354571</v>
      </c>
      <c r="E88" s="29">
        <v>382</v>
      </c>
      <c r="F88" s="35">
        <v>52.908587257617697</v>
      </c>
      <c r="G88" s="29">
        <v>216</v>
      </c>
      <c r="H88" s="35">
        <v>29.916897506925199</v>
      </c>
      <c r="I88" s="398">
        <v>130600.115151515</v>
      </c>
      <c r="J88" s="398">
        <v>110447.30000000101</v>
      </c>
      <c r="K88" s="398">
        <v>5337.4666666665998</v>
      </c>
      <c r="L88" s="398">
        <v>1613.1893939393001</v>
      </c>
      <c r="M88" s="398">
        <v>3724.2772727273</v>
      </c>
      <c r="N88" s="398">
        <v>202.5</v>
      </c>
    </row>
    <row r="89" spans="1:14" s="37" customFormat="1" ht="15" customHeight="1" x14ac:dyDescent="0.2">
      <c r="A89" s="177" t="s">
        <v>87</v>
      </c>
      <c r="B89" s="29">
        <v>93</v>
      </c>
      <c r="C89" s="29">
        <v>35</v>
      </c>
      <c r="D89" s="35">
        <v>37.634408602150501</v>
      </c>
      <c r="E89" s="29">
        <v>26</v>
      </c>
      <c r="F89" s="35">
        <v>27.9569892473118</v>
      </c>
      <c r="G89" s="29">
        <v>32</v>
      </c>
      <c r="H89" s="35">
        <v>34.408602150537597</v>
      </c>
      <c r="I89" s="398">
        <v>10015.166666666701</v>
      </c>
      <c r="J89" s="398">
        <v>8361.4166666664005</v>
      </c>
      <c r="K89" s="398">
        <v>391.83333333339999</v>
      </c>
      <c r="L89" s="398">
        <v>206.6666666667</v>
      </c>
      <c r="M89" s="398">
        <v>185.1666666667</v>
      </c>
      <c r="N89" s="398">
        <v>28.333333333300001</v>
      </c>
    </row>
    <row r="90" spans="1:14" s="37" customFormat="1" ht="15" customHeight="1" x14ac:dyDescent="0.2">
      <c r="A90" s="177" t="s">
        <v>88</v>
      </c>
      <c r="B90" s="29">
        <v>202</v>
      </c>
      <c r="C90" s="29">
        <v>106</v>
      </c>
      <c r="D90" s="35">
        <v>52.475247524752497</v>
      </c>
      <c r="E90" s="29">
        <v>65</v>
      </c>
      <c r="F90" s="35">
        <v>32.178217821782198</v>
      </c>
      <c r="G90" s="29">
        <v>31</v>
      </c>
      <c r="H90" s="35">
        <v>15.3465346534653</v>
      </c>
      <c r="I90" s="398">
        <v>36311.433333333996</v>
      </c>
      <c r="J90" s="398">
        <v>28362.399999999801</v>
      </c>
      <c r="K90" s="398">
        <v>1368.2833333333999</v>
      </c>
      <c r="L90" s="398">
        <v>1156.9666666667999</v>
      </c>
      <c r="M90" s="398">
        <v>211.31666666660001</v>
      </c>
      <c r="N90" s="398">
        <v>374.25000000019998</v>
      </c>
    </row>
    <row r="91" spans="1:14" s="37" customFormat="1" ht="15" customHeight="1" x14ac:dyDescent="0.2">
      <c r="A91" s="177" t="s">
        <v>89</v>
      </c>
      <c r="B91" s="29">
        <v>930</v>
      </c>
      <c r="C91" s="29">
        <v>358</v>
      </c>
      <c r="D91" s="35">
        <v>38.494623655913998</v>
      </c>
      <c r="E91" s="29">
        <v>355</v>
      </c>
      <c r="F91" s="35">
        <v>38.172043010752702</v>
      </c>
      <c r="G91" s="29">
        <v>217</v>
      </c>
      <c r="H91" s="35">
        <v>23.3333333333333</v>
      </c>
      <c r="I91" s="398">
        <v>201611.18888888901</v>
      </c>
      <c r="J91" s="398">
        <v>95811.713888889804</v>
      </c>
      <c r="K91" s="398">
        <v>4546.0833333339997</v>
      </c>
      <c r="L91" s="398">
        <v>3003.1833333343002</v>
      </c>
      <c r="M91" s="398">
        <v>1542.8999999997</v>
      </c>
      <c r="N91" s="398">
        <v>874.31666666579997</v>
      </c>
    </row>
    <row r="92" spans="1:14" s="37" customFormat="1" ht="15" customHeight="1" x14ac:dyDescent="0.2">
      <c r="A92" s="177" t="s">
        <v>90</v>
      </c>
      <c r="B92" s="29">
        <v>518</v>
      </c>
      <c r="C92" s="29">
        <v>207</v>
      </c>
      <c r="D92" s="35">
        <v>39.961389961389997</v>
      </c>
      <c r="E92" s="29">
        <v>202</v>
      </c>
      <c r="F92" s="35">
        <v>38.996138996139003</v>
      </c>
      <c r="G92" s="29">
        <v>109</v>
      </c>
      <c r="H92" s="35">
        <v>21.042471042471</v>
      </c>
      <c r="I92" s="398">
        <v>83834.955158729499</v>
      </c>
      <c r="J92" s="398">
        <v>73291.493253967798</v>
      </c>
      <c r="K92" s="398">
        <v>3534.1761904762002</v>
      </c>
      <c r="L92" s="398">
        <v>2574.0083333335001</v>
      </c>
      <c r="M92" s="398">
        <v>960.16785714269997</v>
      </c>
      <c r="N92" s="398">
        <v>746.08333333329995</v>
      </c>
    </row>
    <row r="93" spans="1:14" s="37" customFormat="1" ht="15" customHeight="1" x14ac:dyDescent="0.2">
      <c r="A93" s="164" t="s">
        <v>91</v>
      </c>
      <c r="B93" s="29">
        <v>591</v>
      </c>
      <c r="C93" s="29">
        <v>478</v>
      </c>
      <c r="D93" s="35">
        <v>80.879864636209803</v>
      </c>
      <c r="E93" s="29">
        <v>104</v>
      </c>
      <c r="F93" s="35">
        <v>17.597292724196301</v>
      </c>
      <c r="G93" s="29">
        <v>9</v>
      </c>
      <c r="H93" s="35">
        <v>1.5228426395939101</v>
      </c>
      <c r="I93" s="398">
        <v>969251.83333333302</v>
      </c>
      <c r="J93" s="398">
        <v>860426.16666666698</v>
      </c>
      <c r="K93" s="398">
        <v>43931.916666666402</v>
      </c>
      <c r="L93" s="398">
        <v>41333.999999999498</v>
      </c>
      <c r="M93" s="398">
        <v>2597.9166666668998</v>
      </c>
      <c r="N93" s="398">
        <v>19539.583333333099</v>
      </c>
    </row>
    <row r="94" spans="1:14" s="37" customFormat="1" ht="15" customHeight="1" x14ac:dyDescent="0.2">
      <c r="A94" s="177" t="s">
        <v>92</v>
      </c>
      <c r="B94" s="29">
        <v>591</v>
      </c>
      <c r="C94" s="29">
        <v>478</v>
      </c>
      <c r="D94" s="35">
        <v>80.879864636209803</v>
      </c>
      <c r="E94" s="29">
        <v>104</v>
      </c>
      <c r="F94" s="35">
        <v>17.597292724196301</v>
      </c>
      <c r="G94" s="29">
        <v>9</v>
      </c>
      <c r="H94" s="35">
        <v>1.5228426395939101</v>
      </c>
      <c r="I94" s="398">
        <v>969251.83333333302</v>
      </c>
      <c r="J94" s="398">
        <v>860426.16666666698</v>
      </c>
      <c r="K94" s="398">
        <v>43931.916666666402</v>
      </c>
      <c r="L94" s="398">
        <v>41333.999999999498</v>
      </c>
      <c r="M94" s="398">
        <v>2597.9166666668998</v>
      </c>
      <c r="N94" s="398">
        <v>19539.583333333099</v>
      </c>
    </row>
    <row r="95" spans="1:14" s="37" customFormat="1" ht="15" customHeight="1" x14ac:dyDescent="0.2">
      <c r="A95" s="164" t="s">
        <v>93</v>
      </c>
      <c r="B95" s="29">
        <v>815</v>
      </c>
      <c r="C95" s="29">
        <v>373</v>
      </c>
      <c r="D95" s="35">
        <v>45.766871165644197</v>
      </c>
      <c r="E95" s="29">
        <v>290</v>
      </c>
      <c r="F95" s="35">
        <v>35.582822085889603</v>
      </c>
      <c r="G95" s="29">
        <v>152</v>
      </c>
      <c r="H95" s="35">
        <v>18.650306748466299</v>
      </c>
      <c r="I95" s="398">
        <v>193527.871428571</v>
      </c>
      <c r="J95" s="398">
        <v>145439.370238095</v>
      </c>
      <c r="K95" s="398">
        <v>7057.4583333328001</v>
      </c>
      <c r="L95" s="398">
        <v>5319.1666666662004</v>
      </c>
      <c r="M95" s="398">
        <v>1738.2916666665999</v>
      </c>
      <c r="N95" s="398">
        <v>675.58333333320002</v>
      </c>
    </row>
    <row r="96" spans="1:14" s="37" customFormat="1" ht="15" customHeight="1" x14ac:dyDescent="0.2">
      <c r="A96" s="177" t="s">
        <v>94</v>
      </c>
      <c r="B96" s="29">
        <v>815</v>
      </c>
      <c r="C96" s="29">
        <v>373</v>
      </c>
      <c r="D96" s="35">
        <v>45.766871165644197</v>
      </c>
      <c r="E96" s="29">
        <v>290</v>
      </c>
      <c r="F96" s="35">
        <v>35.582822085889603</v>
      </c>
      <c r="G96" s="29">
        <v>152</v>
      </c>
      <c r="H96" s="35">
        <v>18.650306748466299</v>
      </c>
      <c r="I96" s="398">
        <v>193527.871428571</v>
      </c>
      <c r="J96" s="398">
        <v>145439.370238095</v>
      </c>
      <c r="K96" s="398">
        <v>7057.4583333328001</v>
      </c>
      <c r="L96" s="398">
        <v>5319.1666666662004</v>
      </c>
      <c r="M96" s="398">
        <v>1738.2916666665999</v>
      </c>
      <c r="N96" s="398">
        <v>675.58333333320002</v>
      </c>
    </row>
    <row r="97" spans="1:14" s="37" customFormat="1" ht="15" customHeight="1" x14ac:dyDescent="0.2">
      <c r="A97" s="164" t="s">
        <v>95</v>
      </c>
      <c r="B97" s="29">
        <v>4705</v>
      </c>
      <c r="C97" s="29">
        <v>2437</v>
      </c>
      <c r="D97" s="35">
        <v>51.795961742826798</v>
      </c>
      <c r="E97" s="29">
        <v>1546</v>
      </c>
      <c r="F97" s="35">
        <v>32.858660998937303</v>
      </c>
      <c r="G97" s="29">
        <v>722</v>
      </c>
      <c r="H97" s="35">
        <v>15.345377258235899</v>
      </c>
      <c r="I97" s="398">
        <v>969593.37012987095</v>
      </c>
      <c r="J97" s="398">
        <v>737100.93405483197</v>
      </c>
      <c r="K97" s="398">
        <v>35719.0571428564</v>
      </c>
      <c r="L97" s="398">
        <v>30833.395923521399</v>
      </c>
      <c r="M97" s="398">
        <v>4885.6612193350002</v>
      </c>
      <c r="N97" s="398">
        <v>8354.0285714303991</v>
      </c>
    </row>
    <row r="98" spans="1:14" s="37" customFormat="1" ht="15" customHeight="1" x14ac:dyDescent="0.2">
      <c r="A98" s="177" t="s">
        <v>96</v>
      </c>
      <c r="B98" s="29">
        <v>1608</v>
      </c>
      <c r="C98" s="29">
        <v>796</v>
      </c>
      <c r="D98" s="35">
        <v>49.502487562189103</v>
      </c>
      <c r="E98" s="29">
        <v>468</v>
      </c>
      <c r="F98" s="35">
        <v>29.1044776119403</v>
      </c>
      <c r="G98" s="29">
        <v>344</v>
      </c>
      <c r="H98" s="35">
        <v>21.3930348258706</v>
      </c>
      <c r="I98" s="398">
        <v>429455.80992063601</v>
      </c>
      <c r="J98" s="398">
        <v>335349.97698412603</v>
      </c>
      <c r="K98" s="398">
        <v>16356.748809523</v>
      </c>
      <c r="L98" s="398">
        <v>14705.9492063493</v>
      </c>
      <c r="M98" s="398">
        <v>1650.7996031737</v>
      </c>
      <c r="N98" s="398">
        <v>3696.4277777791999</v>
      </c>
    </row>
    <row r="99" spans="1:14" s="37" customFormat="1" ht="15" customHeight="1" x14ac:dyDescent="0.2">
      <c r="A99" s="177" t="s">
        <v>97</v>
      </c>
      <c r="B99" s="29">
        <v>1150</v>
      </c>
      <c r="C99" s="29">
        <v>644</v>
      </c>
      <c r="D99" s="35">
        <v>56</v>
      </c>
      <c r="E99" s="29">
        <v>426</v>
      </c>
      <c r="F99" s="35">
        <v>37.043478260869598</v>
      </c>
      <c r="G99" s="29">
        <v>80</v>
      </c>
      <c r="H99" s="35">
        <v>6.9565217391304301</v>
      </c>
      <c r="I99" s="398">
        <v>194517.58690476199</v>
      </c>
      <c r="J99" s="398">
        <v>151263.63928571399</v>
      </c>
      <c r="K99" s="398">
        <v>7332.8333333331002</v>
      </c>
      <c r="L99" s="398">
        <v>6364.2777777769998</v>
      </c>
      <c r="M99" s="398">
        <v>968.55555555609999</v>
      </c>
      <c r="N99" s="398">
        <v>2064.5952380961999</v>
      </c>
    </row>
    <row r="100" spans="1:14" s="37" customFormat="1" ht="15" customHeight="1" x14ac:dyDescent="0.2">
      <c r="A100" s="177" t="s">
        <v>98</v>
      </c>
      <c r="B100" s="29">
        <v>1947</v>
      </c>
      <c r="C100" s="29">
        <v>997</v>
      </c>
      <c r="D100" s="35">
        <v>51.206985105290201</v>
      </c>
      <c r="E100" s="29">
        <v>652</v>
      </c>
      <c r="F100" s="35">
        <v>33.487416538264</v>
      </c>
      <c r="G100" s="29">
        <v>298</v>
      </c>
      <c r="H100" s="35">
        <v>15.305598356445801</v>
      </c>
      <c r="I100" s="398">
        <v>345619.97330447298</v>
      </c>
      <c r="J100" s="398">
        <v>250487.31778499199</v>
      </c>
      <c r="K100" s="398">
        <v>12029.4750000003</v>
      </c>
      <c r="L100" s="398">
        <v>9763.1689393951001</v>
      </c>
      <c r="M100" s="398">
        <v>2266.3060606051999</v>
      </c>
      <c r="N100" s="398">
        <v>2593.0055555549998</v>
      </c>
    </row>
    <row r="101" spans="1:14" s="37" customFormat="1" ht="15" customHeight="1" x14ac:dyDescent="0.2">
      <c r="A101" s="164" t="s">
        <v>99</v>
      </c>
      <c r="B101" s="29">
        <v>319</v>
      </c>
      <c r="C101" s="29">
        <v>132</v>
      </c>
      <c r="D101" s="35">
        <v>41.379310344827601</v>
      </c>
      <c r="E101" s="29">
        <v>109</v>
      </c>
      <c r="F101" s="35">
        <v>34.169278996865202</v>
      </c>
      <c r="G101" s="29">
        <v>78</v>
      </c>
      <c r="H101" s="35">
        <v>24.4514106583072</v>
      </c>
      <c r="I101" s="398">
        <v>42035.791666666897</v>
      </c>
      <c r="J101" s="398">
        <v>25460.083333333001</v>
      </c>
      <c r="K101" s="398">
        <v>1185.9166666669</v>
      </c>
      <c r="L101" s="398">
        <v>722.91666666699996</v>
      </c>
      <c r="M101" s="398">
        <v>462.99999999990001</v>
      </c>
      <c r="N101" s="398">
        <v>156.8333333336</v>
      </c>
    </row>
    <row r="102" spans="1:14" s="37" customFormat="1" ht="15" customHeight="1" x14ac:dyDescent="0.2">
      <c r="A102" s="177" t="s">
        <v>100</v>
      </c>
      <c r="B102" s="29">
        <v>75</v>
      </c>
      <c r="C102" s="29">
        <v>23</v>
      </c>
      <c r="D102" s="35">
        <v>30.6666666666667</v>
      </c>
      <c r="E102" s="29">
        <v>32</v>
      </c>
      <c r="F102" s="35">
        <v>42.6666666666667</v>
      </c>
      <c r="G102" s="29">
        <v>20</v>
      </c>
      <c r="H102" s="35">
        <v>26.6666666666667</v>
      </c>
      <c r="I102" s="398">
        <v>10044.458333333399</v>
      </c>
      <c r="J102" s="398">
        <v>7874.8333333334003</v>
      </c>
      <c r="K102" s="398">
        <v>379.83333333320002</v>
      </c>
      <c r="L102" s="398">
        <v>257.41666666650002</v>
      </c>
      <c r="M102" s="398">
        <v>122.4166666667</v>
      </c>
      <c r="N102" s="398">
        <v>30.583333333399999</v>
      </c>
    </row>
    <row r="103" spans="1:14" s="37" customFormat="1" ht="15" customHeight="1" x14ac:dyDescent="0.2">
      <c r="A103" s="177" t="s">
        <v>101</v>
      </c>
      <c r="B103" s="29">
        <v>25</v>
      </c>
      <c r="C103" s="29">
        <v>16</v>
      </c>
      <c r="D103" s="35">
        <v>64</v>
      </c>
      <c r="E103" s="29">
        <v>6</v>
      </c>
      <c r="F103" s="35">
        <v>24</v>
      </c>
      <c r="G103" s="29">
        <v>3</v>
      </c>
      <c r="H103" s="35">
        <v>12</v>
      </c>
      <c r="I103" s="398">
        <v>2330.4166666668002</v>
      </c>
      <c r="J103" s="398">
        <v>1758.5833333333001</v>
      </c>
      <c r="K103" s="398">
        <v>82.083333333300004</v>
      </c>
      <c r="L103" s="398">
        <v>68.583333333300004</v>
      </c>
      <c r="M103" s="398">
        <v>13.5</v>
      </c>
      <c r="N103" s="398">
        <v>30.583333333300001</v>
      </c>
    </row>
    <row r="104" spans="1:14" s="37" customFormat="1" ht="15" customHeight="1" x14ac:dyDescent="0.2">
      <c r="A104" s="178" t="s">
        <v>102</v>
      </c>
      <c r="B104" s="29">
        <v>60</v>
      </c>
      <c r="C104" s="29">
        <v>28</v>
      </c>
      <c r="D104" s="35">
        <v>46.6666666666667</v>
      </c>
      <c r="E104" s="29">
        <v>17</v>
      </c>
      <c r="F104" s="35">
        <v>28.3333333333333</v>
      </c>
      <c r="G104" s="29">
        <v>15</v>
      </c>
      <c r="H104" s="35">
        <v>25</v>
      </c>
      <c r="I104" s="398">
        <v>4476.5000000003001</v>
      </c>
      <c r="J104" s="398">
        <v>3540.8333333332998</v>
      </c>
      <c r="K104" s="398">
        <v>158.66666666680001</v>
      </c>
      <c r="L104" s="398">
        <v>103.8333333336</v>
      </c>
      <c r="M104" s="398">
        <v>54.833333333200002</v>
      </c>
      <c r="N104" s="398">
        <v>26.250000000099998</v>
      </c>
    </row>
    <row r="105" spans="1:14" s="37" customFormat="1" ht="15" customHeight="1" x14ac:dyDescent="0.2">
      <c r="A105" s="179" t="s">
        <v>103</v>
      </c>
      <c r="B105" s="29">
        <v>159</v>
      </c>
      <c r="C105" s="29">
        <v>65</v>
      </c>
      <c r="D105" s="35">
        <v>40.880503144654099</v>
      </c>
      <c r="E105" s="29">
        <v>54</v>
      </c>
      <c r="F105" s="35">
        <v>33.962264150943398</v>
      </c>
      <c r="G105" s="29">
        <v>40</v>
      </c>
      <c r="H105" s="35">
        <v>25.157232704402499</v>
      </c>
      <c r="I105" s="398">
        <v>25184.416666666399</v>
      </c>
      <c r="J105" s="398">
        <v>12285.833333332999</v>
      </c>
      <c r="K105" s="398">
        <v>565.33333333359997</v>
      </c>
      <c r="L105" s="398">
        <v>293.08333333360002</v>
      </c>
      <c r="M105" s="398">
        <v>272.25</v>
      </c>
      <c r="N105" s="398">
        <v>69.416666666799998</v>
      </c>
    </row>
    <row r="106" spans="1:14" s="37" customFormat="1" ht="15" customHeight="1" x14ac:dyDescent="0.2">
      <c r="A106" s="164" t="s">
        <v>104</v>
      </c>
      <c r="B106" s="29">
        <v>1357</v>
      </c>
      <c r="C106" s="29">
        <v>697</v>
      </c>
      <c r="D106" s="35">
        <v>51.3633014001474</v>
      </c>
      <c r="E106" s="29">
        <v>446</v>
      </c>
      <c r="F106" s="35">
        <v>32.866617538688303</v>
      </c>
      <c r="G106" s="29">
        <v>214</v>
      </c>
      <c r="H106" s="35">
        <v>15.7700810611643</v>
      </c>
      <c r="I106" s="398">
        <v>171711.63888889001</v>
      </c>
      <c r="J106" s="398">
        <v>129708.98611111099</v>
      </c>
      <c r="K106" s="398">
        <v>6112.6666666670999</v>
      </c>
      <c r="L106" s="398">
        <v>4852.9305555553001</v>
      </c>
      <c r="M106" s="398">
        <v>1259.7361111118</v>
      </c>
      <c r="N106" s="398">
        <v>1689.9999999999</v>
      </c>
    </row>
    <row r="107" spans="1:14" s="37" customFormat="1" ht="15" customHeight="1" x14ac:dyDescent="0.2">
      <c r="A107" s="177" t="s">
        <v>105</v>
      </c>
      <c r="B107" s="29">
        <v>1062</v>
      </c>
      <c r="C107" s="29">
        <v>546</v>
      </c>
      <c r="D107" s="35">
        <v>51.412429378531101</v>
      </c>
      <c r="E107" s="29">
        <v>354</v>
      </c>
      <c r="F107" s="35">
        <v>33.3333333333333</v>
      </c>
      <c r="G107" s="29">
        <v>162</v>
      </c>
      <c r="H107" s="35">
        <v>15.254237288135601</v>
      </c>
      <c r="I107" s="398">
        <v>136906.22222222199</v>
      </c>
      <c r="J107" s="398">
        <v>104338.11111111</v>
      </c>
      <c r="K107" s="398">
        <v>4926.0000000001</v>
      </c>
      <c r="L107" s="398">
        <v>4019.4722222217001</v>
      </c>
      <c r="M107" s="398">
        <v>906.52777777839901</v>
      </c>
      <c r="N107" s="398">
        <v>1321.6666666665001</v>
      </c>
    </row>
    <row r="108" spans="1:14" s="37" customFormat="1" ht="15" customHeight="1" x14ac:dyDescent="0.2">
      <c r="A108" s="177" t="s">
        <v>106</v>
      </c>
      <c r="B108" s="29">
        <v>38</v>
      </c>
      <c r="C108" s="29">
        <v>23</v>
      </c>
      <c r="D108" s="35">
        <v>60.526315789473699</v>
      </c>
      <c r="E108" s="29">
        <v>11</v>
      </c>
      <c r="F108" s="35">
        <v>28.947368421052602</v>
      </c>
      <c r="G108" s="29">
        <v>4</v>
      </c>
      <c r="H108" s="35">
        <v>10.526315789473699</v>
      </c>
      <c r="I108" s="398">
        <v>2950.6666666668002</v>
      </c>
      <c r="J108" s="398">
        <v>2600.5416666669998</v>
      </c>
      <c r="K108" s="398">
        <v>120.1666666667</v>
      </c>
      <c r="L108" s="398">
        <v>83.958333333300004</v>
      </c>
      <c r="M108" s="398">
        <v>36.208333333399999</v>
      </c>
      <c r="N108" s="398">
        <v>26.833333333399999</v>
      </c>
    </row>
    <row r="109" spans="1:14" s="37" customFormat="1" ht="15" customHeight="1" x14ac:dyDescent="0.2">
      <c r="A109" s="177" t="s">
        <v>107</v>
      </c>
      <c r="B109" s="29">
        <v>257</v>
      </c>
      <c r="C109" s="29">
        <v>128</v>
      </c>
      <c r="D109" s="35">
        <v>49.8054474708171</v>
      </c>
      <c r="E109" s="29">
        <v>81</v>
      </c>
      <c r="F109" s="35">
        <v>31.5175097276265</v>
      </c>
      <c r="G109" s="29">
        <v>48</v>
      </c>
      <c r="H109" s="35">
        <v>18.6770428015564</v>
      </c>
      <c r="I109" s="398">
        <v>31854.750000000698</v>
      </c>
      <c r="J109" s="398">
        <v>22770.333333333801</v>
      </c>
      <c r="K109" s="398">
        <v>1066.5000000002999</v>
      </c>
      <c r="L109" s="398">
        <v>749.50000000030002</v>
      </c>
      <c r="M109" s="398">
        <v>317</v>
      </c>
      <c r="N109" s="398">
        <v>341.5</v>
      </c>
    </row>
    <row r="110" spans="1:14" s="37" customFormat="1" ht="15" customHeight="1" x14ac:dyDescent="0.2">
      <c r="A110" s="180" t="s">
        <v>108</v>
      </c>
      <c r="B110" s="30" t="s">
        <v>391</v>
      </c>
      <c r="C110" s="30" t="s">
        <v>391</v>
      </c>
      <c r="D110" s="40" t="s">
        <v>391</v>
      </c>
      <c r="E110" s="30" t="s">
        <v>391</v>
      </c>
      <c r="F110" s="40" t="s">
        <v>391</v>
      </c>
      <c r="G110" s="30" t="s">
        <v>391</v>
      </c>
      <c r="H110" s="40" t="s">
        <v>391</v>
      </c>
      <c r="I110" s="279" t="s">
        <v>391</v>
      </c>
      <c r="J110" s="279" t="s">
        <v>391</v>
      </c>
      <c r="K110" s="279" t="s">
        <v>391</v>
      </c>
      <c r="L110" s="279" t="s">
        <v>391</v>
      </c>
      <c r="M110" s="279" t="s">
        <v>391</v>
      </c>
      <c r="N110" s="279" t="s">
        <v>391</v>
      </c>
    </row>
    <row r="111" spans="1:14" s="37" customFormat="1" ht="15" customHeight="1" x14ac:dyDescent="0.2">
      <c r="A111" s="427"/>
      <c r="B111" s="428"/>
      <c r="C111" s="428"/>
      <c r="D111" s="429"/>
      <c r="E111" s="428"/>
      <c r="F111" s="429"/>
      <c r="G111" s="428"/>
      <c r="H111" s="429"/>
      <c r="I111" s="430"/>
      <c r="J111" s="430"/>
      <c r="K111" s="430"/>
      <c r="L111" s="430"/>
      <c r="M111" s="430"/>
      <c r="N111" s="431" t="s">
        <v>8</v>
      </c>
    </row>
    <row r="112" spans="1:14" ht="15" customHeight="1" x14ac:dyDescent="0.2">
      <c r="A112" s="255" t="s">
        <v>349</v>
      </c>
    </row>
    <row r="113" spans="1:14" s="247" customFormat="1" ht="15" customHeight="1" x14ac:dyDescent="0.2">
      <c r="A113" s="255" t="s">
        <v>233</v>
      </c>
      <c r="B113" s="243"/>
      <c r="C113" s="243"/>
      <c r="D113" s="243"/>
      <c r="E113" s="243"/>
      <c r="F113" s="243"/>
      <c r="G113" s="251"/>
      <c r="H113" s="251"/>
      <c r="I113" s="251"/>
      <c r="J113" s="251"/>
      <c r="K113" s="251"/>
      <c r="L113" s="251"/>
      <c r="M113" s="251"/>
      <c r="N113" s="251"/>
    </row>
    <row r="114" spans="1:14" s="281" customFormat="1" ht="15" customHeight="1" x14ac:dyDescent="0.2">
      <c r="A114" s="252" t="s">
        <v>255</v>
      </c>
      <c r="B114" s="243"/>
      <c r="C114" s="243"/>
      <c r="D114" s="243"/>
      <c r="E114" s="243"/>
      <c r="F114" s="243"/>
      <c r="G114" s="251"/>
      <c r="H114" s="251"/>
      <c r="I114" s="251"/>
      <c r="J114" s="251"/>
      <c r="K114" s="251"/>
      <c r="L114" s="251"/>
      <c r="M114" s="251"/>
      <c r="N114" s="251"/>
    </row>
    <row r="115" spans="1:14" ht="11.25" customHeight="1" x14ac:dyDescent="0.2">
      <c r="A115" s="252" t="s">
        <v>272</v>
      </c>
      <c r="B115" s="249"/>
      <c r="C115" s="249"/>
      <c r="D115" s="249"/>
      <c r="E115" s="249"/>
      <c r="F115" s="249"/>
      <c r="G115" s="248"/>
      <c r="H115" s="248"/>
      <c r="I115" s="45"/>
      <c r="J115" s="251"/>
      <c r="K115" s="251"/>
      <c r="L115" s="251"/>
      <c r="M115" s="251"/>
      <c r="N115" s="253"/>
    </row>
    <row r="116" spans="1:14" s="201" customFormat="1" ht="30" customHeight="1" x14ac:dyDescent="0.2">
      <c r="A116" s="506" t="s">
        <v>9</v>
      </c>
      <c r="B116" s="506"/>
      <c r="C116" s="506"/>
      <c r="D116" s="506"/>
      <c r="E116" s="506"/>
      <c r="F116" s="506"/>
      <c r="G116" s="506"/>
      <c r="H116" s="506"/>
      <c r="I116" s="506"/>
      <c r="J116" s="506"/>
      <c r="K116" s="506"/>
      <c r="L116" s="506"/>
      <c r="M116" s="506"/>
      <c r="N116" s="506"/>
    </row>
    <row r="117" spans="1:14" ht="41.45" customHeight="1" x14ac:dyDescent="0.2">
      <c r="A117" s="506" t="s">
        <v>9</v>
      </c>
      <c r="B117" s="506"/>
      <c r="C117" s="506"/>
      <c r="D117" s="506"/>
      <c r="E117" s="506"/>
      <c r="F117" s="506"/>
      <c r="G117" s="506"/>
      <c r="H117" s="506"/>
      <c r="I117" s="506"/>
      <c r="J117" s="506"/>
      <c r="K117" s="506"/>
      <c r="L117" s="506"/>
      <c r="M117" s="506"/>
      <c r="N117" s="506"/>
    </row>
    <row r="118" spans="1:14" ht="11.25" customHeight="1" x14ac:dyDescent="0.2"/>
    <row r="119" spans="1:14" ht="22.5" customHeight="1" x14ac:dyDescent="0.2"/>
    <row r="120" spans="1:14" ht="11.25" customHeight="1" x14ac:dyDescent="0.2"/>
    <row r="121" spans="1:14" ht="11.25" customHeight="1" x14ac:dyDescent="0.2"/>
    <row r="122" spans="1:14" ht="11.25" customHeight="1" x14ac:dyDescent="0.2"/>
    <row r="123" spans="1:14" ht="11.25" customHeight="1" x14ac:dyDescent="0.2"/>
    <row r="124" spans="1:14" ht="11.25" customHeight="1" x14ac:dyDescent="0.2"/>
    <row r="125" spans="1:14" ht="11.25" customHeight="1" x14ac:dyDescent="0.2"/>
    <row r="126" spans="1:14" ht="11.25" customHeight="1" x14ac:dyDescent="0.2"/>
    <row r="127" spans="1:14" ht="11.25" customHeight="1" x14ac:dyDescent="0.2"/>
    <row r="128" spans="1:14" ht="11.25" customHeight="1" x14ac:dyDescent="0.2"/>
    <row r="129" ht="11.25" customHeight="1" x14ac:dyDescent="0.2"/>
    <row r="131" ht="40.5" customHeight="1" x14ac:dyDescent="0.2"/>
  </sheetData>
  <mergeCells count="26">
    <mergeCell ref="A117:N117"/>
    <mergeCell ref="L9:L11"/>
    <mergeCell ref="A3:N3"/>
    <mergeCell ref="A4:N4"/>
    <mergeCell ref="A6:N6"/>
    <mergeCell ref="H7:K7"/>
    <mergeCell ref="A5:N5"/>
    <mergeCell ref="J9:J11"/>
    <mergeCell ref="M9:M11"/>
    <mergeCell ref="A116:N116"/>
    <mergeCell ref="A8:A12"/>
    <mergeCell ref="I8:J8"/>
    <mergeCell ref="B9:B11"/>
    <mergeCell ref="H10:H11"/>
    <mergeCell ref="G10:G11"/>
    <mergeCell ref="M2:N2"/>
    <mergeCell ref="N8:N11"/>
    <mergeCell ref="K8:M8"/>
    <mergeCell ref="K9:K11"/>
    <mergeCell ref="B8:H8"/>
    <mergeCell ref="C9:H9"/>
    <mergeCell ref="I9:I11"/>
    <mergeCell ref="C10:C11"/>
    <mergeCell ref="D10:D11"/>
    <mergeCell ref="E10:E11"/>
    <mergeCell ref="F10:F11"/>
  </mergeCells>
  <printOptions horizontalCentered="1"/>
  <pageMargins left="0.19685039370078741" right="0.19685039370078741" top="0.19685039370078741" bottom="0.19685039370078741" header="0" footer="0"/>
  <pageSetup paperSize="9" scale="9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A06ED-A45E-4C71-AF6A-7D97E46E6CEA}">
  <sheetPr codeName="Tabelle18"/>
  <dimension ref="A1:Q89"/>
  <sheetViews>
    <sheetView showGridLines="0" zoomScaleNormal="100" workbookViewId="0"/>
  </sheetViews>
  <sheetFormatPr baseColWidth="10" defaultColWidth="11" defaultRowHeight="14.25" x14ac:dyDescent="0.2"/>
  <cols>
    <col min="1" max="1" width="3.75" style="296" customWidth="1"/>
    <col min="2" max="2" width="3.875" style="296" customWidth="1"/>
    <col min="3" max="3" width="27.875" style="296" customWidth="1"/>
    <col min="4" max="14" width="7.625" style="296" customWidth="1"/>
    <col min="15" max="16384" width="11" style="296"/>
  </cols>
  <sheetData>
    <row r="1" spans="1:16" s="4" customFormat="1" ht="39.75" customHeight="1" x14ac:dyDescent="0.2">
      <c r="A1" s="1"/>
      <c r="B1" s="1"/>
      <c r="C1" s="127"/>
      <c r="D1" s="2"/>
      <c r="E1" s="127"/>
      <c r="F1" s="2"/>
      <c r="G1" s="2"/>
      <c r="H1" s="303"/>
      <c r="I1" s="337"/>
      <c r="J1" s="337"/>
      <c r="K1" s="338"/>
      <c r="L1" s="303"/>
      <c r="M1" s="303"/>
      <c r="N1" s="337" t="s">
        <v>0</v>
      </c>
    </row>
    <row r="2" spans="1:16" s="339" customFormat="1" x14ac:dyDescent="0.2">
      <c r="C2" s="340"/>
      <c r="D2" s="340"/>
      <c r="E2" s="341"/>
      <c r="J2" s="340"/>
      <c r="K2" s="341"/>
      <c r="M2" s="539" t="str">
        <f ca="1">HYPERLINK(CELL("adresse",Inhaltsverzeichnis!A1),"zurück zum Inhalt")</f>
        <v>zurück zum Inhalt</v>
      </c>
      <c r="N2" s="540"/>
      <c r="P2" s="340"/>
    </row>
    <row r="3" spans="1:16" s="339" customFormat="1" ht="12.75" x14ac:dyDescent="0.2">
      <c r="C3" s="340"/>
      <c r="D3" s="340"/>
      <c r="F3" s="341"/>
      <c r="G3" s="341"/>
      <c r="H3" s="341"/>
      <c r="I3" s="341"/>
      <c r="J3" s="340"/>
      <c r="L3" s="341"/>
      <c r="M3" s="341"/>
      <c r="N3" s="340"/>
    </row>
    <row r="4" spans="1:16" s="251" customFormat="1" ht="12.75" customHeight="1" x14ac:dyDescent="0.2">
      <c r="A4" s="70" t="s">
        <v>285</v>
      </c>
      <c r="B4" s="70"/>
      <c r="C4" s="307"/>
      <c r="D4" s="307"/>
      <c r="E4" s="307"/>
      <c r="F4" s="307"/>
      <c r="G4" s="307"/>
      <c r="H4" s="307"/>
      <c r="I4" s="307"/>
      <c r="J4" s="307"/>
      <c r="K4" s="307"/>
      <c r="L4" s="307"/>
      <c r="M4" s="307"/>
      <c r="N4" s="307"/>
    </row>
    <row r="5" spans="1:16" s="251" customFormat="1" ht="12.75" customHeight="1" x14ac:dyDescent="0.2">
      <c r="A5" s="485" t="s">
        <v>234</v>
      </c>
      <c r="B5" s="485"/>
      <c r="C5" s="485"/>
      <c r="D5" s="485"/>
      <c r="E5" s="485"/>
      <c r="F5" s="485"/>
      <c r="G5" s="485"/>
      <c r="H5" s="485"/>
      <c r="I5" s="485"/>
      <c r="J5" s="485"/>
      <c r="K5" s="485"/>
      <c r="L5" s="485"/>
      <c r="M5" s="485"/>
      <c r="N5" s="485"/>
    </row>
    <row r="6" spans="1:16" s="251" customFormat="1" ht="12.75" customHeight="1" x14ac:dyDescent="0.2">
      <c r="A6" s="541" t="str">
        <f>CONCATENATE(LEFT(Impressum!C12,SEARCH("(",Impressum!C12)-1),"(Hauptsitz des Arbeitgebers",TEXT(0,"#¹⁾"),", Gebietsstand ",TEXT(Impressum!C16,"MMMM")," ",TEXT(Impressum!C16,"JJJJ"),")")</f>
        <v>Land Nordrhein-Westfalen (Hauptsitz des Arbeitgebers¹⁾, Gebietsstand März 2026)</v>
      </c>
      <c r="B6" s="541"/>
      <c r="C6" s="541"/>
      <c r="D6" s="541"/>
      <c r="E6" s="541"/>
      <c r="F6" s="541"/>
      <c r="G6" s="541"/>
      <c r="H6" s="541"/>
      <c r="I6" s="541"/>
      <c r="J6" s="541"/>
      <c r="K6" s="541"/>
      <c r="L6" s="541"/>
      <c r="M6" s="541"/>
      <c r="N6" s="541"/>
    </row>
    <row r="7" spans="1:16" s="251" customFormat="1" ht="12.75" customHeight="1" x14ac:dyDescent="0.2">
      <c r="A7" s="307" t="s">
        <v>355</v>
      </c>
      <c r="B7" s="307"/>
      <c r="C7" s="307"/>
      <c r="D7" s="307"/>
      <c r="E7" s="307"/>
      <c r="F7" s="307"/>
      <c r="G7" s="307"/>
      <c r="H7" s="307"/>
      <c r="I7" s="307"/>
      <c r="J7" s="307"/>
      <c r="K7" s="307"/>
      <c r="L7" s="307"/>
      <c r="M7" s="307"/>
      <c r="N7" s="307"/>
    </row>
    <row r="8" spans="1:16" s="251" customFormat="1" x14ac:dyDescent="0.2">
      <c r="A8" s="307"/>
      <c r="B8" s="307"/>
      <c r="C8" s="307"/>
      <c r="D8" s="307"/>
      <c r="E8" s="307"/>
      <c r="F8" s="307"/>
      <c r="G8" s="307"/>
      <c r="H8" s="307"/>
      <c r="I8" s="307"/>
      <c r="J8" s="307"/>
      <c r="K8" s="307"/>
      <c r="L8" s="307"/>
      <c r="M8" s="307"/>
      <c r="N8" s="307"/>
    </row>
    <row r="9" spans="1:16" ht="14.25" customHeight="1" x14ac:dyDescent="0.2">
      <c r="A9" s="542" t="s">
        <v>356</v>
      </c>
      <c r="B9" s="543"/>
      <c r="C9" s="543"/>
      <c r="D9" s="546" t="s">
        <v>286</v>
      </c>
      <c r="E9" s="547"/>
      <c r="F9" s="547"/>
      <c r="G9" s="547"/>
      <c r="H9" s="547"/>
      <c r="I9" s="547"/>
      <c r="J9" s="547"/>
      <c r="K9" s="547"/>
      <c r="L9" s="547"/>
      <c r="M9" s="547"/>
      <c r="N9" s="548"/>
    </row>
    <row r="10" spans="1:16" x14ac:dyDescent="0.2">
      <c r="A10" s="544"/>
      <c r="B10" s="545"/>
      <c r="C10" s="545"/>
      <c r="D10" s="342">
        <f>Impressum!C14</f>
        <v>2024</v>
      </c>
      <c r="E10" s="388">
        <f>D10-1</f>
        <v>2023</v>
      </c>
      <c r="F10" s="388">
        <f>D10-2</f>
        <v>2022</v>
      </c>
      <c r="G10" s="388">
        <f>D10-3</f>
        <v>2021</v>
      </c>
      <c r="H10" s="388">
        <f>D10-4</f>
        <v>2020</v>
      </c>
      <c r="I10" s="388">
        <f>D10-5</f>
        <v>2019</v>
      </c>
      <c r="J10" s="388">
        <f>D10-6</f>
        <v>2018</v>
      </c>
      <c r="K10" s="388">
        <f>D10-7</f>
        <v>2017</v>
      </c>
      <c r="L10" s="388">
        <f>D10-8</f>
        <v>2016</v>
      </c>
      <c r="M10" s="388">
        <f>D10-9</f>
        <v>2015</v>
      </c>
      <c r="N10" s="389">
        <f>D10-10</f>
        <v>2014</v>
      </c>
    </row>
    <row r="11" spans="1:16" ht="12" customHeight="1" x14ac:dyDescent="0.2">
      <c r="A11" s="544"/>
      <c r="B11" s="545"/>
      <c r="C11" s="545"/>
      <c r="D11" s="343">
        <v>1</v>
      </c>
      <c r="E11" s="343">
        <v>2</v>
      </c>
      <c r="F11" s="343">
        <v>3</v>
      </c>
      <c r="G11" s="343">
        <v>4</v>
      </c>
      <c r="H11" s="343">
        <v>5</v>
      </c>
      <c r="I11" s="343">
        <v>6</v>
      </c>
      <c r="J11" s="343">
        <v>7</v>
      </c>
      <c r="K11" s="343">
        <v>8</v>
      </c>
      <c r="L11" s="343">
        <v>9</v>
      </c>
      <c r="M11" s="343">
        <v>10</v>
      </c>
      <c r="N11" s="343">
        <v>11</v>
      </c>
    </row>
    <row r="12" spans="1:16" ht="12" customHeight="1" x14ac:dyDescent="0.2">
      <c r="A12" s="549" t="s">
        <v>1</v>
      </c>
      <c r="B12" s="550"/>
      <c r="C12" s="550"/>
      <c r="D12" s="550"/>
      <c r="E12" s="550"/>
      <c r="F12" s="550"/>
      <c r="G12" s="550"/>
      <c r="H12" s="550"/>
      <c r="I12" s="550"/>
      <c r="J12" s="550"/>
      <c r="K12" s="550"/>
      <c r="L12" s="550"/>
      <c r="M12" s="550"/>
      <c r="N12" s="551"/>
    </row>
    <row r="13" spans="1:16" x14ac:dyDescent="0.2">
      <c r="A13" s="552"/>
      <c r="B13" s="553"/>
      <c r="C13" s="554"/>
      <c r="D13" s="555" t="s">
        <v>1</v>
      </c>
      <c r="E13" s="555"/>
      <c r="F13" s="555"/>
      <c r="G13" s="555"/>
      <c r="H13" s="555"/>
      <c r="I13" s="555"/>
      <c r="J13" s="555"/>
      <c r="K13" s="555"/>
      <c r="L13" s="555"/>
      <c r="M13" s="555"/>
      <c r="N13" s="556"/>
    </row>
    <row r="14" spans="1:16" s="346" customFormat="1" ht="22.5" customHeight="1" x14ac:dyDescent="0.2">
      <c r="A14" s="534" t="s">
        <v>1</v>
      </c>
      <c r="B14" s="535"/>
      <c r="C14" s="536"/>
      <c r="D14" s="344">
        <v>37593</v>
      </c>
      <c r="E14" s="345">
        <v>37484</v>
      </c>
      <c r="F14" s="345">
        <v>37165</v>
      </c>
      <c r="G14" s="345">
        <v>36351</v>
      </c>
      <c r="H14" s="345">
        <v>35965</v>
      </c>
      <c r="I14" s="345">
        <v>35611</v>
      </c>
      <c r="J14" s="345">
        <v>34851</v>
      </c>
      <c r="K14" s="345">
        <v>34047</v>
      </c>
      <c r="L14" s="345">
        <v>33170</v>
      </c>
      <c r="M14" s="345">
        <v>32529</v>
      </c>
      <c r="N14" s="345">
        <v>31794</v>
      </c>
    </row>
    <row r="15" spans="1:16" x14ac:dyDescent="0.2">
      <c r="A15" s="515" t="s">
        <v>287</v>
      </c>
      <c r="B15" s="516"/>
      <c r="C15" s="517"/>
      <c r="D15" s="347">
        <v>16640</v>
      </c>
      <c r="E15" s="221">
        <v>16215</v>
      </c>
      <c r="F15" s="221">
        <v>16028</v>
      </c>
      <c r="G15" s="221">
        <v>15910</v>
      </c>
      <c r="H15" s="221">
        <v>15865</v>
      </c>
      <c r="I15" s="221">
        <v>15509</v>
      </c>
      <c r="J15" s="221">
        <v>15203</v>
      </c>
      <c r="K15" s="221">
        <v>14834</v>
      </c>
      <c r="L15" s="221">
        <v>14470</v>
      </c>
      <c r="M15" s="221">
        <v>14191</v>
      </c>
      <c r="N15" s="221">
        <v>13853</v>
      </c>
    </row>
    <row r="16" spans="1:16" x14ac:dyDescent="0.2">
      <c r="A16" s="515" t="s">
        <v>288</v>
      </c>
      <c r="B16" s="516"/>
      <c r="C16" s="517"/>
      <c r="D16" s="348">
        <v>44.263559705264299</v>
      </c>
      <c r="E16" s="229">
        <v>43.258456941628403</v>
      </c>
      <c r="F16" s="229">
        <v>43.126597605273801</v>
      </c>
      <c r="G16" s="229">
        <v>43.767709278974401</v>
      </c>
      <c r="H16" s="229">
        <v>44.112331433337999</v>
      </c>
      <c r="I16" s="229">
        <v>43.551149925584802</v>
      </c>
      <c r="J16" s="229">
        <v>43.622851568104203</v>
      </c>
      <c r="K16" s="229">
        <v>43.569183775369297</v>
      </c>
      <c r="L16" s="229">
        <v>43.623756406391301</v>
      </c>
      <c r="M16" s="229">
        <v>43.625687847766599</v>
      </c>
      <c r="N16" s="229">
        <v>43.571114046675497</v>
      </c>
    </row>
    <row r="17" spans="1:15" s="349" customFormat="1" ht="24" customHeight="1" x14ac:dyDescent="0.2">
      <c r="A17" s="524" t="s">
        <v>263</v>
      </c>
      <c r="B17" s="525"/>
      <c r="C17" s="526"/>
      <c r="D17" s="347">
        <v>12841</v>
      </c>
      <c r="E17" s="221">
        <v>12724</v>
      </c>
      <c r="F17" s="221">
        <v>12672</v>
      </c>
      <c r="G17" s="221">
        <v>12247</v>
      </c>
      <c r="H17" s="221">
        <v>12019</v>
      </c>
      <c r="I17" s="221">
        <v>12165</v>
      </c>
      <c r="J17" s="221">
        <v>11935</v>
      </c>
      <c r="K17" s="221">
        <v>11585</v>
      </c>
      <c r="L17" s="221">
        <v>11284</v>
      </c>
      <c r="M17" s="221">
        <v>10926</v>
      </c>
      <c r="N17" s="221">
        <v>10664</v>
      </c>
    </row>
    <row r="18" spans="1:15" x14ac:dyDescent="0.2">
      <c r="A18" s="515" t="s">
        <v>289</v>
      </c>
      <c r="B18" s="516"/>
      <c r="C18" s="517"/>
      <c r="D18" s="348">
        <v>34.157954938419401</v>
      </c>
      <c r="E18" s="229">
        <v>33.945149930637101</v>
      </c>
      <c r="F18" s="229">
        <v>34.096596259922002</v>
      </c>
      <c r="G18" s="229">
        <v>33.690957607768702</v>
      </c>
      <c r="H18" s="229">
        <v>33.418601418045299</v>
      </c>
      <c r="I18" s="229">
        <v>34.160793013394702</v>
      </c>
      <c r="J18" s="229">
        <v>34.245789216952197</v>
      </c>
      <c r="K18" s="229">
        <v>34.026492789379397</v>
      </c>
      <c r="L18" s="229">
        <v>34.018691588785003</v>
      </c>
      <c r="M18" s="229">
        <v>33.588490270220397</v>
      </c>
      <c r="N18" s="229">
        <v>33.540919670378102</v>
      </c>
    </row>
    <row r="19" spans="1:15" s="349" customFormat="1" ht="24" customHeight="1" x14ac:dyDescent="0.2">
      <c r="A19" s="524" t="s">
        <v>262</v>
      </c>
      <c r="B19" s="525"/>
      <c r="C19" s="526"/>
      <c r="D19" s="347">
        <v>8112</v>
      </c>
      <c r="E19" s="221">
        <v>8545</v>
      </c>
      <c r="F19" s="221">
        <v>8465</v>
      </c>
      <c r="G19" s="221">
        <v>8194</v>
      </c>
      <c r="H19" s="221">
        <v>8081</v>
      </c>
      <c r="I19" s="221">
        <v>7937</v>
      </c>
      <c r="J19" s="221">
        <v>7713</v>
      </c>
      <c r="K19" s="221">
        <v>7628</v>
      </c>
      <c r="L19" s="221">
        <v>7416</v>
      </c>
      <c r="M19" s="221">
        <v>7412</v>
      </c>
      <c r="N19" s="221">
        <v>7277</v>
      </c>
    </row>
    <row r="20" spans="1:15" x14ac:dyDescent="0.2">
      <c r="A20" s="515" t="s">
        <v>289</v>
      </c>
      <c r="B20" s="516"/>
      <c r="C20" s="517"/>
      <c r="D20" s="348">
        <v>21.5784853563163</v>
      </c>
      <c r="E20" s="229">
        <v>22.7963931277345</v>
      </c>
      <c r="F20" s="229">
        <v>22.7768061348043</v>
      </c>
      <c r="G20" s="229">
        <v>22.541333113256901</v>
      </c>
      <c r="H20" s="229">
        <v>22.469067148616698</v>
      </c>
      <c r="I20" s="229">
        <v>22.288057061020499</v>
      </c>
      <c r="J20" s="229">
        <v>22.1313592149436</v>
      </c>
      <c r="K20" s="229">
        <v>22.4043234352513</v>
      </c>
      <c r="L20" s="229">
        <v>22.357552004823599</v>
      </c>
      <c r="M20" s="229">
        <v>22.785821882013</v>
      </c>
      <c r="N20" s="229">
        <v>22.8879662829465</v>
      </c>
    </row>
    <row r="21" spans="1:15" x14ac:dyDescent="0.2">
      <c r="A21" s="350" t="s">
        <v>290</v>
      </c>
      <c r="B21" s="351"/>
      <c r="C21" s="352"/>
      <c r="D21" s="537" t="s">
        <v>10</v>
      </c>
      <c r="E21" s="537"/>
      <c r="F21" s="537"/>
      <c r="G21" s="537"/>
      <c r="H21" s="537"/>
      <c r="I21" s="537"/>
      <c r="J21" s="537"/>
      <c r="K21" s="537"/>
      <c r="L21" s="537"/>
      <c r="M21" s="537"/>
      <c r="N21" s="538"/>
    </row>
    <row r="22" spans="1:15" s="349" customFormat="1" ht="22.5" customHeight="1" x14ac:dyDescent="0.2">
      <c r="A22" s="353"/>
      <c r="B22" s="354"/>
      <c r="C22" s="355" t="s">
        <v>173</v>
      </c>
      <c r="D22" s="344">
        <v>35284</v>
      </c>
      <c r="E22" s="345">
        <v>35396</v>
      </c>
      <c r="F22" s="345">
        <v>35213</v>
      </c>
      <c r="G22" s="345">
        <v>34471</v>
      </c>
      <c r="H22" s="345">
        <v>34123</v>
      </c>
      <c r="I22" s="345">
        <v>33709</v>
      </c>
      <c r="J22" s="345">
        <v>32712</v>
      </c>
      <c r="K22" s="345">
        <v>31980</v>
      </c>
      <c r="L22" s="345">
        <v>31058</v>
      </c>
      <c r="M22" s="345">
        <v>30481</v>
      </c>
      <c r="N22" s="345">
        <v>29718</v>
      </c>
    </row>
    <row r="23" spans="1:15" x14ac:dyDescent="0.2">
      <c r="A23" s="353"/>
      <c r="B23" s="354"/>
      <c r="C23" s="356" t="s">
        <v>287</v>
      </c>
      <c r="D23" s="347">
        <v>15208</v>
      </c>
      <c r="E23" s="221">
        <v>14949</v>
      </c>
      <c r="F23" s="221">
        <v>14817</v>
      </c>
      <c r="G23" s="221">
        <v>14693</v>
      </c>
      <c r="H23" s="221">
        <v>14669</v>
      </c>
      <c r="I23" s="221">
        <v>14269</v>
      </c>
      <c r="J23" s="221">
        <v>13819</v>
      </c>
      <c r="K23" s="221">
        <v>13528</v>
      </c>
      <c r="L23" s="221">
        <v>13156</v>
      </c>
      <c r="M23" s="221">
        <v>12918</v>
      </c>
      <c r="N23" s="221">
        <v>12560</v>
      </c>
    </row>
    <row r="24" spans="1:15" x14ac:dyDescent="0.2">
      <c r="A24" s="353"/>
      <c r="B24" s="354"/>
      <c r="C24" s="356" t="s">
        <v>291</v>
      </c>
      <c r="D24" s="348">
        <v>43.101689150889896</v>
      </c>
      <c r="E24" s="229">
        <v>42.233585715900098</v>
      </c>
      <c r="F24" s="229">
        <v>42.078209752080198</v>
      </c>
      <c r="G24" s="229">
        <v>42.624234864088699</v>
      </c>
      <c r="H24" s="229">
        <v>42.9886000644726</v>
      </c>
      <c r="I24" s="229">
        <v>42.329941558634196</v>
      </c>
      <c r="J24" s="229">
        <v>42.244436292491997</v>
      </c>
      <c r="K24" s="229">
        <v>42.301438398999402</v>
      </c>
      <c r="L24" s="229">
        <v>42.3594565007405</v>
      </c>
      <c r="M24" s="229">
        <v>42.380499327449897</v>
      </c>
      <c r="N24" s="229">
        <v>42.263947775758801</v>
      </c>
    </row>
    <row r="25" spans="1:15" ht="14.25" customHeight="1" x14ac:dyDescent="0.2">
      <c r="A25" s="350"/>
      <c r="B25" s="357"/>
      <c r="C25" s="358"/>
      <c r="D25" s="537" t="s">
        <v>2</v>
      </c>
      <c r="E25" s="537"/>
      <c r="F25" s="537"/>
      <c r="G25" s="537"/>
      <c r="H25" s="537"/>
      <c r="I25" s="537"/>
      <c r="J25" s="537"/>
      <c r="K25" s="537"/>
      <c r="L25" s="537"/>
      <c r="M25" s="537"/>
      <c r="N25" s="538"/>
      <c r="O25" s="231"/>
    </row>
    <row r="26" spans="1:15" s="349" customFormat="1" ht="22.5" customHeight="1" x14ac:dyDescent="0.2">
      <c r="A26" s="353"/>
      <c r="B26" s="354"/>
      <c r="C26" s="355" t="s">
        <v>173</v>
      </c>
      <c r="D26" s="344">
        <v>2309</v>
      </c>
      <c r="E26" s="345">
        <v>2088</v>
      </c>
      <c r="F26" s="345">
        <v>1952</v>
      </c>
      <c r="G26" s="345">
        <v>1880</v>
      </c>
      <c r="H26" s="345">
        <v>1842</v>
      </c>
      <c r="I26" s="345">
        <v>1902</v>
      </c>
      <c r="J26" s="345">
        <v>2139</v>
      </c>
      <c r="K26" s="345">
        <v>2067</v>
      </c>
      <c r="L26" s="345">
        <v>2112</v>
      </c>
      <c r="M26" s="345">
        <v>2048</v>
      </c>
      <c r="N26" s="345">
        <v>2076</v>
      </c>
    </row>
    <row r="27" spans="1:15" x14ac:dyDescent="0.2">
      <c r="A27" s="353"/>
      <c r="B27" s="354"/>
      <c r="C27" s="356" t="s">
        <v>287</v>
      </c>
      <c r="D27" s="347">
        <v>1432</v>
      </c>
      <c r="E27" s="221">
        <v>1266</v>
      </c>
      <c r="F27" s="221">
        <v>1211</v>
      </c>
      <c r="G27" s="221">
        <v>1217</v>
      </c>
      <c r="H27" s="221">
        <v>1196</v>
      </c>
      <c r="I27" s="221">
        <v>1240</v>
      </c>
      <c r="J27" s="221">
        <v>1384</v>
      </c>
      <c r="K27" s="221">
        <v>1306</v>
      </c>
      <c r="L27" s="221">
        <v>1314</v>
      </c>
      <c r="M27" s="221">
        <v>1273</v>
      </c>
      <c r="N27" s="221">
        <v>1293</v>
      </c>
    </row>
    <row r="28" spans="1:15" s="42" customFormat="1" ht="14.25" customHeight="1" x14ac:dyDescent="0.2">
      <c r="A28" s="359"/>
      <c r="B28" s="360"/>
      <c r="C28" s="361" t="s">
        <v>291</v>
      </c>
      <c r="D28" s="362">
        <v>62.018189692507597</v>
      </c>
      <c r="E28" s="363">
        <v>60.632183908046002</v>
      </c>
      <c r="F28" s="363">
        <v>62.038934426229503</v>
      </c>
      <c r="G28" s="363">
        <v>64.7340425531915</v>
      </c>
      <c r="H28" s="363">
        <v>64.929424538545007</v>
      </c>
      <c r="I28" s="363">
        <v>65.194532071503701</v>
      </c>
      <c r="J28" s="363">
        <v>64.703132304815298</v>
      </c>
      <c r="K28" s="363">
        <v>63.183357522980202</v>
      </c>
      <c r="L28" s="363">
        <v>62.215909090909101</v>
      </c>
      <c r="M28" s="363">
        <v>62.158203125</v>
      </c>
      <c r="N28" s="363">
        <v>62.2832369942196</v>
      </c>
    </row>
    <row r="29" spans="1:15" ht="12" customHeight="1" x14ac:dyDescent="0.2">
      <c r="A29" s="527" t="s">
        <v>292</v>
      </c>
      <c r="B29" s="528"/>
      <c r="C29" s="528"/>
      <c r="D29" s="528"/>
      <c r="E29" s="528"/>
      <c r="F29" s="528"/>
      <c r="G29" s="528"/>
      <c r="H29" s="528"/>
      <c r="I29" s="528"/>
      <c r="J29" s="528"/>
      <c r="K29" s="528"/>
      <c r="L29" s="528"/>
      <c r="M29" s="528"/>
      <c r="N29" s="529"/>
    </row>
    <row r="30" spans="1:15" x14ac:dyDescent="0.2">
      <c r="A30" s="364"/>
      <c r="B30" s="365"/>
      <c r="C30" s="366"/>
      <c r="D30" s="518" t="s">
        <v>1</v>
      </c>
      <c r="E30" s="518"/>
      <c r="F30" s="518"/>
      <c r="G30" s="518"/>
      <c r="H30" s="518"/>
      <c r="I30" s="518"/>
      <c r="J30" s="518"/>
      <c r="K30" s="518"/>
      <c r="L30" s="518"/>
      <c r="M30" s="518"/>
      <c r="N30" s="519"/>
    </row>
    <row r="31" spans="1:15" s="346" customFormat="1" ht="22.5" customHeight="1" x14ac:dyDescent="0.2">
      <c r="A31" s="534" t="s">
        <v>1</v>
      </c>
      <c r="B31" s="535"/>
      <c r="C31" s="536"/>
      <c r="D31" s="344">
        <v>16701</v>
      </c>
      <c r="E31" s="345">
        <v>16665</v>
      </c>
      <c r="F31" s="345">
        <v>16516</v>
      </c>
      <c r="G31" s="345">
        <v>16092</v>
      </c>
      <c r="H31" s="345">
        <v>15925</v>
      </c>
      <c r="I31" s="345">
        <v>15546</v>
      </c>
      <c r="J31" s="345">
        <v>15044</v>
      </c>
      <c r="K31" s="345">
        <v>14785</v>
      </c>
      <c r="L31" s="345">
        <v>14360</v>
      </c>
      <c r="M31" s="345">
        <v>14186</v>
      </c>
      <c r="N31" s="345">
        <v>13897</v>
      </c>
    </row>
    <row r="32" spans="1:15" ht="14.25" customHeight="1" x14ac:dyDescent="0.2">
      <c r="A32" s="515" t="s">
        <v>287</v>
      </c>
      <c r="B32" s="516"/>
      <c r="C32" s="517"/>
      <c r="D32" s="347">
        <v>8816</v>
      </c>
      <c r="E32" s="221">
        <v>8632</v>
      </c>
      <c r="F32" s="221">
        <v>8541</v>
      </c>
      <c r="G32" s="221">
        <v>8386</v>
      </c>
      <c r="H32" s="221">
        <v>8351</v>
      </c>
      <c r="I32" s="221">
        <v>8091</v>
      </c>
      <c r="J32" s="221">
        <v>7826</v>
      </c>
      <c r="K32" s="221">
        <v>7655</v>
      </c>
      <c r="L32" s="221">
        <v>7504</v>
      </c>
      <c r="M32" s="221">
        <v>7490</v>
      </c>
      <c r="N32" s="221">
        <v>7294</v>
      </c>
    </row>
    <row r="33" spans="1:14" ht="14.25" customHeight="1" x14ac:dyDescent="0.2">
      <c r="A33" s="515" t="s">
        <v>288</v>
      </c>
      <c r="B33" s="516"/>
      <c r="C33" s="517"/>
      <c r="D33" s="348">
        <v>52.787258248009103</v>
      </c>
      <c r="E33" s="229">
        <v>51.797179717971801</v>
      </c>
      <c r="F33" s="229">
        <v>51.713489949140197</v>
      </c>
      <c r="G33" s="229">
        <v>52.112851106139701</v>
      </c>
      <c r="H33" s="229">
        <v>52.439560439560402</v>
      </c>
      <c r="I33" s="229">
        <v>52.045542261675003</v>
      </c>
      <c r="J33" s="229">
        <v>52.0207391651157</v>
      </c>
      <c r="K33" s="229">
        <v>51.775448089279699</v>
      </c>
      <c r="L33" s="229">
        <v>52.256267409470702</v>
      </c>
      <c r="M33" s="229">
        <v>52.798533765684503</v>
      </c>
      <c r="N33" s="229">
        <v>52.486148089515702</v>
      </c>
    </row>
    <row r="34" spans="1:14" s="349" customFormat="1" ht="24" customHeight="1" x14ac:dyDescent="0.2">
      <c r="A34" s="524" t="s">
        <v>263</v>
      </c>
      <c r="B34" s="525"/>
      <c r="C34" s="526"/>
      <c r="D34" s="347">
        <v>1613</v>
      </c>
      <c r="E34" s="221">
        <v>1615</v>
      </c>
      <c r="F34" s="221">
        <v>1588</v>
      </c>
      <c r="G34" s="221">
        <v>1489</v>
      </c>
      <c r="H34" s="221">
        <v>1426</v>
      </c>
      <c r="I34" s="221">
        <v>1486</v>
      </c>
      <c r="J34" s="221">
        <v>1463</v>
      </c>
      <c r="K34" s="221">
        <v>1399</v>
      </c>
      <c r="L34" s="221">
        <v>1267</v>
      </c>
      <c r="M34" s="221">
        <v>1162</v>
      </c>
      <c r="N34" s="221">
        <v>1195</v>
      </c>
    </row>
    <row r="35" spans="1:14" ht="14.25" customHeight="1" x14ac:dyDescent="0.2">
      <c r="A35" s="515" t="s">
        <v>289</v>
      </c>
      <c r="B35" s="516"/>
      <c r="C35" s="517"/>
      <c r="D35" s="348">
        <v>9.6581043051314293</v>
      </c>
      <c r="E35" s="229">
        <v>9.69096909690969</v>
      </c>
      <c r="F35" s="229">
        <v>9.6149188665536496</v>
      </c>
      <c r="G35" s="229">
        <v>9.2530449913000208</v>
      </c>
      <c r="H35" s="229">
        <v>8.9544740973312393</v>
      </c>
      <c r="I35" s="229">
        <v>9.5587289334877106</v>
      </c>
      <c r="J35" s="229">
        <v>9.7248072321191206</v>
      </c>
      <c r="K35" s="229">
        <v>9.4622928643895801</v>
      </c>
      <c r="L35" s="229">
        <v>8.8231197771587695</v>
      </c>
      <c r="M35" s="229">
        <v>8.1911743972931106</v>
      </c>
      <c r="N35" s="229">
        <v>8.5989781967331105</v>
      </c>
    </row>
    <row r="36" spans="1:14" s="349" customFormat="1" ht="24" customHeight="1" x14ac:dyDescent="0.2">
      <c r="A36" s="524" t="s">
        <v>262</v>
      </c>
      <c r="B36" s="525"/>
      <c r="C36" s="526"/>
      <c r="D36" s="347">
        <v>6272</v>
      </c>
      <c r="E36" s="221">
        <v>6418</v>
      </c>
      <c r="F36" s="221">
        <v>6387</v>
      </c>
      <c r="G36" s="221">
        <v>6217</v>
      </c>
      <c r="H36" s="221">
        <v>6148</v>
      </c>
      <c r="I36" s="221">
        <v>5969</v>
      </c>
      <c r="J36" s="221">
        <v>5755</v>
      </c>
      <c r="K36" s="221">
        <v>5731</v>
      </c>
      <c r="L36" s="221">
        <v>5589</v>
      </c>
      <c r="M36" s="221">
        <v>5534</v>
      </c>
      <c r="N36" s="221">
        <v>5408</v>
      </c>
    </row>
    <row r="37" spans="1:14" ht="14.25" customHeight="1" x14ac:dyDescent="0.2">
      <c r="A37" s="515" t="s">
        <v>289</v>
      </c>
      <c r="B37" s="516"/>
      <c r="C37" s="517"/>
      <c r="D37" s="348">
        <v>37.554637446859502</v>
      </c>
      <c r="E37" s="229">
        <v>38.511851185118502</v>
      </c>
      <c r="F37" s="229">
        <v>38.671591184306102</v>
      </c>
      <c r="G37" s="229">
        <v>38.634103902560298</v>
      </c>
      <c r="H37" s="229">
        <v>38.605965463108298</v>
      </c>
      <c r="I37" s="229">
        <v>38.395728804837297</v>
      </c>
      <c r="J37" s="229">
        <v>38.254453602765203</v>
      </c>
      <c r="K37" s="229">
        <v>38.762259046330698</v>
      </c>
      <c r="L37" s="229">
        <v>38.920612813370496</v>
      </c>
      <c r="M37" s="229">
        <v>39.0102918370224</v>
      </c>
      <c r="N37" s="229">
        <v>38.914873713751199</v>
      </c>
    </row>
    <row r="38" spans="1:14" x14ac:dyDescent="0.2">
      <c r="A38" s="367" t="s">
        <v>290</v>
      </c>
      <c r="B38" s="351"/>
      <c r="C38" s="368"/>
      <c r="D38" s="518" t="s">
        <v>10</v>
      </c>
      <c r="E38" s="518"/>
      <c r="F38" s="518"/>
      <c r="G38" s="518"/>
      <c r="H38" s="518"/>
      <c r="I38" s="518"/>
      <c r="J38" s="518"/>
      <c r="K38" s="518"/>
      <c r="L38" s="518"/>
      <c r="M38" s="518"/>
      <c r="N38" s="519"/>
    </row>
    <row r="39" spans="1:14" s="346" customFormat="1" ht="22.5" customHeight="1" x14ac:dyDescent="0.2">
      <c r="A39" s="369"/>
      <c r="B39" s="354"/>
      <c r="C39" s="355" t="s">
        <v>173</v>
      </c>
      <c r="D39" s="344">
        <v>16172</v>
      </c>
      <c r="E39" s="345">
        <v>16207</v>
      </c>
      <c r="F39" s="345">
        <v>16114</v>
      </c>
      <c r="G39" s="345">
        <v>15678</v>
      </c>
      <c r="H39" s="345">
        <v>15505</v>
      </c>
      <c r="I39" s="345">
        <v>15103</v>
      </c>
      <c r="J39" s="345">
        <v>14527</v>
      </c>
      <c r="K39" s="345">
        <v>14290</v>
      </c>
      <c r="L39" s="345">
        <v>13851</v>
      </c>
      <c r="M39" s="345">
        <v>13687</v>
      </c>
      <c r="N39" s="345">
        <v>13362</v>
      </c>
    </row>
    <row r="40" spans="1:14" s="251" customFormat="1" x14ac:dyDescent="0.2">
      <c r="A40" s="370"/>
      <c r="B40" s="354"/>
      <c r="C40" s="356" t="s">
        <v>287</v>
      </c>
      <c r="D40" s="347">
        <v>8476</v>
      </c>
      <c r="E40" s="221">
        <v>8344</v>
      </c>
      <c r="F40" s="221">
        <v>8285</v>
      </c>
      <c r="G40" s="221">
        <v>8121</v>
      </c>
      <c r="H40" s="221">
        <v>8081</v>
      </c>
      <c r="I40" s="221">
        <v>7807</v>
      </c>
      <c r="J40" s="221">
        <v>7501</v>
      </c>
      <c r="K40" s="221">
        <v>7348</v>
      </c>
      <c r="L40" s="221">
        <v>7192</v>
      </c>
      <c r="M40" s="221">
        <v>7178</v>
      </c>
      <c r="N40" s="221">
        <v>6957</v>
      </c>
    </row>
    <row r="41" spans="1:14" s="251" customFormat="1" x14ac:dyDescent="0.2">
      <c r="A41" s="370"/>
      <c r="B41" s="354"/>
      <c r="C41" s="356" t="s">
        <v>291</v>
      </c>
      <c r="D41" s="348">
        <v>52.411575562701003</v>
      </c>
      <c r="E41" s="229">
        <v>51.483926698340198</v>
      </c>
      <c r="F41" s="229">
        <v>51.414918704232299</v>
      </c>
      <c r="G41" s="229">
        <v>51.798698813624199</v>
      </c>
      <c r="H41" s="229">
        <v>52.118671396323798</v>
      </c>
      <c r="I41" s="229">
        <v>51.6917168774416</v>
      </c>
      <c r="J41" s="229">
        <v>51.634886762580003</v>
      </c>
      <c r="K41" s="229">
        <v>51.420573827851598</v>
      </c>
      <c r="L41" s="229">
        <v>51.924048805140401</v>
      </c>
      <c r="M41" s="229">
        <v>52.443924892233497</v>
      </c>
      <c r="N41" s="229">
        <v>52.065559048046701</v>
      </c>
    </row>
    <row r="42" spans="1:14" x14ac:dyDescent="0.2">
      <c r="A42" s="367"/>
      <c r="B42" s="371"/>
      <c r="C42" s="372"/>
      <c r="D42" s="521" t="s">
        <v>2</v>
      </c>
      <c r="E42" s="521"/>
      <c r="F42" s="521"/>
      <c r="G42" s="521"/>
      <c r="H42" s="521"/>
      <c r="I42" s="521"/>
      <c r="J42" s="521"/>
      <c r="K42" s="521"/>
      <c r="L42" s="521"/>
      <c r="M42" s="521"/>
      <c r="N42" s="522"/>
    </row>
    <row r="43" spans="1:14" s="346" customFormat="1" ht="22.5" customHeight="1" x14ac:dyDescent="0.2">
      <c r="A43" s="369"/>
      <c r="B43" s="354"/>
      <c r="C43" s="355" t="s">
        <v>173</v>
      </c>
      <c r="D43" s="344">
        <v>529</v>
      </c>
      <c r="E43" s="345">
        <v>458</v>
      </c>
      <c r="F43" s="345">
        <v>402</v>
      </c>
      <c r="G43" s="345">
        <v>414</v>
      </c>
      <c r="H43" s="345">
        <v>420</v>
      </c>
      <c r="I43" s="345">
        <v>443</v>
      </c>
      <c r="J43" s="345">
        <v>517</v>
      </c>
      <c r="K43" s="345">
        <v>495</v>
      </c>
      <c r="L43" s="345">
        <v>509</v>
      </c>
      <c r="M43" s="345">
        <v>499</v>
      </c>
      <c r="N43" s="345">
        <v>535</v>
      </c>
    </row>
    <row r="44" spans="1:14" s="251" customFormat="1" x14ac:dyDescent="0.2">
      <c r="A44" s="370"/>
      <c r="B44" s="354"/>
      <c r="C44" s="356" t="s">
        <v>287</v>
      </c>
      <c r="D44" s="347">
        <v>340</v>
      </c>
      <c r="E44" s="221">
        <v>288</v>
      </c>
      <c r="F44" s="221">
        <v>256</v>
      </c>
      <c r="G44" s="221">
        <v>265</v>
      </c>
      <c r="H44" s="221">
        <v>270</v>
      </c>
      <c r="I44" s="221">
        <v>284</v>
      </c>
      <c r="J44" s="221">
        <v>325</v>
      </c>
      <c r="K44" s="221">
        <v>307</v>
      </c>
      <c r="L44" s="221">
        <v>312</v>
      </c>
      <c r="M44" s="221">
        <v>312</v>
      </c>
      <c r="N44" s="221">
        <v>337</v>
      </c>
    </row>
    <row r="45" spans="1:14" s="251" customFormat="1" x14ac:dyDescent="0.2">
      <c r="A45" s="373"/>
      <c r="B45" s="360"/>
      <c r="C45" s="361" t="s">
        <v>291</v>
      </c>
      <c r="D45" s="374">
        <v>64.272211720226807</v>
      </c>
      <c r="E45" s="230">
        <v>62.882096069869</v>
      </c>
      <c r="F45" s="230">
        <v>63.681592039800996</v>
      </c>
      <c r="G45" s="230">
        <v>64.009661835748801</v>
      </c>
      <c r="H45" s="230">
        <v>64.285714285714306</v>
      </c>
      <c r="I45" s="230">
        <v>64.108352144469507</v>
      </c>
      <c r="J45" s="230">
        <v>62.862669245648</v>
      </c>
      <c r="K45" s="230">
        <v>62.020202020201999</v>
      </c>
      <c r="L45" s="230">
        <v>61.296660117878197</v>
      </c>
      <c r="M45" s="230">
        <v>62.525050100200403</v>
      </c>
      <c r="N45" s="230">
        <v>62.990654205607498</v>
      </c>
    </row>
    <row r="46" spans="1:14" x14ac:dyDescent="0.2">
      <c r="A46" s="527" t="s">
        <v>293</v>
      </c>
      <c r="B46" s="528"/>
      <c r="C46" s="528"/>
      <c r="D46" s="528"/>
      <c r="E46" s="528"/>
      <c r="F46" s="528"/>
      <c r="G46" s="528"/>
      <c r="H46" s="528"/>
      <c r="I46" s="528"/>
      <c r="J46" s="528"/>
      <c r="K46" s="528"/>
      <c r="L46" s="528"/>
      <c r="M46" s="528"/>
      <c r="N46" s="529"/>
    </row>
    <row r="47" spans="1:14" x14ac:dyDescent="0.2">
      <c r="A47" s="367"/>
      <c r="B47" s="530"/>
      <c r="C47" s="531"/>
      <c r="D47" s="518" t="s">
        <v>1</v>
      </c>
      <c r="E47" s="518"/>
      <c r="F47" s="518"/>
      <c r="G47" s="518"/>
      <c r="H47" s="518"/>
      <c r="I47" s="518"/>
      <c r="J47" s="518"/>
      <c r="K47" s="518"/>
      <c r="L47" s="518"/>
      <c r="M47" s="518"/>
      <c r="N47" s="519"/>
    </row>
    <row r="48" spans="1:14" s="346" customFormat="1" ht="22.5" customHeight="1" x14ac:dyDescent="0.2">
      <c r="A48" s="534" t="s">
        <v>1</v>
      </c>
      <c r="B48" s="535"/>
      <c r="C48" s="536"/>
      <c r="D48" s="344">
        <v>6603</v>
      </c>
      <c r="E48" s="345">
        <v>6562</v>
      </c>
      <c r="F48" s="345">
        <v>6495</v>
      </c>
      <c r="G48" s="345">
        <v>6376</v>
      </c>
      <c r="H48" s="345">
        <v>6238</v>
      </c>
      <c r="I48" s="345">
        <v>6256</v>
      </c>
      <c r="J48" s="345">
        <v>6190</v>
      </c>
      <c r="K48" s="345">
        <v>5931</v>
      </c>
      <c r="L48" s="345">
        <v>5779</v>
      </c>
      <c r="M48" s="345">
        <v>5670</v>
      </c>
      <c r="N48" s="345">
        <v>5510</v>
      </c>
    </row>
    <row r="49" spans="1:14" ht="14.25" customHeight="1" x14ac:dyDescent="0.2">
      <c r="A49" s="515" t="s">
        <v>287</v>
      </c>
      <c r="B49" s="516"/>
      <c r="C49" s="517"/>
      <c r="D49" s="347">
        <v>2905</v>
      </c>
      <c r="E49" s="221">
        <v>2753</v>
      </c>
      <c r="F49" s="221">
        <v>2750</v>
      </c>
      <c r="G49" s="221">
        <v>2747</v>
      </c>
      <c r="H49" s="221">
        <v>2782</v>
      </c>
      <c r="I49" s="221">
        <v>2697</v>
      </c>
      <c r="J49" s="221">
        <v>2707</v>
      </c>
      <c r="K49" s="221">
        <v>2594</v>
      </c>
      <c r="L49" s="221">
        <v>2472</v>
      </c>
      <c r="M49" s="221">
        <v>2427</v>
      </c>
      <c r="N49" s="221">
        <v>2331</v>
      </c>
    </row>
    <row r="50" spans="1:14" ht="14.25" customHeight="1" x14ac:dyDescent="0.2">
      <c r="A50" s="515" t="s">
        <v>288</v>
      </c>
      <c r="B50" s="516"/>
      <c r="C50" s="517"/>
      <c r="D50" s="348">
        <v>43.995153718007003</v>
      </c>
      <c r="E50" s="229">
        <v>41.953672660774203</v>
      </c>
      <c r="F50" s="229">
        <v>42.3402617397998</v>
      </c>
      <c r="G50" s="229">
        <v>43.083437892095397</v>
      </c>
      <c r="H50" s="229">
        <v>44.597627444693799</v>
      </c>
      <c r="I50" s="229">
        <v>43.110613810741697</v>
      </c>
      <c r="J50" s="229">
        <v>43.731825525040399</v>
      </c>
      <c r="K50" s="229">
        <v>43.736300792446499</v>
      </c>
      <c r="L50" s="229">
        <v>42.775566707042699</v>
      </c>
      <c r="M50" s="229">
        <v>42.804232804232797</v>
      </c>
      <c r="N50" s="229">
        <v>42.3049001814882</v>
      </c>
    </row>
    <row r="51" spans="1:14" s="349" customFormat="1" ht="24" customHeight="1" x14ac:dyDescent="0.2">
      <c r="A51" s="524" t="s">
        <v>263</v>
      </c>
      <c r="B51" s="525"/>
      <c r="C51" s="526"/>
      <c r="D51" s="347">
        <v>2487</v>
      </c>
      <c r="E51" s="221">
        <v>2453</v>
      </c>
      <c r="F51" s="221">
        <v>2397</v>
      </c>
      <c r="G51" s="221">
        <v>2375</v>
      </c>
      <c r="H51" s="221">
        <v>2283</v>
      </c>
      <c r="I51" s="221">
        <v>2337</v>
      </c>
      <c r="J51" s="221">
        <v>2264</v>
      </c>
      <c r="K51" s="221">
        <v>2143</v>
      </c>
      <c r="L51" s="221">
        <v>2165</v>
      </c>
      <c r="M51" s="221">
        <v>2061</v>
      </c>
      <c r="N51" s="221">
        <v>1975</v>
      </c>
    </row>
    <row r="52" spans="1:14" ht="14.25" customHeight="1" x14ac:dyDescent="0.2">
      <c r="A52" s="515" t="s">
        <v>294</v>
      </c>
      <c r="B52" s="516"/>
      <c r="C52" s="517"/>
      <c r="D52" s="348">
        <v>37.664697864607</v>
      </c>
      <c r="E52" s="229">
        <v>37.381895763486703</v>
      </c>
      <c r="F52" s="229">
        <v>36.905311778291001</v>
      </c>
      <c r="G52" s="229">
        <v>37.2490589711418</v>
      </c>
      <c r="H52" s="229">
        <v>36.598268675857597</v>
      </c>
      <c r="I52" s="229">
        <v>37.356138107416903</v>
      </c>
      <c r="J52" s="229">
        <v>36.575121163166401</v>
      </c>
      <c r="K52" s="229">
        <v>36.132186815039603</v>
      </c>
      <c r="L52" s="229">
        <v>37.463228932341202</v>
      </c>
      <c r="M52" s="229">
        <v>36.349206349206298</v>
      </c>
      <c r="N52" s="229">
        <v>35.843920145190602</v>
      </c>
    </row>
    <row r="53" spans="1:14" s="349" customFormat="1" ht="24" customHeight="1" x14ac:dyDescent="0.2">
      <c r="A53" s="524" t="s">
        <v>262</v>
      </c>
      <c r="B53" s="525"/>
      <c r="C53" s="526"/>
      <c r="D53" s="347">
        <v>1211</v>
      </c>
      <c r="E53" s="221">
        <v>1356</v>
      </c>
      <c r="F53" s="221">
        <v>1348</v>
      </c>
      <c r="G53" s="221">
        <v>1254</v>
      </c>
      <c r="H53" s="221">
        <v>1173</v>
      </c>
      <c r="I53" s="221">
        <v>1222</v>
      </c>
      <c r="J53" s="221">
        <v>1219</v>
      </c>
      <c r="K53" s="221">
        <v>1194</v>
      </c>
      <c r="L53" s="221">
        <v>1142</v>
      </c>
      <c r="M53" s="221">
        <v>1182</v>
      </c>
      <c r="N53" s="221">
        <v>1204</v>
      </c>
    </row>
    <row r="54" spans="1:14" ht="14.25" customHeight="1" x14ac:dyDescent="0.2">
      <c r="A54" s="515" t="s">
        <v>289</v>
      </c>
      <c r="B54" s="516"/>
      <c r="C54" s="517"/>
      <c r="D54" s="348">
        <v>18.340148417386001</v>
      </c>
      <c r="E54" s="229">
        <v>20.664431575739101</v>
      </c>
      <c r="F54" s="229">
        <v>20.754426481909199</v>
      </c>
      <c r="G54" s="229">
        <v>19.6675031367629</v>
      </c>
      <c r="H54" s="229">
        <v>18.804103879448501</v>
      </c>
      <c r="I54" s="229">
        <v>19.5332480818414</v>
      </c>
      <c r="J54" s="229">
        <v>19.6930533117932</v>
      </c>
      <c r="K54" s="229">
        <v>20.131512392513901</v>
      </c>
      <c r="L54" s="229">
        <v>19.761204360615999</v>
      </c>
      <c r="M54" s="229">
        <v>20.846560846560799</v>
      </c>
      <c r="N54" s="229">
        <v>21.851179673321202</v>
      </c>
    </row>
    <row r="55" spans="1:14" x14ac:dyDescent="0.2">
      <c r="A55" s="367" t="s">
        <v>290</v>
      </c>
      <c r="B55" s="351"/>
      <c r="C55" s="368"/>
      <c r="D55" s="518" t="s">
        <v>10</v>
      </c>
      <c r="E55" s="518"/>
      <c r="F55" s="518"/>
      <c r="G55" s="518"/>
      <c r="H55" s="518"/>
      <c r="I55" s="518"/>
      <c r="J55" s="518"/>
      <c r="K55" s="518"/>
      <c r="L55" s="518"/>
      <c r="M55" s="518"/>
      <c r="N55" s="519"/>
    </row>
    <row r="56" spans="1:14" s="346" customFormat="1" ht="22.5" customHeight="1" x14ac:dyDescent="0.2">
      <c r="A56" s="369"/>
      <c r="B56" s="375"/>
      <c r="C56" s="355" t="s">
        <v>173</v>
      </c>
      <c r="D56" s="344">
        <v>6316</v>
      </c>
      <c r="E56" s="345">
        <v>6301</v>
      </c>
      <c r="F56" s="345">
        <v>6241</v>
      </c>
      <c r="G56" s="345">
        <v>6135</v>
      </c>
      <c r="H56" s="345">
        <v>6009</v>
      </c>
      <c r="I56" s="345">
        <v>6005</v>
      </c>
      <c r="J56" s="345">
        <v>5922</v>
      </c>
      <c r="K56" s="345">
        <v>5654</v>
      </c>
      <c r="L56" s="345">
        <v>5489</v>
      </c>
      <c r="M56" s="345">
        <v>5391</v>
      </c>
      <c r="N56" s="345">
        <v>5234</v>
      </c>
    </row>
    <row r="57" spans="1:14" s="251" customFormat="1" x14ac:dyDescent="0.2">
      <c r="A57" s="370"/>
      <c r="B57" s="375"/>
      <c r="C57" s="356" t="s">
        <v>287</v>
      </c>
      <c r="D57" s="347">
        <v>2738</v>
      </c>
      <c r="E57" s="221">
        <v>2602</v>
      </c>
      <c r="F57" s="221">
        <v>2600</v>
      </c>
      <c r="G57" s="221">
        <v>2597</v>
      </c>
      <c r="H57" s="221">
        <v>2641</v>
      </c>
      <c r="I57" s="221">
        <v>2548</v>
      </c>
      <c r="J57" s="221">
        <v>2542</v>
      </c>
      <c r="K57" s="221">
        <v>2428</v>
      </c>
      <c r="L57" s="221">
        <v>2297</v>
      </c>
      <c r="M57" s="221">
        <v>2251</v>
      </c>
      <c r="N57" s="221">
        <v>2173</v>
      </c>
    </row>
    <row r="58" spans="1:14" s="251" customFormat="1" x14ac:dyDescent="0.2">
      <c r="A58" s="370"/>
      <c r="B58" s="375"/>
      <c r="C58" s="356" t="s">
        <v>291</v>
      </c>
      <c r="D58" s="348">
        <v>43.350221659277999</v>
      </c>
      <c r="E58" s="229">
        <v>41.295032534518299</v>
      </c>
      <c r="F58" s="229">
        <v>41.659990386156103</v>
      </c>
      <c r="G58" s="229">
        <v>42.3308883455583</v>
      </c>
      <c r="H58" s="229">
        <v>43.950740555832901</v>
      </c>
      <c r="I58" s="229">
        <v>42.431307243963403</v>
      </c>
      <c r="J58" s="229">
        <v>42.924687605538701</v>
      </c>
      <c r="K58" s="229">
        <v>42.943049168730099</v>
      </c>
      <c r="L58" s="229">
        <v>41.847331025687701</v>
      </c>
      <c r="M58" s="229">
        <v>41.7547764793174</v>
      </c>
      <c r="N58" s="229">
        <v>41.517004203286199</v>
      </c>
    </row>
    <row r="59" spans="1:14" x14ac:dyDescent="0.2">
      <c r="A59" s="367"/>
      <c r="B59" s="351"/>
      <c r="C59" s="372"/>
      <c r="D59" s="521" t="s">
        <v>2</v>
      </c>
      <c r="E59" s="521"/>
      <c r="F59" s="521"/>
      <c r="G59" s="521"/>
      <c r="H59" s="521"/>
      <c r="I59" s="521"/>
      <c r="J59" s="521"/>
      <c r="K59" s="521"/>
      <c r="L59" s="521"/>
      <c r="M59" s="521"/>
      <c r="N59" s="522"/>
    </row>
    <row r="60" spans="1:14" s="346" customFormat="1" ht="22.5" customHeight="1" x14ac:dyDescent="0.2">
      <c r="A60" s="369"/>
      <c r="B60" s="375"/>
      <c r="C60" s="355" t="s">
        <v>173</v>
      </c>
      <c r="D60" s="344">
        <v>287</v>
      </c>
      <c r="E60" s="345">
        <v>261</v>
      </c>
      <c r="F60" s="345">
        <v>254</v>
      </c>
      <c r="G60" s="345">
        <v>241</v>
      </c>
      <c r="H60" s="345">
        <v>229</v>
      </c>
      <c r="I60" s="345">
        <v>251</v>
      </c>
      <c r="J60" s="345">
        <v>268</v>
      </c>
      <c r="K60" s="345">
        <v>277</v>
      </c>
      <c r="L60" s="345">
        <v>290</v>
      </c>
      <c r="M60" s="345">
        <v>279</v>
      </c>
      <c r="N60" s="345">
        <v>276</v>
      </c>
    </row>
    <row r="61" spans="1:14" s="251" customFormat="1" x14ac:dyDescent="0.2">
      <c r="A61" s="370"/>
      <c r="B61" s="375"/>
      <c r="C61" s="356" t="s">
        <v>287</v>
      </c>
      <c r="D61" s="347">
        <v>167</v>
      </c>
      <c r="E61" s="221">
        <v>151</v>
      </c>
      <c r="F61" s="221">
        <v>150</v>
      </c>
      <c r="G61" s="221">
        <v>150</v>
      </c>
      <c r="H61" s="221">
        <v>141</v>
      </c>
      <c r="I61" s="221">
        <v>149</v>
      </c>
      <c r="J61" s="221">
        <v>165</v>
      </c>
      <c r="K61" s="221">
        <v>166</v>
      </c>
      <c r="L61" s="221">
        <v>175</v>
      </c>
      <c r="M61" s="221">
        <v>176</v>
      </c>
      <c r="N61" s="221">
        <v>158</v>
      </c>
    </row>
    <row r="62" spans="1:14" s="251" customFormat="1" x14ac:dyDescent="0.2">
      <c r="A62" s="373"/>
      <c r="B62" s="376"/>
      <c r="C62" s="361" t="s">
        <v>291</v>
      </c>
      <c r="D62" s="374">
        <v>58.188153310104497</v>
      </c>
      <c r="E62" s="230">
        <v>57.854406130268202</v>
      </c>
      <c r="F62" s="230">
        <v>59.055118110236201</v>
      </c>
      <c r="G62" s="230">
        <v>62.240663900414901</v>
      </c>
      <c r="H62" s="230">
        <v>61.572052401746703</v>
      </c>
      <c r="I62" s="230">
        <v>59.362549800796799</v>
      </c>
      <c r="J62" s="230">
        <v>61.567164179104502</v>
      </c>
      <c r="K62" s="230">
        <v>59.927797833935003</v>
      </c>
      <c r="L62" s="230">
        <v>60.344827586206897</v>
      </c>
      <c r="M62" s="230">
        <v>63.082437275985697</v>
      </c>
      <c r="N62" s="230">
        <v>57.246376811594203</v>
      </c>
    </row>
    <row r="63" spans="1:14" x14ac:dyDescent="0.2">
      <c r="A63" s="527" t="s">
        <v>295</v>
      </c>
      <c r="B63" s="528"/>
      <c r="C63" s="528"/>
      <c r="D63" s="528"/>
      <c r="E63" s="528"/>
      <c r="F63" s="528"/>
      <c r="G63" s="528"/>
      <c r="H63" s="528"/>
      <c r="I63" s="528"/>
      <c r="J63" s="528"/>
      <c r="K63" s="528"/>
      <c r="L63" s="528"/>
      <c r="M63" s="528"/>
      <c r="N63" s="529"/>
    </row>
    <row r="64" spans="1:14" x14ac:dyDescent="0.2">
      <c r="A64" s="367"/>
      <c r="B64" s="530"/>
      <c r="C64" s="531"/>
      <c r="D64" s="532" t="s">
        <v>1</v>
      </c>
      <c r="E64" s="532"/>
      <c r="F64" s="532"/>
      <c r="G64" s="532"/>
      <c r="H64" s="532"/>
      <c r="I64" s="532"/>
      <c r="J64" s="532"/>
      <c r="K64" s="532"/>
      <c r="L64" s="532"/>
      <c r="M64" s="532"/>
      <c r="N64" s="533"/>
    </row>
    <row r="65" spans="1:14" s="349" customFormat="1" ht="22.5" customHeight="1" x14ac:dyDescent="0.2">
      <c r="A65" s="534" t="s">
        <v>1</v>
      </c>
      <c r="B65" s="535"/>
      <c r="C65" s="536"/>
      <c r="D65" s="344">
        <v>14289</v>
      </c>
      <c r="E65" s="345">
        <v>14257</v>
      </c>
      <c r="F65" s="345">
        <v>14154</v>
      </c>
      <c r="G65" s="345">
        <v>13883</v>
      </c>
      <c r="H65" s="345">
        <v>13802</v>
      </c>
      <c r="I65" s="345">
        <v>13809</v>
      </c>
      <c r="J65" s="345">
        <v>13617</v>
      </c>
      <c r="K65" s="345">
        <v>13331</v>
      </c>
      <c r="L65" s="345">
        <v>13031</v>
      </c>
      <c r="M65" s="345">
        <v>12673</v>
      </c>
      <c r="N65" s="345">
        <v>12387</v>
      </c>
    </row>
    <row r="66" spans="1:14" ht="14.25" customHeight="1" x14ac:dyDescent="0.2">
      <c r="A66" s="515" t="s">
        <v>287</v>
      </c>
      <c r="B66" s="516"/>
      <c r="C66" s="517"/>
      <c r="D66" s="347">
        <v>4919</v>
      </c>
      <c r="E66" s="221">
        <v>4830</v>
      </c>
      <c r="F66" s="221">
        <v>4737</v>
      </c>
      <c r="G66" s="221">
        <v>4777</v>
      </c>
      <c r="H66" s="221">
        <v>4732</v>
      </c>
      <c r="I66" s="221">
        <v>4721</v>
      </c>
      <c r="J66" s="221">
        <v>4670</v>
      </c>
      <c r="K66" s="221">
        <v>4585</v>
      </c>
      <c r="L66" s="221">
        <v>4494</v>
      </c>
      <c r="M66" s="221">
        <v>4274</v>
      </c>
      <c r="N66" s="221">
        <v>4228</v>
      </c>
    </row>
    <row r="67" spans="1:14" ht="14.25" customHeight="1" x14ac:dyDescent="0.2">
      <c r="A67" s="515" t="s">
        <v>288</v>
      </c>
      <c r="B67" s="516"/>
      <c r="C67" s="517"/>
      <c r="D67" s="348">
        <v>34.425082231086897</v>
      </c>
      <c r="E67" s="229">
        <v>33.878094970891503</v>
      </c>
      <c r="F67" s="229">
        <v>33.467571004663</v>
      </c>
      <c r="G67" s="229">
        <v>34.408989411510497</v>
      </c>
      <c r="H67" s="229">
        <v>34.284886248369801</v>
      </c>
      <c r="I67" s="229">
        <v>34.187848504598399</v>
      </c>
      <c r="J67" s="229">
        <v>34.295366086509503</v>
      </c>
      <c r="K67" s="229">
        <v>34.393518865801497</v>
      </c>
      <c r="L67" s="229">
        <v>34.486992556212101</v>
      </c>
      <c r="M67" s="229">
        <v>33.725242641836999</v>
      </c>
      <c r="N67" s="229">
        <v>34.132558327278602</v>
      </c>
    </row>
    <row r="68" spans="1:14" ht="24" customHeight="1" x14ac:dyDescent="0.2">
      <c r="A68" s="524" t="s">
        <v>263</v>
      </c>
      <c r="B68" s="525"/>
      <c r="C68" s="526"/>
      <c r="D68" s="347">
        <v>8741</v>
      </c>
      <c r="E68" s="221">
        <v>8656</v>
      </c>
      <c r="F68" s="221">
        <v>8687</v>
      </c>
      <c r="G68" s="221">
        <v>8383</v>
      </c>
      <c r="H68" s="221">
        <v>8310</v>
      </c>
      <c r="I68" s="221">
        <v>8342</v>
      </c>
      <c r="J68" s="221">
        <v>8208</v>
      </c>
      <c r="K68" s="221">
        <v>8043</v>
      </c>
      <c r="L68" s="221">
        <v>7852</v>
      </c>
      <c r="M68" s="221">
        <v>7703</v>
      </c>
      <c r="N68" s="221">
        <v>7494</v>
      </c>
    </row>
    <row r="69" spans="1:14" ht="14.25" customHeight="1" x14ac:dyDescent="0.2">
      <c r="A69" s="515" t="s">
        <v>289</v>
      </c>
      <c r="B69" s="516"/>
      <c r="C69" s="517"/>
      <c r="D69" s="348">
        <v>61.172930226048003</v>
      </c>
      <c r="E69" s="229">
        <v>60.714035210773702</v>
      </c>
      <c r="F69" s="229">
        <v>61.3748763600396</v>
      </c>
      <c r="G69" s="229">
        <v>60.383202477850602</v>
      </c>
      <c r="H69" s="229">
        <v>60.208665410809999</v>
      </c>
      <c r="I69" s="229">
        <v>60.409877616047503</v>
      </c>
      <c r="J69" s="229">
        <v>60.277594183740902</v>
      </c>
      <c r="K69" s="229">
        <v>60.333058285199897</v>
      </c>
      <c r="L69" s="229">
        <v>60.256311871690599</v>
      </c>
      <c r="M69" s="229">
        <v>60.7827665114811</v>
      </c>
      <c r="N69" s="229">
        <v>60.498910147735501</v>
      </c>
    </row>
    <row r="70" spans="1:14" s="251" customFormat="1" ht="24" customHeight="1" x14ac:dyDescent="0.2">
      <c r="A70" s="524" t="s">
        <v>262</v>
      </c>
      <c r="B70" s="525"/>
      <c r="C70" s="526"/>
      <c r="D70" s="347">
        <v>629</v>
      </c>
      <c r="E70" s="221">
        <v>771</v>
      </c>
      <c r="F70" s="221">
        <v>730</v>
      </c>
      <c r="G70" s="221">
        <v>723</v>
      </c>
      <c r="H70" s="221">
        <v>760</v>
      </c>
      <c r="I70" s="221">
        <v>746</v>
      </c>
      <c r="J70" s="221">
        <v>739</v>
      </c>
      <c r="K70" s="221">
        <v>703</v>
      </c>
      <c r="L70" s="221">
        <v>685</v>
      </c>
      <c r="M70" s="221">
        <v>696</v>
      </c>
      <c r="N70" s="221">
        <v>665</v>
      </c>
    </row>
    <row r="71" spans="1:14" s="251" customFormat="1" x14ac:dyDescent="0.2">
      <c r="A71" s="515" t="s">
        <v>289</v>
      </c>
      <c r="B71" s="516"/>
      <c r="C71" s="517"/>
      <c r="D71" s="348">
        <v>4.4019875428651396</v>
      </c>
      <c r="E71" s="229">
        <v>5.4078698183348504</v>
      </c>
      <c r="F71" s="229">
        <v>5.1575526352974403</v>
      </c>
      <c r="G71" s="229">
        <v>5.2078081106389096</v>
      </c>
      <c r="H71" s="229">
        <v>5.5064483408201701</v>
      </c>
      <c r="I71" s="229">
        <v>5.4022738793540404</v>
      </c>
      <c r="J71" s="229">
        <v>5.4270397297495796</v>
      </c>
      <c r="K71" s="229">
        <v>5.2734228489985702</v>
      </c>
      <c r="L71" s="229">
        <v>5.2566955720973096</v>
      </c>
      <c r="M71" s="229">
        <v>5.4919908466819196</v>
      </c>
      <c r="N71" s="229">
        <v>5.3685315249858698</v>
      </c>
    </row>
    <row r="72" spans="1:14" s="346" customFormat="1" ht="21" customHeight="1" x14ac:dyDescent="0.2">
      <c r="A72" s="377" t="s">
        <v>296</v>
      </c>
      <c r="B72" s="378"/>
      <c r="C72" s="379"/>
      <c r="D72" s="380">
        <v>5.1699656363836501</v>
      </c>
      <c r="E72" s="140">
        <v>5.1461653523896302</v>
      </c>
      <c r="F72" s="140">
        <v>5.1871188672946502</v>
      </c>
      <c r="G72" s="140">
        <v>5.30506165116046</v>
      </c>
      <c r="H72" s="140">
        <v>5.4053637694782299</v>
      </c>
      <c r="I72" s="140">
        <v>5.3974209435311202</v>
      </c>
      <c r="J72" s="140">
        <v>5.4038290852333999</v>
      </c>
      <c r="K72" s="140">
        <v>5.4157466245811703</v>
      </c>
      <c r="L72" s="140">
        <v>5.4498141729354597</v>
      </c>
      <c r="M72" s="140">
        <v>5.4504749159106298</v>
      </c>
      <c r="N72" s="140">
        <v>5.4680357887262998</v>
      </c>
    </row>
    <row r="73" spans="1:14" x14ac:dyDescent="0.2">
      <c r="A73" s="370" t="s">
        <v>290</v>
      </c>
      <c r="B73" s="351"/>
      <c r="C73" s="368"/>
      <c r="D73" s="518" t="s">
        <v>10</v>
      </c>
      <c r="E73" s="518"/>
      <c r="F73" s="518"/>
      <c r="G73" s="518"/>
      <c r="H73" s="518"/>
      <c r="I73" s="518"/>
      <c r="J73" s="518"/>
      <c r="K73" s="518"/>
      <c r="L73" s="518"/>
      <c r="M73" s="518"/>
      <c r="N73" s="519"/>
    </row>
    <row r="74" spans="1:14" s="346" customFormat="1" ht="22.5" customHeight="1" x14ac:dyDescent="0.2">
      <c r="A74" s="369"/>
      <c r="B74" s="516"/>
      <c r="C74" s="355" t="s">
        <v>173</v>
      </c>
      <c r="D74" s="344">
        <v>12796</v>
      </c>
      <c r="E74" s="345">
        <v>12888</v>
      </c>
      <c r="F74" s="345">
        <v>12858</v>
      </c>
      <c r="G74" s="345">
        <v>12658</v>
      </c>
      <c r="H74" s="345">
        <v>12609</v>
      </c>
      <c r="I74" s="345">
        <v>12601</v>
      </c>
      <c r="J74" s="345">
        <v>12263</v>
      </c>
      <c r="K74" s="345">
        <v>12036</v>
      </c>
      <c r="L74" s="345">
        <v>11718</v>
      </c>
      <c r="M74" s="345">
        <v>11403</v>
      </c>
      <c r="N74" s="345">
        <v>11122</v>
      </c>
    </row>
    <row r="75" spans="1:14" s="251" customFormat="1" x14ac:dyDescent="0.2">
      <c r="A75" s="370"/>
      <c r="B75" s="516"/>
      <c r="C75" s="356" t="s">
        <v>287</v>
      </c>
      <c r="D75" s="347">
        <v>3994</v>
      </c>
      <c r="E75" s="221">
        <v>4003</v>
      </c>
      <c r="F75" s="221">
        <v>3932</v>
      </c>
      <c r="G75" s="221">
        <v>3975</v>
      </c>
      <c r="H75" s="221">
        <v>3947</v>
      </c>
      <c r="I75" s="221">
        <v>3914</v>
      </c>
      <c r="J75" s="221">
        <v>3776</v>
      </c>
      <c r="K75" s="221">
        <v>3752</v>
      </c>
      <c r="L75" s="221">
        <v>3667</v>
      </c>
      <c r="M75" s="221">
        <v>3489</v>
      </c>
      <c r="N75" s="221">
        <v>3430</v>
      </c>
    </row>
    <row r="76" spans="1:14" s="251" customFormat="1" x14ac:dyDescent="0.2">
      <c r="A76" s="370"/>
      <c r="B76" s="516"/>
      <c r="C76" s="356" t="s">
        <v>291</v>
      </c>
      <c r="D76" s="348">
        <v>31.212879024695201</v>
      </c>
      <c r="E76" s="229">
        <v>31.059900682805701</v>
      </c>
      <c r="F76" s="229">
        <v>30.580183543319301</v>
      </c>
      <c r="G76" s="229">
        <v>31.403065255174599</v>
      </c>
      <c r="H76" s="229">
        <v>31.303037512887599</v>
      </c>
      <c r="I76" s="229">
        <v>31.0610269026268</v>
      </c>
      <c r="J76" s="229">
        <v>30.791812770121499</v>
      </c>
      <c r="K76" s="229">
        <v>31.173147224991698</v>
      </c>
      <c r="L76" s="229">
        <v>31.293736132445801</v>
      </c>
      <c r="M76" s="229">
        <v>30.597211260194701</v>
      </c>
      <c r="N76" s="229">
        <v>30.839777018521801</v>
      </c>
    </row>
    <row r="77" spans="1:14" s="346" customFormat="1" ht="21" customHeight="1" x14ac:dyDescent="0.2">
      <c r="A77" s="377"/>
      <c r="B77" s="520"/>
      <c r="C77" s="381" t="s">
        <v>297</v>
      </c>
      <c r="D77" s="380">
        <v>4.7045035302342599</v>
      </c>
      <c r="E77" s="140">
        <v>4.6779114868592604</v>
      </c>
      <c r="F77" s="140">
        <v>4.6747681632068296</v>
      </c>
      <c r="G77" s="140">
        <v>4.8093118594423601</v>
      </c>
      <c r="H77" s="140">
        <v>4.9022038178963898</v>
      </c>
      <c r="I77" s="140">
        <v>4.8911680750676299</v>
      </c>
      <c r="J77" s="140">
        <v>4.8718781013932499</v>
      </c>
      <c r="K77" s="140">
        <v>4.8952871649556204</v>
      </c>
      <c r="L77" s="140">
        <v>4.9202602430607598</v>
      </c>
      <c r="M77" s="140">
        <v>4.9068348476543902</v>
      </c>
      <c r="N77" s="140">
        <v>4.9284675703072498</v>
      </c>
    </row>
    <row r="78" spans="1:14" x14ac:dyDescent="0.2">
      <c r="A78" s="370"/>
      <c r="B78" s="375"/>
      <c r="C78" s="356"/>
      <c r="D78" s="521" t="s">
        <v>2</v>
      </c>
      <c r="E78" s="521"/>
      <c r="F78" s="521"/>
      <c r="G78" s="521"/>
      <c r="H78" s="521"/>
      <c r="I78" s="521"/>
      <c r="J78" s="521"/>
      <c r="K78" s="521"/>
      <c r="L78" s="521"/>
      <c r="M78" s="521"/>
      <c r="N78" s="522"/>
    </row>
    <row r="79" spans="1:14" s="346" customFormat="1" ht="22.5" customHeight="1" x14ac:dyDescent="0.2">
      <c r="A79" s="369"/>
      <c r="B79" s="516"/>
      <c r="C79" s="355" t="s">
        <v>173</v>
      </c>
      <c r="D79" s="344">
        <v>1493</v>
      </c>
      <c r="E79" s="345">
        <v>1369</v>
      </c>
      <c r="F79" s="345">
        <v>1296</v>
      </c>
      <c r="G79" s="345">
        <v>1225</v>
      </c>
      <c r="H79" s="345">
        <v>1193</v>
      </c>
      <c r="I79" s="345">
        <v>1208</v>
      </c>
      <c r="J79" s="345">
        <v>1354</v>
      </c>
      <c r="K79" s="345">
        <v>1295</v>
      </c>
      <c r="L79" s="345">
        <v>1313</v>
      </c>
      <c r="M79" s="345">
        <v>1270</v>
      </c>
      <c r="N79" s="345">
        <v>1265</v>
      </c>
    </row>
    <row r="80" spans="1:14" s="251" customFormat="1" x14ac:dyDescent="0.2">
      <c r="A80" s="370"/>
      <c r="B80" s="516"/>
      <c r="C80" s="356" t="s">
        <v>287</v>
      </c>
      <c r="D80" s="347">
        <v>925</v>
      </c>
      <c r="E80" s="221">
        <v>827</v>
      </c>
      <c r="F80" s="221">
        <v>805</v>
      </c>
      <c r="G80" s="221">
        <v>802</v>
      </c>
      <c r="H80" s="221">
        <v>785</v>
      </c>
      <c r="I80" s="221">
        <v>807</v>
      </c>
      <c r="J80" s="221">
        <v>894</v>
      </c>
      <c r="K80" s="221">
        <v>833</v>
      </c>
      <c r="L80" s="221">
        <v>827</v>
      </c>
      <c r="M80" s="221">
        <v>785</v>
      </c>
      <c r="N80" s="221">
        <v>798</v>
      </c>
    </row>
    <row r="81" spans="1:17" s="251" customFormat="1" x14ac:dyDescent="0.2">
      <c r="A81" s="370"/>
      <c r="B81" s="516"/>
      <c r="C81" s="356" t="s">
        <v>291</v>
      </c>
      <c r="D81" s="348">
        <v>61.955793703951798</v>
      </c>
      <c r="E81" s="229">
        <v>60.409057706355</v>
      </c>
      <c r="F81" s="229">
        <v>62.114197530864203</v>
      </c>
      <c r="G81" s="229">
        <v>65.469387755102005</v>
      </c>
      <c r="H81" s="229">
        <v>65.800502933780393</v>
      </c>
      <c r="I81" s="229">
        <v>66.804635761589395</v>
      </c>
      <c r="J81" s="229">
        <v>66.026587887740007</v>
      </c>
      <c r="K81" s="229">
        <v>64.324324324324294</v>
      </c>
      <c r="L81" s="229">
        <v>62.985529322163003</v>
      </c>
      <c r="M81" s="229">
        <v>61.811023622047202</v>
      </c>
      <c r="N81" s="229">
        <v>63.0830039525692</v>
      </c>
    </row>
    <row r="82" spans="1:17" s="346" customFormat="1" ht="21" customHeight="1" x14ac:dyDescent="0.2">
      <c r="A82" s="377"/>
      <c r="B82" s="520"/>
      <c r="C82" s="381" t="s">
        <v>297</v>
      </c>
      <c r="D82" s="380">
        <v>6.5034780156730703</v>
      </c>
      <c r="E82" s="140">
        <v>6.5668128056186701</v>
      </c>
      <c r="F82" s="140">
        <v>6.79651177697757</v>
      </c>
      <c r="G82" s="140">
        <v>6.9178850891811097</v>
      </c>
      <c r="H82" s="140">
        <v>7.0616292332320896</v>
      </c>
      <c r="I82" s="140">
        <v>7.0882024058727504</v>
      </c>
      <c r="J82" s="140">
        <v>7.0929126783168703</v>
      </c>
      <c r="K82" s="140">
        <v>7.1158686677503802</v>
      </c>
      <c r="L82" s="140">
        <v>7.1156899714792496</v>
      </c>
      <c r="M82" s="140">
        <v>7.1407556418491902</v>
      </c>
      <c r="N82" s="140">
        <v>7.1287115143974198</v>
      </c>
    </row>
    <row r="83" spans="1:17" s="346" customFormat="1" ht="13.5" customHeight="1" x14ac:dyDescent="0.2">
      <c r="A83" s="382"/>
      <c r="B83" s="351"/>
      <c r="C83" s="383"/>
      <c r="D83" s="384"/>
      <c r="E83" s="384"/>
      <c r="F83" s="384"/>
      <c r="G83" s="384"/>
      <c r="H83" s="384"/>
      <c r="I83" s="384"/>
      <c r="J83" s="384"/>
      <c r="K83" s="283"/>
      <c r="L83" s="283"/>
      <c r="M83" s="283"/>
      <c r="N83" s="253" t="s">
        <v>8</v>
      </c>
    </row>
    <row r="84" spans="1:17" s="346" customFormat="1" ht="13.5" customHeight="1" x14ac:dyDescent="0.2">
      <c r="A84" s="523" t="s">
        <v>349</v>
      </c>
      <c r="B84" s="523"/>
      <c r="C84" s="523"/>
      <c r="D84" s="523"/>
      <c r="E84" s="523"/>
      <c r="F84" s="523"/>
      <c r="G84" s="523"/>
      <c r="H84" s="523"/>
      <c r="I84" s="523"/>
      <c r="J84" s="523"/>
      <c r="K84" s="283"/>
      <c r="L84" s="283"/>
      <c r="M84" s="283"/>
      <c r="N84" s="253"/>
    </row>
    <row r="85" spans="1:17" ht="11.25" customHeight="1" x14ac:dyDescent="0.2">
      <c r="A85" s="523" t="s">
        <v>233</v>
      </c>
      <c r="B85" s="523"/>
      <c r="C85" s="523"/>
      <c r="D85" s="523"/>
      <c r="E85" s="523"/>
      <c r="F85" s="523"/>
      <c r="G85" s="523"/>
      <c r="H85" s="523"/>
      <c r="I85" s="523"/>
      <c r="J85" s="523"/>
    </row>
    <row r="86" spans="1:17" ht="11.25" customHeight="1" x14ac:dyDescent="0.2">
      <c r="A86" s="513" t="s">
        <v>255</v>
      </c>
      <c r="B86" s="513"/>
      <c r="C86" s="513"/>
      <c r="D86" s="513"/>
      <c r="E86" s="513"/>
      <c r="F86" s="513"/>
      <c r="G86" s="513"/>
      <c r="H86" s="513"/>
      <c r="I86" s="513"/>
      <c r="J86" s="513"/>
      <c r="K86" s="513"/>
      <c r="L86" s="513"/>
      <c r="M86" s="513"/>
      <c r="N86" s="513"/>
      <c r="O86" s="385"/>
      <c r="P86" s="386"/>
    </row>
    <row r="87" spans="1:17" ht="11.25" customHeight="1" x14ac:dyDescent="0.2">
      <c r="A87" s="514" t="s">
        <v>272</v>
      </c>
      <c r="B87" s="514"/>
      <c r="C87" s="514"/>
      <c r="D87" s="514"/>
      <c r="E87" s="514"/>
      <c r="F87" s="514"/>
      <c r="G87" s="514"/>
      <c r="H87" s="514"/>
      <c r="I87" s="514"/>
      <c r="J87" s="514"/>
      <c r="K87" s="514"/>
      <c r="L87" s="514"/>
      <c r="M87" s="514"/>
      <c r="N87" s="514"/>
      <c r="O87" s="385"/>
      <c r="P87" s="386"/>
      <c r="Q87" s="253"/>
    </row>
    <row r="88" spans="1:17" ht="67.5" customHeight="1" x14ac:dyDescent="0.2">
      <c r="A88" s="484" t="s">
        <v>273</v>
      </c>
      <c r="B88" s="484"/>
      <c r="C88" s="484"/>
      <c r="D88" s="484"/>
      <c r="E88" s="484"/>
      <c r="F88" s="484"/>
      <c r="G88" s="484"/>
      <c r="H88" s="484"/>
      <c r="I88" s="484"/>
      <c r="J88" s="484"/>
      <c r="K88" s="484"/>
      <c r="L88" s="484"/>
      <c r="M88" s="484"/>
      <c r="N88" s="484"/>
      <c r="O88" s="387"/>
      <c r="P88" s="251"/>
      <c r="Q88" s="251"/>
    </row>
    <row r="89" spans="1:17" ht="14.25" customHeight="1" x14ac:dyDescent="0.2">
      <c r="B89" s="298"/>
      <c r="C89" s="298"/>
      <c r="D89" s="298"/>
      <c r="E89" s="298"/>
      <c r="F89" s="298"/>
      <c r="G89" s="298"/>
      <c r="H89" s="298"/>
      <c r="I89" s="298"/>
      <c r="J89" s="298"/>
      <c r="K89" s="298"/>
      <c r="L89" s="298"/>
      <c r="M89" s="298"/>
      <c r="N89" s="298"/>
      <c r="O89" s="298"/>
      <c r="P89" s="298"/>
      <c r="Q89" s="298"/>
    </row>
  </sheetData>
  <mergeCells count="59">
    <mergeCell ref="A17:C17"/>
    <mergeCell ref="M2:N2"/>
    <mergeCell ref="A5:N5"/>
    <mergeCell ref="A6:N6"/>
    <mergeCell ref="A9:C11"/>
    <mergeCell ref="D9:N9"/>
    <mergeCell ref="A12:N12"/>
    <mergeCell ref="A13:C13"/>
    <mergeCell ref="D13:N13"/>
    <mergeCell ref="A14:C14"/>
    <mergeCell ref="A15:C15"/>
    <mergeCell ref="A16:C16"/>
    <mergeCell ref="A35:C35"/>
    <mergeCell ref="A18:C18"/>
    <mergeCell ref="A19:C19"/>
    <mergeCell ref="A20:C20"/>
    <mergeCell ref="D21:N21"/>
    <mergeCell ref="D25:N25"/>
    <mergeCell ref="A29:N29"/>
    <mergeCell ref="D30:N30"/>
    <mergeCell ref="A31:C31"/>
    <mergeCell ref="A32:C32"/>
    <mergeCell ref="A33:C33"/>
    <mergeCell ref="A34:C34"/>
    <mergeCell ref="A53:C53"/>
    <mergeCell ref="A36:C36"/>
    <mergeCell ref="A37:C37"/>
    <mergeCell ref="D38:N38"/>
    <mergeCell ref="D42:N42"/>
    <mergeCell ref="A46:N46"/>
    <mergeCell ref="B47:C47"/>
    <mergeCell ref="D47:N47"/>
    <mergeCell ref="A48:C48"/>
    <mergeCell ref="A49:C49"/>
    <mergeCell ref="A50:C50"/>
    <mergeCell ref="A51:C51"/>
    <mergeCell ref="A52:C52"/>
    <mergeCell ref="A70:C70"/>
    <mergeCell ref="A54:C54"/>
    <mergeCell ref="D55:N55"/>
    <mergeCell ref="D59:N59"/>
    <mergeCell ref="A63:N63"/>
    <mergeCell ref="B64:C64"/>
    <mergeCell ref="D64:N64"/>
    <mergeCell ref="A65:C65"/>
    <mergeCell ref="A66:C66"/>
    <mergeCell ref="A67:C67"/>
    <mergeCell ref="A68:C68"/>
    <mergeCell ref="A69:C69"/>
    <mergeCell ref="A86:N86"/>
    <mergeCell ref="A87:N87"/>
    <mergeCell ref="A88:N88"/>
    <mergeCell ref="A71:C71"/>
    <mergeCell ref="D73:N73"/>
    <mergeCell ref="B74:B77"/>
    <mergeCell ref="D78:N78"/>
    <mergeCell ref="B79:B82"/>
    <mergeCell ref="A85:J85"/>
    <mergeCell ref="A84:J84"/>
  </mergeCells>
  <printOptions horizontalCentered="1"/>
  <pageMargins left="0.39370078740157483" right="0.39370078740157483" top="0.39370078740157483" bottom="0.39370078740157483" header="0" footer="0"/>
  <pageSetup paperSize="9" scale="86" orientation="landscape" r:id="rId1"/>
  <rowBreaks count="3" manualBreakCount="3">
    <brk id="28" max="16383" man="1"/>
    <brk id="45" max="16383" man="1"/>
    <brk id="6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M32"/>
  <sheetViews>
    <sheetView showGridLines="0" zoomScaleNormal="100" zoomScaleSheetLayoutView="110" workbookViewId="0"/>
  </sheetViews>
  <sheetFormatPr baseColWidth="10" defaultRowHeight="11.25" x14ac:dyDescent="0.2"/>
  <cols>
    <col min="1" max="1" width="30" style="189" customWidth="1"/>
    <col min="2" max="3" width="10.625" style="39" customWidth="1"/>
    <col min="4" max="4" width="6.5" style="39" customWidth="1"/>
    <col min="5" max="5" width="10.625" style="39" customWidth="1"/>
    <col min="6" max="6" width="7.5" style="39" customWidth="1"/>
    <col min="7" max="237" width="11" style="39"/>
    <col min="238" max="238" width="13.375" style="39" customWidth="1"/>
    <col min="239" max="239" width="33.125" style="39" customWidth="1"/>
    <col min="240" max="240" width="0" style="39" hidden="1" customWidth="1"/>
    <col min="241" max="243" width="20" style="39" customWidth="1"/>
    <col min="244" max="493" width="11" style="39"/>
    <col min="494" max="494" width="13.375" style="39" customWidth="1"/>
    <col min="495" max="495" width="33.125" style="39" customWidth="1"/>
    <col min="496" max="496" width="0" style="39" hidden="1" customWidth="1"/>
    <col min="497" max="499" width="20" style="39" customWidth="1"/>
    <col min="500" max="749" width="11" style="39"/>
    <col min="750" max="750" width="13.375" style="39" customWidth="1"/>
    <col min="751" max="751" width="33.125" style="39" customWidth="1"/>
    <col min="752" max="752" width="0" style="39" hidden="1" customWidth="1"/>
    <col min="753" max="755" width="20" style="39" customWidth="1"/>
    <col min="756" max="1005" width="11" style="39"/>
    <col min="1006" max="1006" width="13.375" style="39" customWidth="1"/>
    <col min="1007" max="1007" width="33.125" style="39" customWidth="1"/>
    <col min="1008" max="1008" width="0" style="39" hidden="1" customWidth="1"/>
    <col min="1009" max="1011" width="20" style="39" customWidth="1"/>
    <col min="1012" max="1261" width="11" style="39"/>
    <col min="1262" max="1262" width="13.375" style="39" customWidth="1"/>
    <col min="1263" max="1263" width="33.125" style="39" customWidth="1"/>
    <col min="1264" max="1264" width="0" style="39" hidden="1" customWidth="1"/>
    <col min="1265" max="1267" width="20" style="39" customWidth="1"/>
    <col min="1268" max="1517" width="11" style="39"/>
    <col min="1518" max="1518" width="13.375" style="39" customWidth="1"/>
    <col min="1519" max="1519" width="33.125" style="39" customWidth="1"/>
    <col min="1520" max="1520" width="0" style="39" hidden="1" customWidth="1"/>
    <col min="1521" max="1523" width="20" style="39" customWidth="1"/>
    <col min="1524" max="1773" width="11" style="39"/>
    <col min="1774" max="1774" width="13.375" style="39" customWidth="1"/>
    <col min="1775" max="1775" width="33.125" style="39" customWidth="1"/>
    <col min="1776" max="1776" width="0" style="39" hidden="1" customWidth="1"/>
    <col min="1777" max="1779" width="20" style="39" customWidth="1"/>
    <col min="1780" max="2029" width="11" style="39"/>
    <col min="2030" max="2030" width="13.375" style="39" customWidth="1"/>
    <col min="2031" max="2031" width="33.125" style="39" customWidth="1"/>
    <col min="2032" max="2032" width="0" style="39" hidden="1" customWidth="1"/>
    <col min="2033" max="2035" width="20" style="39" customWidth="1"/>
    <col min="2036" max="2285" width="11" style="39"/>
    <col min="2286" max="2286" width="13.375" style="39" customWidth="1"/>
    <col min="2287" max="2287" width="33.125" style="39" customWidth="1"/>
    <col min="2288" max="2288" width="0" style="39" hidden="1" customWidth="1"/>
    <col min="2289" max="2291" width="20" style="39" customWidth="1"/>
    <col min="2292" max="2541" width="11" style="39"/>
    <col min="2542" max="2542" width="13.375" style="39" customWidth="1"/>
    <col min="2543" max="2543" width="33.125" style="39" customWidth="1"/>
    <col min="2544" max="2544" width="0" style="39" hidden="1" customWidth="1"/>
    <col min="2545" max="2547" width="20" style="39" customWidth="1"/>
    <col min="2548" max="2797" width="11" style="39"/>
    <col min="2798" max="2798" width="13.375" style="39" customWidth="1"/>
    <col min="2799" max="2799" width="33.125" style="39" customWidth="1"/>
    <col min="2800" max="2800" width="0" style="39" hidden="1" customWidth="1"/>
    <col min="2801" max="2803" width="20" style="39" customWidth="1"/>
    <col min="2804" max="3053" width="11" style="39"/>
    <col min="3054" max="3054" width="13.375" style="39" customWidth="1"/>
    <col min="3055" max="3055" width="33.125" style="39" customWidth="1"/>
    <col min="3056" max="3056" width="0" style="39" hidden="1" customWidth="1"/>
    <col min="3057" max="3059" width="20" style="39" customWidth="1"/>
    <col min="3060" max="3309" width="11" style="39"/>
    <col min="3310" max="3310" width="13.375" style="39" customWidth="1"/>
    <col min="3311" max="3311" width="33.125" style="39" customWidth="1"/>
    <col min="3312" max="3312" width="0" style="39" hidden="1" customWidth="1"/>
    <col min="3313" max="3315" width="20" style="39" customWidth="1"/>
    <col min="3316" max="3565" width="11" style="39"/>
    <col min="3566" max="3566" width="13.375" style="39" customWidth="1"/>
    <col min="3567" max="3567" width="33.125" style="39" customWidth="1"/>
    <col min="3568" max="3568" width="0" style="39" hidden="1" customWidth="1"/>
    <col min="3569" max="3571" width="20" style="39" customWidth="1"/>
    <col min="3572" max="3821" width="11" style="39"/>
    <col min="3822" max="3822" width="13.375" style="39" customWidth="1"/>
    <col min="3823" max="3823" width="33.125" style="39" customWidth="1"/>
    <col min="3824" max="3824" width="0" style="39" hidden="1" customWidth="1"/>
    <col min="3825" max="3827" width="20" style="39" customWidth="1"/>
    <col min="3828" max="4077" width="11" style="39"/>
    <col min="4078" max="4078" width="13.375" style="39" customWidth="1"/>
    <col min="4079" max="4079" width="33.125" style="39" customWidth="1"/>
    <col min="4080" max="4080" width="0" style="39" hidden="1" customWidth="1"/>
    <col min="4081" max="4083" width="20" style="39" customWidth="1"/>
    <col min="4084" max="4333" width="11" style="39"/>
    <col min="4334" max="4334" width="13.375" style="39" customWidth="1"/>
    <col min="4335" max="4335" width="33.125" style="39" customWidth="1"/>
    <col min="4336" max="4336" width="0" style="39" hidden="1" customWidth="1"/>
    <col min="4337" max="4339" width="20" style="39" customWidth="1"/>
    <col min="4340" max="4589" width="11" style="39"/>
    <col min="4590" max="4590" width="13.375" style="39" customWidth="1"/>
    <col min="4591" max="4591" width="33.125" style="39" customWidth="1"/>
    <col min="4592" max="4592" width="0" style="39" hidden="1" customWidth="1"/>
    <col min="4593" max="4595" width="20" style="39" customWidth="1"/>
    <col min="4596" max="4845" width="11" style="39"/>
    <col min="4846" max="4846" width="13.375" style="39" customWidth="1"/>
    <col min="4847" max="4847" width="33.125" style="39" customWidth="1"/>
    <col min="4848" max="4848" width="0" style="39" hidden="1" customWidth="1"/>
    <col min="4849" max="4851" width="20" style="39" customWidth="1"/>
    <col min="4852" max="5101" width="11" style="39"/>
    <col min="5102" max="5102" width="13.375" style="39" customWidth="1"/>
    <col min="5103" max="5103" width="33.125" style="39" customWidth="1"/>
    <col min="5104" max="5104" width="0" style="39" hidden="1" customWidth="1"/>
    <col min="5105" max="5107" width="20" style="39" customWidth="1"/>
    <col min="5108" max="5357" width="11" style="39"/>
    <col min="5358" max="5358" width="13.375" style="39" customWidth="1"/>
    <col min="5359" max="5359" width="33.125" style="39" customWidth="1"/>
    <col min="5360" max="5360" width="0" style="39" hidden="1" customWidth="1"/>
    <col min="5361" max="5363" width="20" style="39" customWidth="1"/>
    <col min="5364" max="5613" width="11" style="39"/>
    <col min="5614" max="5614" width="13.375" style="39" customWidth="1"/>
    <col min="5615" max="5615" width="33.125" style="39" customWidth="1"/>
    <col min="5616" max="5616" width="0" style="39" hidden="1" customWidth="1"/>
    <col min="5617" max="5619" width="20" style="39" customWidth="1"/>
    <col min="5620" max="5869" width="11" style="39"/>
    <col min="5870" max="5870" width="13.375" style="39" customWidth="1"/>
    <col min="5871" max="5871" width="33.125" style="39" customWidth="1"/>
    <col min="5872" max="5872" width="0" style="39" hidden="1" customWidth="1"/>
    <col min="5873" max="5875" width="20" style="39" customWidth="1"/>
    <col min="5876" max="6125" width="11" style="39"/>
    <col min="6126" max="6126" width="13.375" style="39" customWidth="1"/>
    <col min="6127" max="6127" width="33.125" style="39" customWidth="1"/>
    <col min="6128" max="6128" width="0" style="39" hidden="1" customWidth="1"/>
    <col min="6129" max="6131" width="20" style="39" customWidth="1"/>
    <col min="6132" max="6381" width="11" style="39"/>
    <col min="6382" max="6382" width="13.375" style="39" customWidth="1"/>
    <col min="6383" max="6383" width="33.125" style="39" customWidth="1"/>
    <col min="6384" max="6384" width="0" style="39" hidden="1" customWidth="1"/>
    <col min="6385" max="6387" width="20" style="39" customWidth="1"/>
    <col min="6388" max="6637" width="11" style="39"/>
    <col min="6638" max="6638" width="13.375" style="39" customWidth="1"/>
    <col min="6639" max="6639" width="33.125" style="39" customWidth="1"/>
    <col min="6640" max="6640" width="0" style="39" hidden="1" customWidth="1"/>
    <col min="6641" max="6643" width="20" style="39" customWidth="1"/>
    <col min="6644" max="6893" width="11" style="39"/>
    <col min="6894" max="6894" width="13.375" style="39" customWidth="1"/>
    <col min="6895" max="6895" width="33.125" style="39" customWidth="1"/>
    <col min="6896" max="6896" width="0" style="39" hidden="1" customWidth="1"/>
    <col min="6897" max="6899" width="20" style="39" customWidth="1"/>
    <col min="6900" max="7149" width="11" style="39"/>
    <col min="7150" max="7150" width="13.375" style="39" customWidth="1"/>
    <col min="7151" max="7151" width="33.125" style="39" customWidth="1"/>
    <col min="7152" max="7152" width="0" style="39" hidden="1" customWidth="1"/>
    <col min="7153" max="7155" width="20" style="39" customWidth="1"/>
    <col min="7156" max="7405" width="11" style="39"/>
    <col min="7406" max="7406" width="13.375" style="39" customWidth="1"/>
    <col min="7407" max="7407" width="33.125" style="39" customWidth="1"/>
    <col min="7408" max="7408" width="0" style="39" hidden="1" customWidth="1"/>
    <col min="7409" max="7411" width="20" style="39" customWidth="1"/>
    <col min="7412" max="7661" width="11" style="39"/>
    <col min="7662" max="7662" width="13.375" style="39" customWidth="1"/>
    <col min="7663" max="7663" width="33.125" style="39" customWidth="1"/>
    <col min="7664" max="7664" width="0" style="39" hidden="1" customWidth="1"/>
    <col min="7665" max="7667" width="20" style="39" customWidth="1"/>
    <col min="7668" max="7917" width="11" style="39"/>
    <col min="7918" max="7918" width="13.375" style="39" customWidth="1"/>
    <col min="7919" max="7919" width="33.125" style="39" customWidth="1"/>
    <col min="7920" max="7920" width="0" style="39" hidden="1" customWidth="1"/>
    <col min="7921" max="7923" width="20" style="39" customWidth="1"/>
    <col min="7924" max="8173" width="11" style="39"/>
    <col min="8174" max="8174" width="13.375" style="39" customWidth="1"/>
    <col min="8175" max="8175" width="33.125" style="39" customWidth="1"/>
    <col min="8176" max="8176" width="0" style="39" hidden="1" customWidth="1"/>
    <col min="8177" max="8179" width="20" style="39" customWidth="1"/>
    <col min="8180" max="8429" width="11" style="39"/>
    <col min="8430" max="8430" width="13.375" style="39" customWidth="1"/>
    <col min="8431" max="8431" width="33.125" style="39" customWidth="1"/>
    <col min="8432" max="8432" width="0" style="39" hidden="1" customWidth="1"/>
    <col min="8433" max="8435" width="20" style="39" customWidth="1"/>
    <col min="8436" max="8685" width="11" style="39"/>
    <col min="8686" max="8686" width="13.375" style="39" customWidth="1"/>
    <col min="8687" max="8687" width="33.125" style="39" customWidth="1"/>
    <col min="8688" max="8688" width="0" style="39" hidden="1" customWidth="1"/>
    <col min="8689" max="8691" width="20" style="39" customWidth="1"/>
    <col min="8692" max="8941" width="11" style="39"/>
    <col min="8942" max="8942" width="13.375" style="39" customWidth="1"/>
    <col min="8943" max="8943" width="33.125" style="39" customWidth="1"/>
    <col min="8944" max="8944" width="0" style="39" hidden="1" customWidth="1"/>
    <col min="8945" max="8947" width="20" style="39" customWidth="1"/>
    <col min="8948" max="9197" width="11" style="39"/>
    <col min="9198" max="9198" width="13.375" style="39" customWidth="1"/>
    <col min="9199" max="9199" width="33.125" style="39" customWidth="1"/>
    <col min="9200" max="9200" width="0" style="39" hidden="1" customWidth="1"/>
    <col min="9201" max="9203" width="20" style="39" customWidth="1"/>
    <col min="9204" max="9453" width="11" style="39"/>
    <col min="9454" max="9454" width="13.375" style="39" customWidth="1"/>
    <col min="9455" max="9455" width="33.125" style="39" customWidth="1"/>
    <col min="9456" max="9456" width="0" style="39" hidden="1" customWidth="1"/>
    <col min="9457" max="9459" width="20" style="39" customWidth="1"/>
    <col min="9460" max="9709" width="11" style="39"/>
    <col min="9710" max="9710" width="13.375" style="39" customWidth="1"/>
    <col min="9711" max="9711" width="33.125" style="39" customWidth="1"/>
    <col min="9712" max="9712" width="0" style="39" hidden="1" customWidth="1"/>
    <col min="9713" max="9715" width="20" style="39" customWidth="1"/>
    <col min="9716" max="9965" width="11" style="39"/>
    <col min="9966" max="9966" width="13.375" style="39" customWidth="1"/>
    <col min="9967" max="9967" width="33.125" style="39" customWidth="1"/>
    <col min="9968" max="9968" width="0" style="39" hidden="1" customWidth="1"/>
    <col min="9969" max="9971" width="20" style="39" customWidth="1"/>
    <col min="9972" max="10221" width="11" style="39"/>
    <col min="10222" max="10222" width="13.375" style="39" customWidth="1"/>
    <col min="10223" max="10223" width="33.125" style="39" customWidth="1"/>
    <col min="10224" max="10224" width="0" style="39" hidden="1" customWidth="1"/>
    <col min="10225" max="10227" width="20" style="39" customWidth="1"/>
    <col min="10228" max="10477" width="11" style="39"/>
    <col min="10478" max="10478" width="13.375" style="39" customWidth="1"/>
    <col min="10479" max="10479" width="33.125" style="39" customWidth="1"/>
    <col min="10480" max="10480" width="0" style="39" hidden="1" customWidth="1"/>
    <col min="10481" max="10483" width="20" style="39" customWidth="1"/>
    <col min="10484" max="10733" width="11" style="39"/>
    <col min="10734" max="10734" width="13.375" style="39" customWidth="1"/>
    <col min="10735" max="10735" width="33.125" style="39" customWidth="1"/>
    <col min="10736" max="10736" width="0" style="39" hidden="1" customWidth="1"/>
    <col min="10737" max="10739" width="20" style="39" customWidth="1"/>
    <col min="10740" max="10989" width="11" style="39"/>
    <col min="10990" max="10990" width="13.375" style="39" customWidth="1"/>
    <col min="10991" max="10991" width="33.125" style="39" customWidth="1"/>
    <col min="10992" max="10992" width="0" style="39" hidden="1" customWidth="1"/>
    <col min="10993" max="10995" width="20" style="39" customWidth="1"/>
    <col min="10996" max="11245" width="11" style="39"/>
    <col min="11246" max="11246" width="13.375" style="39" customWidth="1"/>
    <col min="11247" max="11247" width="33.125" style="39" customWidth="1"/>
    <col min="11248" max="11248" width="0" style="39" hidden="1" customWidth="1"/>
    <col min="11249" max="11251" width="20" style="39" customWidth="1"/>
    <col min="11252" max="11501" width="11" style="39"/>
    <col min="11502" max="11502" width="13.375" style="39" customWidth="1"/>
    <col min="11503" max="11503" width="33.125" style="39" customWidth="1"/>
    <col min="11504" max="11504" width="0" style="39" hidden="1" customWidth="1"/>
    <col min="11505" max="11507" width="20" style="39" customWidth="1"/>
    <col min="11508" max="11757" width="11" style="39"/>
    <col min="11758" max="11758" width="13.375" style="39" customWidth="1"/>
    <col min="11759" max="11759" width="33.125" style="39" customWidth="1"/>
    <col min="11760" max="11760" width="0" style="39" hidden="1" customWidth="1"/>
    <col min="11761" max="11763" width="20" style="39" customWidth="1"/>
    <col min="11764" max="12013" width="11" style="39"/>
    <col min="12014" max="12014" width="13.375" style="39" customWidth="1"/>
    <col min="12015" max="12015" width="33.125" style="39" customWidth="1"/>
    <col min="12016" max="12016" width="0" style="39" hidden="1" customWidth="1"/>
    <col min="12017" max="12019" width="20" style="39" customWidth="1"/>
    <col min="12020" max="12269" width="11" style="39"/>
    <col min="12270" max="12270" width="13.375" style="39" customWidth="1"/>
    <col min="12271" max="12271" width="33.125" style="39" customWidth="1"/>
    <col min="12272" max="12272" width="0" style="39" hidden="1" customWidth="1"/>
    <col min="12273" max="12275" width="20" style="39" customWidth="1"/>
    <col min="12276" max="12525" width="11" style="39"/>
    <col min="12526" max="12526" width="13.375" style="39" customWidth="1"/>
    <col min="12527" max="12527" width="33.125" style="39" customWidth="1"/>
    <col min="12528" max="12528" width="0" style="39" hidden="1" customWidth="1"/>
    <col min="12529" max="12531" width="20" style="39" customWidth="1"/>
    <col min="12532" max="12781" width="11" style="39"/>
    <col min="12782" max="12782" width="13.375" style="39" customWidth="1"/>
    <col min="12783" max="12783" width="33.125" style="39" customWidth="1"/>
    <col min="12784" max="12784" width="0" style="39" hidden="1" customWidth="1"/>
    <col min="12785" max="12787" width="20" style="39" customWidth="1"/>
    <col min="12788" max="13037" width="11" style="39"/>
    <col min="13038" max="13038" width="13.375" style="39" customWidth="1"/>
    <col min="13039" max="13039" width="33.125" style="39" customWidth="1"/>
    <col min="13040" max="13040" width="0" style="39" hidden="1" customWidth="1"/>
    <col min="13041" max="13043" width="20" style="39" customWidth="1"/>
    <col min="13044" max="13293" width="11" style="39"/>
    <col min="13294" max="13294" width="13.375" style="39" customWidth="1"/>
    <col min="13295" max="13295" width="33.125" style="39" customWidth="1"/>
    <col min="13296" max="13296" width="0" style="39" hidden="1" customWidth="1"/>
    <col min="13297" max="13299" width="20" style="39" customWidth="1"/>
    <col min="13300" max="13549" width="11" style="39"/>
    <col min="13550" max="13550" width="13.375" style="39" customWidth="1"/>
    <col min="13551" max="13551" width="33.125" style="39" customWidth="1"/>
    <col min="13552" max="13552" width="0" style="39" hidden="1" customWidth="1"/>
    <col min="13553" max="13555" width="20" style="39" customWidth="1"/>
    <col min="13556" max="13805" width="11" style="39"/>
    <col min="13806" max="13806" width="13.375" style="39" customWidth="1"/>
    <col min="13807" max="13807" width="33.125" style="39" customWidth="1"/>
    <col min="13808" max="13808" width="0" style="39" hidden="1" customWidth="1"/>
    <col min="13809" max="13811" width="20" style="39" customWidth="1"/>
    <col min="13812" max="14061" width="11" style="39"/>
    <col min="14062" max="14062" width="13.375" style="39" customWidth="1"/>
    <col min="14063" max="14063" width="33.125" style="39" customWidth="1"/>
    <col min="14064" max="14064" width="0" style="39" hidden="1" customWidth="1"/>
    <col min="14065" max="14067" width="20" style="39" customWidth="1"/>
    <col min="14068" max="14317" width="11" style="39"/>
    <col min="14318" max="14318" width="13.375" style="39" customWidth="1"/>
    <col min="14319" max="14319" width="33.125" style="39" customWidth="1"/>
    <col min="14320" max="14320" width="0" style="39" hidden="1" customWidth="1"/>
    <col min="14321" max="14323" width="20" style="39" customWidth="1"/>
    <col min="14324" max="14573" width="11" style="39"/>
    <col min="14574" max="14574" width="13.375" style="39" customWidth="1"/>
    <col min="14575" max="14575" width="33.125" style="39" customWidth="1"/>
    <col min="14576" max="14576" width="0" style="39" hidden="1" customWidth="1"/>
    <col min="14577" max="14579" width="20" style="39" customWidth="1"/>
    <col min="14580" max="14829" width="11" style="39"/>
    <col min="14830" max="14830" width="13.375" style="39" customWidth="1"/>
    <col min="14831" max="14831" width="33.125" style="39" customWidth="1"/>
    <col min="14832" max="14832" width="0" style="39" hidden="1" customWidth="1"/>
    <col min="14833" max="14835" width="20" style="39" customWidth="1"/>
    <col min="14836" max="15085" width="11" style="39"/>
    <col min="15086" max="15086" width="13.375" style="39" customWidth="1"/>
    <col min="15087" max="15087" width="33.125" style="39" customWidth="1"/>
    <col min="15088" max="15088" width="0" style="39" hidden="1" customWidth="1"/>
    <col min="15089" max="15091" width="20" style="39" customWidth="1"/>
    <col min="15092" max="15341" width="11" style="39"/>
    <col min="15342" max="15342" width="13.375" style="39" customWidth="1"/>
    <col min="15343" max="15343" width="33.125" style="39" customWidth="1"/>
    <col min="15344" max="15344" width="0" style="39" hidden="1" customWidth="1"/>
    <col min="15345" max="15347" width="20" style="39" customWidth="1"/>
    <col min="15348" max="15597" width="11" style="39"/>
    <col min="15598" max="15598" width="13.375" style="39" customWidth="1"/>
    <col min="15599" max="15599" width="33.125" style="39" customWidth="1"/>
    <col min="15600" max="15600" width="0" style="39" hidden="1" customWidth="1"/>
    <col min="15601" max="15603" width="20" style="39" customWidth="1"/>
    <col min="15604" max="15853" width="11" style="39"/>
    <col min="15854" max="15854" width="13.375" style="39" customWidth="1"/>
    <col min="15855" max="15855" width="33.125" style="39" customWidth="1"/>
    <col min="15856" max="15856" width="0" style="39" hidden="1" customWidth="1"/>
    <col min="15857" max="15859" width="20" style="39" customWidth="1"/>
    <col min="15860" max="16109" width="11" style="39"/>
    <col min="16110" max="16110" width="13.375" style="39" customWidth="1"/>
    <col min="16111" max="16111" width="33.125" style="39" customWidth="1"/>
    <col min="16112" max="16112" width="0" style="39" hidden="1" customWidth="1"/>
    <col min="16113" max="16115" width="20" style="39" customWidth="1"/>
    <col min="16116" max="16384" width="11" style="39"/>
  </cols>
  <sheetData>
    <row r="1" spans="1:13" s="8" customFormat="1" ht="33.950000000000003" customHeight="1" x14ac:dyDescent="0.2">
      <c r="A1" s="185"/>
      <c r="B1" s="38"/>
      <c r="C1" s="49"/>
      <c r="D1" s="49"/>
      <c r="E1" s="49"/>
      <c r="F1" s="46" t="s">
        <v>0</v>
      </c>
    </row>
    <row r="2" spans="1:13" s="5" customFormat="1" ht="10.5" customHeight="1" x14ac:dyDescent="0.2">
      <c r="C2" s="6"/>
      <c r="E2" s="539" t="str">
        <f ca="1">HYPERLINK(CELL("adresse",Inhaltsverzeichnis!A1),"zurück zum Inhalt")</f>
        <v>zurück zum Inhalt</v>
      </c>
      <c r="F2" s="540"/>
      <c r="J2" s="128"/>
      <c r="K2" s="6"/>
    </row>
    <row r="3" spans="1:13" s="5" customFormat="1" ht="12.75" x14ac:dyDescent="0.2">
      <c r="D3" s="6"/>
      <c r="E3" s="6"/>
      <c r="F3" s="6"/>
      <c r="G3" s="6"/>
      <c r="H3" s="6"/>
      <c r="I3" s="6"/>
      <c r="J3" s="128"/>
      <c r="L3" s="6"/>
      <c r="M3" s="6"/>
    </row>
    <row r="4" spans="1:13" s="8" customFormat="1" ht="42" customHeight="1" x14ac:dyDescent="0.2">
      <c r="A4" s="558" t="s">
        <v>317</v>
      </c>
      <c r="B4" s="558"/>
      <c r="C4" s="558"/>
      <c r="D4" s="558"/>
      <c r="E4" s="558"/>
      <c r="F4" s="558"/>
    </row>
    <row r="5" spans="1:13" s="8" customFormat="1" ht="11.25" customHeight="1" x14ac:dyDescent="0.2">
      <c r="A5" s="485" t="s">
        <v>234</v>
      </c>
      <c r="B5" s="485"/>
      <c r="C5" s="485"/>
      <c r="D5" s="485"/>
      <c r="E5" s="485"/>
      <c r="F5" s="485"/>
    </row>
    <row r="6" spans="1:13" s="8" customFormat="1" ht="12.75" customHeight="1" x14ac:dyDescent="0.2">
      <c r="A6" s="186" t="str">
        <f>CONCATENATE(LEFT(Impressum!C12,SEARCH("(",Impressum!C12)-1),"nach Arbeitsort ","(Beschäftigungsbetrieb",TEXT(0,"#¹⁾"),", Gebietsstand ",TEXT(Impressum!C16,"MMMM")," ",TEXT(Impressum!C16,"JJJJ"),")")</f>
        <v>Land Nordrhein-Westfalen nach Arbeitsort (Beschäftigungsbetrieb¹⁾, Gebietsstand März 2026)</v>
      </c>
    </row>
    <row r="7" spans="1:13" s="8" customFormat="1" ht="12.75" customHeight="1" x14ac:dyDescent="0.2">
      <c r="A7" s="186" t="s">
        <v>395</v>
      </c>
    </row>
    <row r="8" spans="1:13" s="33" customFormat="1" ht="12.75" customHeight="1" x14ac:dyDescent="0.2">
      <c r="A8" s="187"/>
      <c r="B8" s="510"/>
      <c r="C8" s="510"/>
      <c r="D8" s="510"/>
      <c r="E8" s="510"/>
      <c r="F8" s="510"/>
    </row>
    <row r="9" spans="1:13" s="33" customFormat="1" ht="11.25" customHeight="1" x14ac:dyDescent="0.2">
      <c r="A9" s="559" t="s">
        <v>212</v>
      </c>
      <c r="B9" s="562" t="s">
        <v>1</v>
      </c>
      <c r="C9" s="564" t="s">
        <v>4</v>
      </c>
      <c r="D9" s="565"/>
      <c r="E9" s="565"/>
      <c r="F9" s="566"/>
    </row>
    <row r="10" spans="1:13" s="33" customFormat="1" ht="28.15" customHeight="1" x14ac:dyDescent="0.2">
      <c r="A10" s="560"/>
      <c r="B10" s="563"/>
      <c r="C10" s="182" t="s">
        <v>11</v>
      </c>
      <c r="D10" s="182" t="s">
        <v>228</v>
      </c>
      <c r="E10" s="182" t="s">
        <v>12</v>
      </c>
      <c r="F10" s="193" t="s">
        <v>228</v>
      </c>
    </row>
    <row r="11" spans="1:13" s="31" customFormat="1" ht="14.25" customHeight="1" x14ac:dyDescent="0.15">
      <c r="A11" s="561"/>
      <c r="B11" s="194">
        <v>1</v>
      </c>
      <c r="C11" s="195">
        <v>2</v>
      </c>
      <c r="D11" s="195">
        <v>3</v>
      </c>
      <c r="E11" s="195">
        <v>4</v>
      </c>
      <c r="F11" s="196">
        <v>5</v>
      </c>
    </row>
    <row r="12" spans="1:13" ht="20.100000000000001" customHeight="1" x14ac:dyDescent="0.2">
      <c r="A12" s="214" t="s">
        <v>1</v>
      </c>
      <c r="B12" s="263">
        <v>273572.25</v>
      </c>
      <c r="C12" s="263">
        <v>145556.16666666701</v>
      </c>
      <c r="D12" s="215">
        <v>53.205749730342397</v>
      </c>
      <c r="E12" s="263">
        <v>128016.08333333299</v>
      </c>
      <c r="F12" s="204">
        <v>46.794250269657603</v>
      </c>
    </row>
    <row r="13" spans="1:13" ht="26.25" customHeight="1" x14ac:dyDescent="0.2">
      <c r="A13" s="190" t="s">
        <v>242</v>
      </c>
      <c r="B13" s="264">
        <v>52019.375</v>
      </c>
      <c r="C13" s="264">
        <v>26168.583333333299</v>
      </c>
      <c r="D13" s="197">
        <v>50.305455098861401</v>
      </c>
      <c r="E13" s="264">
        <v>25850.791666666701</v>
      </c>
      <c r="F13" s="197">
        <v>49.694544901138599</v>
      </c>
    </row>
    <row r="14" spans="1:13" ht="12.75" customHeight="1" x14ac:dyDescent="0.2">
      <c r="A14" s="190" t="s">
        <v>241</v>
      </c>
      <c r="B14" s="264">
        <v>62527.375</v>
      </c>
      <c r="C14" s="264">
        <v>30406.291666666701</v>
      </c>
      <c r="D14" s="197">
        <v>48.628767266603901</v>
      </c>
      <c r="E14" s="264">
        <v>32121.083333333299</v>
      </c>
      <c r="F14" s="197">
        <v>51.371232733396099</v>
      </c>
    </row>
    <row r="15" spans="1:13" ht="12.75" customHeight="1" x14ac:dyDescent="0.2">
      <c r="A15" s="190" t="s">
        <v>171</v>
      </c>
      <c r="B15" s="264">
        <v>71823.666666666701</v>
      </c>
      <c r="C15" s="264">
        <v>38309.291666666701</v>
      </c>
      <c r="D15" s="197">
        <v>53.337978196601902</v>
      </c>
      <c r="E15" s="264">
        <v>33514.375</v>
      </c>
      <c r="F15" s="197">
        <v>46.662021803398098</v>
      </c>
    </row>
    <row r="16" spans="1:13" ht="12.75" customHeight="1" x14ac:dyDescent="0.2">
      <c r="A16" s="192" t="s">
        <v>172</v>
      </c>
      <c r="B16" s="265">
        <v>87200.666666666701</v>
      </c>
      <c r="C16" s="265">
        <v>50671.958333333299</v>
      </c>
      <c r="D16" s="198">
        <v>58.109599697249998</v>
      </c>
      <c r="E16" s="265">
        <v>36528.708333333299</v>
      </c>
      <c r="F16" s="198">
        <v>41.890400302750002</v>
      </c>
    </row>
    <row r="17" spans="1:13" ht="36" customHeight="1" x14ac:dyDescent="0.2">
      <c r="A17" s="212" t="s">
        <v>217</v>
      </c>
      <c r="B17" s="266">
        <v>231942.79166666701</v>
      </c>
      <c r="C17" s="266">
        <v>122096.75</v>
      </c>
      <c r="D17" s="205">
        <v>52.640890075803497</v>
      </c>
      <c r="E17" s="266">
        <v>109846.04166666701</v>
      </c>
      <c r="F17" s="205">
        <v>47.359109924196503</v>
      </c>
    </row>
    <row r="18" spans="1:13" ht="22.5" customHeight="1" x14ac:dyDescent="0.2">
      <c r="A18" s="261" t="s">
        <v>242</v>
      </c>
      <c r="B18" s="267">
        <v>44881.875</v>
      </c>
      <c r="C18" s="267">
        <v>22319.125</v>
      </c>
      <c r="D18" s="262">
        <v>49.728593112475799</v>
      </c>
      <c r="E18" s="267">
        <v>22562.75</v>
      </c>
      <c r="F18" s="262">
        <v>50.271406887524201</v>
      </c>
    </row>
    <row r="19" spans="1:13" ht="12.75" customHeight="1" x14ac:dyDescent="0.2">
      <c r="A19" s="191" t="s">
        <v>241</v>
      </c>
      <c r="B19" s="267">
        <v>52103.208333333299</v>
      </c>
      <c r="C19" s="267">
        <v>24578.791666666701</v>
      </c>
      <c r="D19" s="262">
        <v>47.173278676856903</v>
      </c>
      <c r="E19" s="267">
        <v>27524.416666666701</v>
      </c>
      <c r="F19" s="262">
        <v>52.826721323143097</v>
      </c>
    </row>
    <row r="20" spans="1:13" ht="12.75" customHeight="1" x14ac:dyDescent="0.2">
      <c r="A20" s="191" t="s">
        <v>171</v>
      </c>
      <c r="B20" s="264">
        <v>59833.75</v>
      </c>
      <c r="C20" s="264">
        <v>31558.083333333299</v>
      </c>
      <c r="D20" s="197">
        <v>52.7429474725106</v>
      </c>
      <c r="E20" s="264">
        <v>28275.666666666701</v>
      </c>
      <c r="F20" s="197">
        <v>47.2570525274894</v>
      </c>
    </row>
    <row r="21" spans="1:13" ht="12.75" customHeight="1" x14ac:dyDescent="0.2">
      <c r="A21" s="191" t="s">
        <v>172</v>
      </c>
      <c r="B21" s="264">
        <v>75122.833333333299</v>
      </c>
      <c r="C21" s="264">
        <v>43640.75</v>
      </c>
      <c r="D21" s="197">
        <v>58.092524021768803</v>
      </c>
      <c r="E21" s="264">
        <v>31482.083333333299</v>
      </c>
      <c r="F21" s="198">
        <v>41.907475978231197</v>
      </c>
    </row>
    <row r="22" spans="1:13" ht="36" customHeight="1" x14ac:dyDescent="0.2">
      <c r="A22" s="418" t="s">
        <v>316</v>
      </c>
      <c r="B22" s="263">
        <v>39422.625</v>
      </c>
      <c r="C22" s="263">
        <v>22067.5</v>
      </c>
      <c r="D22" s="204">
        <v>55.9767392455474</v>
      </c>
      <c r="E22" s="263">
        <v>17355.125</v>
      </c>
      <c r="F22" s="204">
        <v>44.0232607544526</v>
      </c>
    </row>
    <row r="23" spans="1:13" ht="22.5" x14ac:dyDescent="0.2">
      <c r="A23" s="261" t="s">
        <v>242</v>
      </c>
      <c r="B23" s="267">
        <v>5192.5416666666697</v>
      </c>
      <c r="C23" s="267">
        <v>2662.7916666666702</v>
      </c>
      <c r="D23" s="262">
        <v>51.281084247438201</v>
      </c>
      <c r="E23" s="267">
        <v>2529.75</v>
      </c>
      <c r="F23" s="262">
        <v>48.718915752561799</v>
      </c>
    </row>
    <row r="24" spans="1:13" ht="12.75" customHeight="1" x14ac:dyDescent="0.2">
      <c r="A24" s="191" t="s">
        <v>241</v>
      </c>
      <c r="B24" s="267">
        <v>10344.875</v>
      </c>
      <c r="C24" s="267">
        <v>5777.4166666666697</v>
      </c>
      <c r="D24" s="262">
        <v>55.848105140629201</v>
      </c>
      <c r="E24" s="267">
        <v>4567.4583333333303</v>
      </c>
      <c r="F24" s="262">
        <v>44.151894859370799</v>
      </c>
    </row>
    <row r="25" spans="1:13" ht="12.75" customHeight="1" x14ac:dyDescent="0.2">
      <c r="A25" s="191" t="s">
        <v>171</v>
      </c>
      <c r="B25" s="264">
        <v>11917.583333333299</v>
      </c>
      <c r="C25" s="264">
        <v>6691.5</v>
      </c>
      <c r="D25" s="197">
        <v>56.1481284656425</v>
      </c>
      <c r="E25" s="264">
        <v>5226.0833333333303</v>
      </c>
      <c r="F25" s="197">
        <v>43.8518715343575</v>
      </c>
    </row>
    <row r="26" spans="1:13" ht="12.75" customHeight="1" x14ac:dyDescent="0.2">
      <c r="A26" s="191" t="s">
        <v>172</v>
      </c>
      <c r="B26" s="264">
        <v>11967.583333333299</v>
      </c>
      <c r="C26" s="264">
        <v>6935.75</v>
      </c>
      <c r="D26" s="197">
        <v>57.954474239438497</v>
      </c>
      <c r="E26" s="264">
        <v>5031.8333333333303</v>
      </c>
      <c r="F26" s="197">
        <v>42.045525760561503</v>
      </c>
    </row>
    <row r="27" spans="1:13" ht="36" customHeight="1" x14ac:dyDescent="0.2">
      <c r="A27" s="419" t="s">
        <v>218</v>
      </c>
      <c r="B27" s="268">
        <v>1937.9166666666699</v>
      </c>
      <c r="C27" s="268">
        <v>1175.875</v>
      </c>
      <c r="D27" s="203">
        <v>60.677273704579598</v>
      </c>
      <c r="E27" s="268">
        <v>762.04166666666697</v>
      </c>
      <c r="F27" s="203">
        <v>39.322726295420303</v>
      </c>
    </row>
    <row r="28" spans="1:13" x14ac:dyDescent="0.2">
      <c r="A28" s="211" t="s">
        <v>235</v>
      </c>
      <c r="B28" s="269">
        <v>268.91666666666703</v>
      </c>
      <c r="C28" s="269">
        <v>216.041666666667</v>
      </c>
      <c r="D28" s="213">
        <v>80.337775023241406</v>
      </c>
      <c r="E28" s="269">
        <v>52.875</v>
      </c>
      <c r="F28" s="213">
        <v>19.662224976758601</v>
      </c>
    </row>
    <row r="29" spans="1:13" s="170" customFormat="1" ht="9" x14ac:dyDescent="0.15">
      <c r="A29" s="188"/>
      <c r="B29" s="171"/>
      <c r="C29" s="171"/>
      <c r="D29" s="171"/>
      <c r="E29" s="171"/>
      <c r="F29" s="44" t="s">
        <v>8</v>
      </c>
    </row>
    <row r="30" spans="1:13" s="238" customFormat="1" ht="11.25" customHeight="1" x14ac:dyDescent="0.2">
      <c r="A30" s="254" t="s">
        <v>238</v>
      </c>
      <c r="B30" s="37"/>
      <c r="C30" s="37"/>
      <c r="D30" s="37"/>
      <c r="E30" s="21"/>
      <c r="F30" s="37"/>
      <c r="G30" s="242"/>
      <c r="H30" s="21"/>
      <c r="I30" s="242"/>
      <c r="J30" s="242"/>
      <c r="K30" s="242"/>
      <c r="L30" s="242"/>
      <c r="M30" s="21"/>
    </row>
    <row r="31" spans="1:13" s="42" customFormat="1" ht="30" customHeight="1" x14ac:dyDescent="0.2">
      <c r="A31" s="557" t="s">
        <v>318</v>
      </c>
      <c r="B31" s="557"/>
      <c r="C31" s="557"/>
      <c r="D31" s="557"/>
      <c r="E31" s="557"/>
      <c r="F31" s="557"/>
      <c r="G31" s="45"/>
    </row>
    <row r="32" spans="1:13" ht="12.75" customHeight="1" x14ac:dyDescent="0.2"/>
  </sheetData>
  <mergeCells count="8">
    <mergeCell ref="E2:F2"/>
    <mergeCell ref="A31:F31"/>
    <mergeCell ref="A4:F4"/>
    <mergeCell ref="A5:F5"/>
    <mergeCell ref="B8:F8"/>
    <mergeCell ref="A9:A11"/>
    <mergeCell ref="B9:B10"/>
    <mergeCell ref="C9:F9"/>
  </mergeCells>
  <printOptions horizontalCentered="1"/>
  <pageMargins left="0.19685039370078741" right="0.19685039370078741" top="0.19685039370078741" bottom="0.19685039370078741"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20</vt:i4>
      </vt:variant>
    </vt:vector>
  </HeadingPairs>
  <TitlesOfParts>
    <vt:vector size="35" baseType="lpstr">
      <vt:lpstr>Deckblatt</vt:lpstr>
      <vt:lpstr>Impressum</vt:lpstr>
      <vt:lpstr>Inhaltsverzeichnis</vt:lpstr>
      <vt:lpstr>1.1</vt:lpstr>
      <vt:lpstr>1.2</vt:lpstr>
      <vt:lpstr>1.3</vt:lpstr>
      <vt:lpstr>1.4</vt:lpstr>
      <vt:lpstr>1.5</vt:lpstr>
      <vt:lpstr>2.1</vt:lpstr>
      <vt:lpstr>2.2</vt:lpstr>
      <vt:lpstr>2.3</vt:lpstr>
      <vt:lpstr>Anhang</vt:lpstr>
      <vt:lpstr>Hinweis_BsbM</vt:lpstr>
      <vt:lpstr>BsbM_Glossar</vt:lpstr>
      <vt:lpstr>Statistik-Infoseite</vt:lpstr>
      <vt:lpstr>'1.1'!Druckbereich</vt:lpstr>
      <vt:lpstr>'1.3'!Druckbereich</vt:lpstr>
      <vt:lpstr>'2.1'!Druckbereich</vt:lpstr>
      <vt:lpstr>'2.2'!Druckbereich</vt:lpstr>
      <vt:lpstr>'2.3'!Druckbereich</vt:lpstr>
      <vt:lpstr>Anhang!Druckbereich</vt:lpstr>
      <vt:lpstr>Hinweis_BsbM!Druckbereich</vt:lpstr>
      <vt:lpstr>Impressum!Druckbereich</vt:lpstr>
      <vt:lpstr>Inhaltsverzeichnis!Druckbereich</vt:lpstr>
      <vt:lpstr>'Statistik-Infoseite'!Druckbereich</vt:lpstr>
      <vt:lpstr>'1.1'!Drucktitel</vt:lpstr>
      <vt:lpstr>'1.2'!Drucktitel</vt:lpstr>
      <vt:lpstr>'1.3'!Drucktitel</vt:lpstr>
      <vt:lpstr>'1.4'!Drucktitel</vt:lpstr>
      <vt:lpstr>'1.5'!Drucktitel</vt:lpstr>
      <vt:lpstr>'2.2'!Drucktitel</vt:lpstr>
      <vt:lpstr>BsbM_Glossar!Drucktitel</vt:lpstr>
      <vt:lpstr>Hinweis_BsbM!Drucktitel</vt:lpstr>
      <vt:lpstr>BsbM_Glossar!Print_Area</vt:lpstr>
      <vt:lpstr>BsbM_Glossar!Print_Titles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2023-04-06T04:48:51Z</cp:lastPrinted>
  <dcterms:created xsi:type="dcterms:W3CDTF">2021-10-20T12:40:49Z</dcterms:created>
  <dcterms:modified xsi:type="dcterms:W3CDTF">2026-03-18T17:04:30Z</dcterms:modified>
</cp:coreProperties>
</file>