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DieseArbeitsmappe" defaultThemeVersion="166925"/>
  <mc:AlternateContent xmlns:mc="http://schemas.openxmlformats.org/markup-compatibility/2006">
    <mc:Choice Requires="x15">
      <x15ac:absPath xmlns:x15ac="http://schemas.microsoft.com/office/spreadsheetml/2010/11/ac" url="\\Dst.baintern.de\dfs\237\BA-Daten\Statistik\Statistik-Service\Datenlieferung_nach_VT\BST\AA_Kreishefte\202203\"/>
    </mc:Choice>
  </mc:AlternateContent>
  <xr:revisionPtr revIDLastSave="0" documentId="13_ncr:1_{EE96A8F0-D1BE-4E2D-B1A6-3CC8BD3DB2CE}" xr6:coauthVersionLast="36" xr6:coauthVersionMax="36" xr10:uidLastSave="{00000000-0000-0000-0000-000000000000}"/>
  <bookViews>
    <workbookView xWindow="0" yWindow="0" windowWidth="28800" windowHeight="10710" firstSheet="1" activeTab="1" xr2:uid="{AA14CBDE-05D7-4FE5-B8DC-B56D2D489EEC}"/>
  </bookViews>
  <sheets>
    <sheet name="Hinweisblatt" sheetId="1" state="hidden" r:id="rId1"/>
    <sheet name="Deckblatt" sheetId="2" r:id="rId2"/>
    <sheet name="Impressum" sheetId="3" r:id="rId3"/>
    <sheet name="Inhaltsverzeichnis" sheetId="4" r:id="rId4"/>
    <sheet name="Tabelle 1" sheetId="5" r:id="rId5"/>
    <sheet name="Diagramm" sheetId="6" r:id="rId6"/>
    <sheet name="Tabelle 2.1" sheetId="7" r:id="rId7"/>
    <sheet name="Tabelle 2.2" sheetId="8" r:id="rId8"/>
    <sheet name="Tabelle 2.3" sheetId="9" r:id="rId9"/>
    <sheet name="Tabelle 2.4" sheetId="10" r:id="rId10"/>
    <sheet name="Tabelle 3.1" sheetId="11" r:id="rId11"/>
    <sheet name="Tabelle 3.2" sheetId="12" r:id="rId12"/>
    <sheet name="Tabelle 3.3" sheetId="13" r:id="rId13"/>
    <sheet name="Tabelle 3.4" sheetId="14" r:id="rId14"/>
    <sheet name="Tabelle 4.1" sheetId="15" r:id="rId15"/>
    <sheet name="Tabelle 4.2" sheetId="16" r:id="rId16"/>
    <sheet name="Tabelle 4.3" sheetId="17" r:id="rId17"/>
    <sheet name="Tabelle 5.1" sheetId="18" r:id="rId18"/>
    <sheet name="Tabelle 5.2" sheetId="19" r:id="rId19"/>
    <sheet name="Tabelle 6" sheetId="20" r:id="rId20"/>
    <sheet name="Daten_Diagramme" sheetId="21" state="hidden" r:id="rId21"/>
    <sheet name="Hinweis_Befristung" sheetId="22" r:id="rId22"/>
    <sheet name="Hinweis_beg_been_BV" sheetId="23" r:id="rId23"/>
    <sheet name="Hinweise SvB GB" sheetId="24" r:id="rId24"/>
    <sheet name="Statistik-Infoseite" sheetId="25" r:id="rId25"/>
  </sheets>
  <definedNames>
    <definedName name="_xlnm.Print_Area" localSheetId="1">Deckblatt!$A$1:$H$59</definedName>
    <definedName name="_xlnm.Print_Area" localSheetId="22">Hinweis_beg_been_BV!$A$1:$B$22</definedName>
    <definedName name="_xlnm.Print_Area" localSheetId="4">'Tabelle 1'!$A$1:$J$62</definedName>
    <definedName name="_xlnm.Print_Area" localSheetId="6">'Tabelle 2.1'!$A$1:$J$80</definedName>
    <definedName name="_xlnm.Print_Area" localSheetId="7">'Tabelle 2.2'!$A$1:$L$87</definedName>
    <definedName name="_xlnm.Print_Area" localSheetId="8">'Tabelle 2.3'!$A$1:$J$40</definedName>
    <definedName name="_xlnm.Print_Area" localSheetId="9">'Tabelle 2.4'!$A$1:$K$89</definedName>
    <definedName name="_xlnm.Print_Area" localSheetId="10">'Tabelle 3.1'!$A$1:$J$69</definedName>
    <definedName name="_xlnm.Print_Area" localSheetId="11">'Tabelle 3.2'!$A$1:$L$54</definedName>
    <definedName name="_xlnm.Print_Area" localSheetId="12">'Tabelle 3.3'!$A$1:$J$42</definedName>
    <definedName name="_xlnm.Print_Area" localSheetId="13">'Tabelle 3.4'!$A$1:$K$89</definedName>
    <definedName name="_xlnm.Print_Area" localSheetId="14">'Tabelle 4.1'!$A$1:$L$62</definedName>
    <definedName name="_xlnm.Print_Area" localSheetId="15">'Tabelle 4.2'!$A$1:$J$41</definedName>
    <definedName name="_xlnm.Print_Area" localSheetId="16">'Tabelle 4.3'!$A$1:$K$89</definedName>
    <definedName name="_xlnm.Print_Area" localSheetId="17">'Tabelle 5.1'!$A$1:$J$41</definedName>
    <definedName name="_xlnm.Print_Area" localSheetId="18">'Tabelle 5.2'!$A$1:$K$89</definedName>
    <definedName name="_xlnm.Print_Area" localSheetId="19">'Tabelle 6'!$A$1:$M$73</definedName>
    <definedName name="_xlnm.Print_Titles" localSheetId="7">'Tabelle 2.2'!$1:$11</definedName>
    <definedName name="_xlnm.Print_Titles" localSheetId="9">'Tabelle 2.4'!$1:$11</definedName>
    <definedName name="_xlnm.Print_Titles" localSheetId="13">'Tabelle 3.4'!$1:$11</definedName>
    <definedName name="_xlnm.Print_Titles" localSheetId="16">'Tabelle 4.3'!$1:$11</definedName>
    <definedName name="_xlnm.Print_Titles" localSheetId="18">'Tabelle 5.2'!$1:$11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6" i="21" l="1"/>
  <c r="H76" i="21" s="1"/>
  <c r="G76" i="21"/>
  <c r="F76" i="21"/>
  <c r="E76" i="21"/>
  <c r="L75" i="21"/>
  <c r="H75" i="21" s="1"/>
  <c r="G75" i="21"/>
  <c r="F75" i="21"/>
  <c r="E75" i="21"/>
  <c r="L74" i="21"/>
  <c r="H74" i="21" s="1"/>
  <c r="G74" i="21"/>
  <c r="F74" i="21"/>
  <c r="E74" i="21"/>
  <c r="L73" i="21"/>
  <c r="H73" i="21" s="1"/>
  <c r="G73" i="21"/>
  <c r="F73" i="21"/>
  <c r="E73" i="21"/>
  <c r="L72" i="21"/>
  <c r="H72" i="21" s="1"/>
  <c r="G72" i="21"/>
  <c r="F72" i="21"/>
  <c r="E72" i="21"/>
  <c r="L71" i="21"/>
  <c r="H71" i="21" s="1"/>
  <c r="G71" i="21"/>
  <c r="F71" i="21"/>
  <c r="E71" i="21"/>
  <c r="L70" i="21"/>
  <c r="H70" i="21" s="1"/>
  <c r="G70" i="21"/>
  <c r="F70" i="21"/>
  <c r="E70" i="21"/>
  <c r="L69" i="21"/>
  <c r="H69" i="21" s="1"/>
  <c r="G69" i="21"/>
  <c r="F69" i="21"/>
  <c r="E69" i="21"/>
  <c r="L68" i="21"/>
  <c r="H68" i="21" s="1"/>
  <c r="G68" i="21"/>
  <c r="F68" i="21"/>
  <c r="E68" i="21"/>
  <c r="L67" i="21"/>
  <c r="H67" i="21" s="1"/>
  <c r="G67" i="21"/>
  <c r="F67" i="21"/>
  <c r="E67" i="21"/>
  <c r="L66" i="21"/>
  <c r="H66" i="21" s="1"/>
  <c r="G66" i="21"/>
  <c r="F66" i="21"/>
  <c r="E66" i="21"/>
  <c r="L65" i="21"/>
  <c r="H65" i="21" s="1"/>
  <c r="G65" i="21"/>
  <c r="F65" i="21"/>
  <c r="E65" i="21"/>
  <c r="L64" i="21"/>
  <c r="H64" i="21" s="1"/>
  <c r="G64" i="21"/>
  <c r="F64" i="21"/>
  <c r="E64" i="21"/>
  <c r="L63" i="21"/>
  <c r="H63" i="21" s="1"/>
  <c r="G63" i="21"/>
  <c r="F63" i="21"/>
  <c r="E63" i="21"/>
  <c r="L62" i="21"/>
  <c r="H62" i="21" s="1"/>
  <c r="G62" i="21"/>
  <c r="F62" i="21"/>
  <c r="E62" i="21"/>
  <c r="L61" i="21"/>
  <c r="H61" i="21" s="1"/>
  <c r="G61" i="21"/>
  <c r="F61" i="21"/>
  <c r="E61" i="21"/>
  <c r="L60" i="21"/>
  <c r="H60" i="21" s="1"/>
  <c r="G60" i="21"/>
  <c r="F60" i="21"/>
  <c r="E60" i="21"/>
  <c r="L59" i="21"/>
  <c r="H59" i="21" s="1"/>
  <c r="G59" i="21"/>
  <c r="F59" i="21"/>
  <c r="E59" i="21"/>
  <c r="L58" i="21"/>
  <c r="H58" i="21" s="1"/>
  <c r="G58" i="21"/>
  <c r="F58" i="21"/>
  <c r="E58" i="21"/>
  <c r="L57" i="21"/>
  <c r="H57" i="21" s="1"/>
  <c r="G57" i="21"/>
  <c r="F57" i="21"/>
  <c r="E57" i="21"/>
  <c r="L56" i="21"/>
  <c r="H56" i="21" s="1"/>
  <c r="G56" i="21"/>
  <c r="F56" i="21"/>
  <c r="E56" i="21"/>
  <c r="L55" i="21"/>
  <c r="H55" i="21" s="1"/>
  <c r="G55" i="21"/>
  <c r="F55" i="21"/>
  <c r="E55" i="21"/>
  <c r="L54" i="21"/>
  <c r="H54" i="21" s="1"/>
  <c r="G54" i="21"/>
  <c r="F54" i="21"/>
  <c r="E54" i="21"/>
  <c r="L53" i="21"/>
  <c r="H53" i="21" s="1"/>
  <c r="G53" i="21"/>
  <c r="F53" i="21"/>
  <c r="E53" i="21"/>
  <c r="L52" i="21"/>
  <c r="H52" i="21" s="1"/>
  <c r="G52" i="21"/>
  <c r="F52" i="21"/>
  <c r="E52" i="21"/>
  <c r="M46" i="21"/>
  <c r="K46" i="21"/>
  <c r="H46" i="21"/>
  <c r="E46" i="21"/>
  <c r="D46" i="21"/>
  <c r="C46" i="21"/>
  <c r="I46" i="21" s="1"/>
  <c r="B46" i="21"/>
  <c r="J46" i="21" s="1"/>
  <c r="K45" i="21"/>
  <c r="I45" i="21"/>
  <c r="D45" i="21"/>
  <c r="C45" i="21"/>
  <c r="M45" i="21" s="1"/>
  <c r="B45" i="21"/>
  <c r="J45" i="21" s="1"/>
  <c r="M44" i="21"/>
  <c r="K44" i="21"/>
  <c r="H44" i="21"/>
  <c r="G44" i="21"/>
  <c r="F44" i="21"/>
  <c r="E44" i="21"/>
  <c r="D44" i="21"/>
  <c r="C44" i="21"/>
  <c r="I44" i="21" s="1"/>
  <c r="B44" i="21"/>
  <c r="J44" i="21" s="1"/>
  <c r="K43" i="21"/>
  <c r="I43" i="21"/>
  <c r="D43" i="21"/>
  <c r="C43" i="21"/>
  <c r="M43" i="21" s="1"/>
  <c r="B43" i="21"/>
  <c r="J43" i="21" s="1"/>
  <c r="M42" i="21"/>
  <c r="K42" i="21"/>
  <c r="H42" i="21"/>
  <c r="G42" i="21"/>
  <c r="F42" i="21"/>
  <c r="E42" i="21"/>
  <c r="D42" i="21"/>
  <c r="C42" i="21"/>
  <c r="I42" i="21" s="1"/>
  <c r="B42" i="21"/>
  <c r="J42" i="21" s="1"/>
  <c r="K41" i="21"/>
  <c r="I41" i="21"/>
  <c r="D41" i="21"/>
  <c r="C41" i="21"/>
  <c r="M41" i="21" s="1"/>
  <c r="B41" i="21"/>
  <c r="J41" i="21" s="1"/>
  <c r="C40" i="21"/>
  <c r="I40" i="21" s="1"/>
  <c r="B40" i="21"/>
  <c r="J40" i="21" s="1"/>
  <c r="K39" i="21"/>
  <c r="D39" i="21"/>
  <c r="C39" i="21"/>
  <c r="M39" i="21" s="1"/>
  <c r="B39" i="21"/>
  <c r="J39" i="21" s="1"/>
  <c r="M38" i="21"/>
  <c r="K38" i="21"/>
  <c r="H38" i="21"/>
  <c r="G38" i="21"/>
  <c r="E38" i="21"/>
  <c r="D38" i="21"/>
  <c r="C38" i="21"/>
  <c r="I38" i="21" s="1"/>
  <c r="B38" i="21"/>
  <c r="J38" i="21" s="1"/>
  <c r="E37" i="21"/>
  <c r="D37" i="21"/>
  <c r="B36" i="21"/>
  <c r="J36" i="21" s="1"/>
  <c r="M35" i="21"/>
  <c r="G35" i="21"/>
  <c r="C35" i="21"/>
  <c r="L35" i="21" s="1"/>
  <c r="B35" i="21"/>
  <c r="K35" i="21" s="1"/>
  <c r="F34" i="21"/>
  <c r="C34" i="21"/>
  <c r="G34" i="21" s="1"/>
  <c r="B34" i="21"/>
  <c r="J34" i="21" s="1"/>
  <c r="I33" i="21"/>
  <c r="E33" i="21"/>
  <c r="C33" i="21"/>
  <c r="L33" i="21" s="1"/>
  <c r="B33" i="21"/>
  <c r="K33" i="21" s="1"/>
  <c r="F32" i="21"/>
  <c r="D32" i="21"/>
  <c r="C32" i="21"/>
  <c r="G32" i="21" s="1"/>
  <c r="B32" i="21"/>
  <c r="J32" i="21" s="1"/>
  <c r="M31" i="21"/>
  <c r="I31" i="21"/>
  <c r="G31" i="21"/>
  <c r="E31" i="21"/>
  <c r="C31" i="21"/>
  <c r="L31" i="21" s="1"/>
  <c r="B31" i="21"/>
  <c r="K31" i="21" s="1"/>
  <c r="K30" i="21"/>
  <c r="F30" i="21"/>
  <c r="D30" i="21"/>
  <c r="C30" i="21"/>
  <c r="G30" i="21" s="1"/>
  <c r="B30" i="21"/>
  <c r="J30" i="21" s="1"/>
  <c r="M29" i="21"/>
  <c r="C29" i="21"/>
  <c r="L29" i="21" s="1"/>
  <c r="B29" i="21"/>
  <c r="K29" i="21" s="1"/>
  <c r="C28" i="21"/>
  <c r="G28" i="21" s="1"/>
  <c r="B28" i="21"/>
  <c r="J28" i="21" s="1"/>
  <c r="M27" i="21"/>
  <c r="C27" i="21"/>
  <c r="L27" i="21" s="1"/>
  <c r="B27" i="21"/>
  <c r="K27" i="21" s="1"/>
  <c r="K26" i="21"/>
  <c r="F26" i="21"/>
  <c r="C26" i="21"/>
  <c r="G26" i="21" s="1"/>
  <c r="B26" i="21"/>
  <c r="J26" i="21" s="1"/>
  <c r="G25" i="21"/>
  <c r="C25" i="21"/>
  <c r="L25" i="21" s="1"/>
  <c r="B25" i="21"/>
  <c r="K25" i="21" s="1"/>
  <c r="F24" i="21"/>
  <c r="D24" i="21"/>
  <c r="C24" i="21"/>
  <c r="G24" i="21" s="1"/>
  <c r="B24" i="21"/>
  <c r="J24" i="21" s="1"/>
  <c r="C23" i="21"/>
  <c r="L23" i="21" s="1"/>
  <c r="B23" i="21"/>
  <c r="K23" i="21" s="1"/>
  <c r="F22" i="21"/>
  <c r="D22" i="21"/>
  <c r="C22" i="21"/>
  <c r="G22" i="21" s="1"/>
  <c r="B22" i="21"/>
  <c r="J22" i="21" s="1"/>
  <c r="M21" i="21"/>
  <c r="G21" i="21"/>
  <c r="C21" i="21"/>
  <c r="L21" i="21" s="1"/>
  <c r="B21" i="21"/>
  <c r="K21" i="21" s="1"/>
  <c r="C20" i="21"/>
  <c r="G20" i="21" s="1"/>
  <c r="B20" i="21"/>
  <c r="J20" i="21" s="1"/>
  <c r="M19" i="21"/>
  <c r="G19" i="21"/>
  <c r="C19" i="21"/>
  <c r="L19" i="21" s="1"/>
  <c r="B19" i="21"/>
  <c r="K19" i="21" s="1"/>
  <c r="F18" i="21"/>
  <c r="C18" i="21"/>
  <c r="G18" i="21" s="1"/>
  <c r="B18" i="21"/>
  <c r="J18" i="21" s="1"/>
  <c r="I17" i="21"/>
  <c r="E17" i="21"/>
  <c r="C17" i="21"/>
  <c r="L17" i="21" s="1"/>
  <c r="B17" i="21"/>
  <c r="K17" i="21" s="1"/>
  <c r="K16" i="21"/>
  <c r="F16" i="21"/>
  <c r="D16" i="21"/>
  <c r="C16" i="21"/>
  <c r="G16" i="21" s="1"/>
  <c r="B16" i="21"/>
  <c r="J16" i="21" s="1"/>
  <c r="M15" i="21"/>
  <c r="G15" i="21"/>
  <c r="C15" i="21"/>
  <c r="L15" i="21" s="1"/>
  <c r="B15" i="21"/>
  <c r="K15" i="21" s="1"/>
  <c r="K14" i="21"/>
  <c r="F14" i="21"/>
  <c r="D14" i="21"/>
  <c r="C14" i="21"/>
  <c r="G14" i="21" s="1"/>
  <c r="B14" i="21"/>
  <c r="J14" i="21" s="1"/>
  <c r="M9" i="21"/>
  <c r="I9" i="21"/>
  <c r="G9" i="21"/>
  <c r="C9" i="21"/>
  <c r="L9" i="21" s="1"/>
  <c r="B9" i="21"/>
  <c r="K9" i="21" s="1"/>
  <c r="C8" i="21"/>
  <c r="G8" i="21" s="1"/>
  <c r="B8" i="21"/>
  <c r="J8" i="21" s="1"/>
  <c r="M7" i="21"/>
  <c r="I7" i="21"/>
  <c r="G7" i="21"/>
  <c r="C7" i="21"/>
  <c r="L7" i="21" s="1"/>
  <c r="B7" i="21"/>
  <c r="K7" i="21" s="1"/>
  <c r="C6" i="21"/>
  <c r="G6" i="21" s="1"/>
  <c r="B6" i="21"/>
  <c r="J6" i="21" s="1"/>
  <c r="K57" i="15"/>
  <c r="L57" i="15" s="1"/>
  <c r="C36" i="21"/>
  <c r="G36" i="21" s="1"/>
  <c r="M17" i="21" l="1"/>
  <c r="I19" i="21"/>
  <c r="I21" i="21"/>
  <c r="E23" i="21"/>
  <c r="E40" i="21"/>
  <c r="G46" i="21"/>
  <c r="G23" i="21"/>
  <c r="G40" i="21"/>
  <c r="E15" i="21"/>
  <c r="I23" i="21"/>
  <c r="E25" i="21"/>
  <c r="G33" i="21"/>
  <c r="E35" i="21"/>
  <c r="M40" i="21"/>
  <c r="M23" i="21"/>
  <c r="I15" i="21"/>
  <c r="I25" i="21"/>
  <c r="E27" i="21"/>
  <c r="E29" i="21"/>
  <c r="M33" i="21"/>
  <c r="I35" i="21"/>
  <c r="I39" i="21"/>
  <c r="M25" i="21"/>
  <c r="G27" i="21"/>
  <c r="G29" i="21"/>
  <c r="G17" i="21"/>
  <c r="E19" i="21"/>
  <c r="E21" i="21"/>
  <c r="I27" i="21"/>
  <c r="I29" i="21"/>
  <c r="E7" i="21"/>
  <c r="E9" i="21"/>
  <c r="K18" i="21"/>
  <c r="K34" i="21"/>
  <c r="D20" i="21"/>
  <c r="K24" i="21"/>
  <c r="F36" i="21"/>
  <c r="F38" i="21"/>
  <c r="H40" i="21"/>
  <c r="F46" i="21"/>
  <c r="F20" i="21"/>
  <c r="D26" i="21"/>
  <c r="K36" i="21"/>
  <c r="K40" i="21"/>
  <c r="K20" i="21"/>
  <c r="D6" i="21"/>
  <c r="D28" i="21"/>
  <c r="K32" i="21"/>
  <c r="D40" i="21"/>
  <c r="F6" i="21"/>
  <c r="D18" i="21"/>
  <c r="K22" i="21"/>
  <c r="F28" i="21"/>
  <c r="D34" i="21"/>
  <c r="K6" i="21"/>
  <c r="K28" i="21"/>
  <c r="F40" i="21"/>
  <c r="D36" i="21"/>
  <c r="D8" i="21"/>
  <c r="F8" i="21"/>
  <c r="K8" i="21"/>
  <c r="K52" i="21"/>
  <c r="J52" i="21"/>
  <c r="I52" i="21"/>
  <c r="K54" i="21"/>
  <c r="J54" i="21"/>
  <c r="I54" i="21"/>
  <c r="K72" i="21"/>
  <c r="J72" i="21"/>
  <c r="I72" i="21"/>
  <c r="K60" i="21"/>
  <c r="J60" i="21"/>
  <c r="I60" i="21"/>
  <c r="K64" i="21"/>
  <c r="J64" i="21"/>
  <c r="I64" i="21"/>
  <c r="K59" i="21"/>
  <c r="J59" i="21"/>
  <c r="I59" i="21"/>
  <c r="K61" i="21"/>
  <c r="J61" i="21"/>
  <c r="I61" i="21"/>
  <c r="K63" i="21"/>
  <c r="J63" i="21"/>
  <c r="I63" i="21"/>
  <c r="K71" i="21"/>
  <c r="J71" i="21"/>
  <c r="I71" i="21"/>
  <c r="K73" i="21"/>
  <c r="J73" i="21"/>
  <c r="I73" i="21"/>
  <c r="K75" i="21"/>
  <c r="J75" i="21"/>
  <c r="I75" i="21"/>
  <c r="K55" i="21"/>
  <c r="J55" i="21"/>
  <c r="I55" i="21"/>
  <c r="K69" i="21"/>
  <c r="J69" i="21"/>
  <c r="I69" i="21"/>
  <c r="K53" i="21"/>
  <c r="J53" i="21"/>
  <c r="I53" i="21"/>
  <c r="K67" i="21"/>
  <c r="J67" i="21"/>
  <c r="I67" i="21"/>
  <c r="K57" i="21"/>
  <c r="J57" i="21"/>
  <c r="I57" i="21"/>
  <c r="K65" i="21"/>
  <c r="J65" i="21"/>
  <c r="I65" i="21"/>
  <c r="K56" i="21"/>
  <c r="J56" i="21"/>
  <c r="I56" i="21"/>
  <c r="K58" i="21"/>
  <c r="J58" i="21"/>
  <c r="I58" i="21"/>
  <c r="K62" i="21"/>
  <c r="J62" i="21"/>
  <c r="I62" i="21"/>
  <c r="K66" i="21"/>
  <c r="J66" i="21"/>
  <c r="I66" i="21"/>
  <c r="K68" i="21"/>
  <c r="J68" i="21"/>
  <c r="I68" i="21"/>
  <c r="K70" i="21"/>
  <c r="J70" i="21"/>
  <c r="I70" i="21"/>
  <c r="K74" i="21"/>
  <c r="J74" i="21"/>
  <c r="I74" i="21"/>
  <c r="K76" i="21"/>
  <c r="J76" i="21"/>
  <c r="J78" i="21" s="1"/>
  <c r="I76" i="21"/>
  <c r="I78" i="21" s="1"/>
  <c r="E16" i="21"/>
  <c r="J19" i="21"/>
  <c r="J27" i="21"/>
  <c r="H6" i="21"/>
  <c r="D7" i="21"/>
  <c r="H8" i="21"/>
  <c r="D9" i="21"/>
  <c r="H14" i="21"/>
  <c r="D15" i="21"/>
  <c r="H16" i="21"/>
  <c r="D17" i="21"/>
  <c r="H18" i="21"/>
  <c r="D19" i="21"/>
  <c r="H20" i="21"/>
  <c r="D21" i="21"/>
  <c r="H22" i="21"/>
  <c r="D23" i="21"/>
  <c r="H24" i="21"/>
  <c r="D25" i="21"/>
  <c r="H26" i="21"/>
  <c r="D27" i="21"/>
  <c r="H28" i="21"/>
  <c r="D29" i="21"/>
  <c r="H30" i="21"/>
  <c r="D31" i="21"/>
  <c r="H32" i="21"/>
  <c r="D33" i="21"/>
  <c r="H34" i="21"/>
  <c r="D35" i="21"/>
  <c r="H36" i="21"/>
  <c r="F39" i="21"/>
  <c r="F41" i="21"/>
  <c r="F43" i="21"/>
  <c r="F45" i="21"/>
  <c r="I6" i="21"/>
  <c r="I8" i="21"/>
  <c r="I14" i="21"/>
  <c r="I18" i="21"/>
  <c r="I20" i="21"/>
  <c r="I22" i="21"/>
  <c r="I24" i="21"/>
  <c r="I26" i="21"/>
  <c r="I28" i="21"/>
  <c r="I30" i="21"/>
  <c r="I32" i="21"/>
  <c r="I34" i="21"/>
  <c r="I36" i="21"/>
  <c r="G39" i="21"/>
  <c r="G41" i="21"/>
  <c r="G43" i="21"/>
  <c r="G45" i="21"/>
  <c r="I16" i="21"/>
  <c r="F7" i="21"/>
  <c r="F9" i="21"/>
  <c r="F15" i="21"/>
  <c r="F17" i="21"/>
  <c r="F19" i="21"/>
  <c r="F21" i="21"/>
  <c r="F23" i="21"/>
  <c r="F25" i="21"/>
  <c r="F27" i="21"/>
  <c r="F29" i="21"/>
  <c r="F31" i="21"/>
  <c r="F33" i="21"/>
  <c r="F35" i="21"/>
  <c r="L38" i="21"/>
  <c r="H39" i="21"/>
  <c r="L40" i="21"/>
  <c r="H41" i="21"/>
  <c r="L42" i="21"/>
  <c r="H43" i="21"/>
  <c r="L44" i="21"/>
  <c r="H45" i="21"/>
  <c r="L46" i="21"/>
  <c r="L6" i="21"/>
  <c r="H7" i="21"/>
  <c r="L8" i="21"/>
  <c r="H9" i="21"/>
  <c r="L14" i="21"/>
  <c r="H15" i="21"/>
  <c r="L16" i="21"/>
  <c r="H17" i="21"/>
  <c r="L18" i="21"/>
  <c r="H19" i="21"/>
  <c r="L20" i="21"/>
  <c r="H21" i="21"/>
  <c r="L22" i="21"/>
  <c r="H23" i="21"/>
  <c r="L24" i="21"/>
  <c r="H25" i="21"/>
  <c r="L26" i="21"/>
  <c r="H27" i="21"/>
  <c r="L28" i="21"/>
  <c r="H29" i="21"/>
  <c r="L30" i="21"/>
  <c r="H31" i="21"/>
  <c r="L32" i="21"/>
  <c r="H33" i="21"/>
  <c r="L34" i="21"/>
  <c r="H35" i="21"/>
  <c r="L36" i="21"/>
  <c r="E6" i="21"/>
  <c r="M6" i="21"/>
  <c r="E8" i="21"/>
  <c r="M8" i="21"/>
  <c r="E14" i="21"/>
  <c r="M16" i="21"/>
  <c r="E18" i="21"/>
  <c r="M18" i="21"/>
  <c r="E20" i="21"/>
  <c r="M20" i="21"/>
  <c r="E22" i="21"/>
  <c r="M22" i="21"/>
  <c r="E24" i="21"/>
  <c r="M24" i="21"/>
  <c r="E26" i="21"/>
  <c r="M26" i="21"/>
  <c r="E28" i="21"/>
  <c r="M28" i="21"/>
  <c r="E30" i="21"/>
  <c r="M30" i="21"/>
  <c r="E32" i="21"/>
  <c r="M32" i="21"/>
  <c r="E34" i="21"/>
  <c r="M34" i="21"/>
  <c r="E36" i="21"/>
  <c r="M36" i="21"/>
  <c r="M14" i="21"/>
  <c r="J7" i="21"/>
  <c r="J15" i="21"/>
  <c r="J17" i="21"/>
  <c r="J21" i="21"/>
  <c r="J23" i="21"/>
  <c r="J25" i="21"/>
  <c r="J29" i="21"/>
  <c r="J31" i="21"/>
  <c r="J33" i="21"/>
  <c r="J35" i="21"/>
  <c r="L39" i="21"/>
  <c r="L41" i="21"/>
  <c r="L43" i="21"/>
  <c r="L45" i="21"/>
  <c r="J9" i="21"/>
  <c r="E39" i="21"/>
  <c r="E41" i="21"/>
  <c r="E43" i="21"/>
  <c r="E45" i="21"/>
  <c r="I80" i="21" l="1"/>
  <c r="J80" i="21"/>
  <c r="J79" i="21"/>
  <c r="K78" i="21"/>
  <c r="K80" i="21" l="1"/>
  <c r="K79" i="21"/>
  <c r="I79" i="21"/>
  <c r="I84" i="21" l="1"/>
  <c r="I83" i="21"/>
  <c r="I82" i="21"/>
</calcChain>
</file>

<file path=xl/sharedStrings.xml><?xml version="1.0" encoding="utf-8"?>
<sst xmlns="http://schemas.openxmlformats.org/spreadsheetml/2006/main" count="1640" uniqueCount="528">
  <si>
    <t>Aufgrund von Kreisgebietsreformen</t>
  </si>
  <si>
    <t>sind Kreisschlüssel</t>
  </si>
  <si>
    <t>entfallen und</t>
  </si>
  <si>
    <t>Vorquartalswerte deshalb</t>
  </si>
  <si>
    <t>teilweise nicht ausweisbar.</t>
  </si>
  <si>
    <t>_</t>
  </si>
  <si>
    <t>Beschäftigungsstatistik</t>
  </si>
  <si>
    <t>Impressum</t>
  </si>
  <si>
    <t>Produktlinie/Reihe:</t>
  </si>
  <si>
    <t>Tabellen</t>
  </si>
  <si>
    <t>Titel:</t>
  </si>
  <si>
    <t>Regionalreport über Beschäftigte (Quartalszahlen)</t>
  </si>
  <si>
    <t>Region:</t>
  </si>
  <si>
    <t>Agentur für Arbeit Aschaffenburg (715)</t>
  </si>
  <si>
    <t>Stichtag:</t>
  </si>
  <si>
    <t>31. März 2022</t>
  </si>
  <si>
    <t>Erstellungsdatum:</t>
  </si>
  <si>
    <t>10. Oktober 2022</t>
  </si>
  <si>
    <t>Periodizität:</t>
  </si>
  <si>
    <t>vierteljährlich</t>
  </si>
  <si>
    <t>Nächster
Veröffentlichungstermin:</t>
  </si>
  <si>
    <t>10. Januar 2023</t>
  </si>
  <si>
    <t>Hinweise:</t>
  </si>
  <si>
    <t xml:space="preserve">In dieser Publikation wird über die sozialversicherungspflichtig und geringfügig entlohnten Beschäftigten berichtet. Eine weitere Unterteilung der geringfügig entlohnten Beschäftigten in ausschließlich geringfügig entlohnte und im Nebenjob tätige Beschäftigte ist bei ausgewählten Merkmalen, wie dem Beruf, aus Geheimhaltungsgründen nicht möglich. Weitergehende Informationen erhalten Sie über Ihren regionalen Statistik-Service. Soweit nicht anders angegeben, beziehen sich alle Zahlen auf den Arbeitsort. </t>
  </si>
  <si>
    <t>Ab September 2021 ändert die Statistik der Bundesagentur für Arbeit (BA) die Zuordnung von Staatenlosen und Personen mit unbekannter Staatsangehörigkeit in den Arbeitsmarktstatistiken. Dadurch wird der Anteil der Ausländer in allen Fachstatistiken größer. Die Erhöhung fällt insgesamt relativ gering aus – so erhöht sich der Anteil der Ausländer am Bestand der Arbeitslosen im Schnitt um ca. 0,3 %, am Bestand der sozialversicherungspflichtig Beschäftigten um ca. 0,1 % und am Bestand der erwerbsfähigen Leistungsberechtigten um ca. 0,3 %. Der grundsätzliche Aussagegehalt der Statistiken ändert sich somit nicht. Eine Hintergrundinfo zum Thema findet sich Ende September im Internet unter Statistik der BA &gt; Grundlagen &gt; Methodik und Qualität &gt; Methodenberichte und Hintergrundinfos:</t>
  </si>
  <si>
    <t>https://statistik.arbeitsagentur.de/DE/Navigation/Grundlagen/Methodik-Qualitaet/Methodenberichte/Uebergreifend/Methodenberichte-Uebergreifend-Nav.html</t>
  </si>
  <si>
    <t>Herausgeberin:</t>
  </si>
  <si>
    <t>Bundesagentur für Arbeit</t>
  </si>
  <si>
    <t>Statistik</t>
  </si>
  <si>
    <t>Rückfragen an:</t>
  </si>
  <si>
    <t>Statistik-Service Südost</t>
  </si>
  <si>
    <t>Nordostpark 14</t>
  </si>
  <si>
    <t>90411 Nürnberg</t>
  </si>
  <si>
    <t>E-Mail:</t>
  </si>
  <si>
    <t>Statistik-Service-Suedost@arbeitsagentur.de</t>
  </si>
  <si>
    <t>Hotline:</t>
  </si>
  <si>
    <t>0911/179-8001</t>
  </si>
  <si>
    <t>Fax:</t>
  </si>
  <si>
    <t>0911/179-908001</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</si>
  <si>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</si>
  <si>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</si>
  <si>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</si>
  <si>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</si>
  <si>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</si>
  <si>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</si>
  <si>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Tabellen, Regionalreport über Beschäftigte, Nürnberg, September 2021</t>
  </si>
  <si>
    <t>Nutzungsbedingungen:</t>
  </si>
  <si>
    <t>© Statistik der Bundesagentur für Arbeit</t>
  </si>
  <si>
    <t>Sie können Informationen speichern, (auch auszugsweise) mit Quellen-</t>
  </si>
  <si>
    <t>angabe  weitergeben, vervielfältigen und verbreiten. Die Inhalte dürfen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</si>
  <si>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</si>
  <si>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</si>
  <si>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</si>
  <si>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</si>
  <si>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</si>
  <si>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</si>
  <si>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</si>
  <si>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</si>
  <si>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Inhaltsverzeichnis</t>
  </si>
  <si>
    <t>Stichtag: 31. März 2022</t>
  </si>
  <si>
    <t>Quartalszahlen im Überblick</t>
  </si>
  <si>
    <t>Sozialversicherungspflichtig und geringfügig entlohnte Beschäftigte</t>
  </si>
  <si>
    <t>nach ausgewählten Merkmalen</t>
  </si>
  <si>
    <t>Tabelle 1</t>
  </si>
  <si>
    <t>Diagramm: Entwicklung sozialversicherungspflichtig Beschäftigter</t>
  </si>
  <si>
    <t>und geringfügig entlohnter Beschäftigter nach Regionen und nach</t>
  </si>
  <si>
    <t>der Klassifikation der Wirtschaftszweige (WZ 2008)</t>
  </si>
  <si>
    <t>Diagramm</t>
  </si>
  <si>
    <t>Sozialversicherungspflichtig Beschäftigte</t>
  </si>
  <si>
    <t>nach Regionen und ausgewählten Merkmalen</t>
  </si>
  <si>
    <t>Tabelle 2.1</t>
  </si>
  <si>
    <t>Tabelle 2.2</t>
  </si>
  <si>
    <t>nach der Klassifikation der Wirtschaftszweige 2008 (WZ 2008)</t>
  </si>
  <si>
    <t>Tabelle 2.3</t>
  </si>
  <si>
    <t>nach der Klassifikation der Berufe (KldB 2010)</t>
  </si>
  <si>
    <t>Tabelle 2.4</t>
  </si>
  <si>
    <t>Geringfügig entlohnte Beschäftigte</t>
  </si>
  <si>
    <t>Tabelle 3.1</t>
  </si>
  <si>
    <t>Tabelle 3.2</t>
  </si>
  <si>
    <t>Tabelle 3.3</t>
  </si>
  <si>
    <t xml:space="preserve"> </t>
  </si>
  <si>
    <t>Tabelle 3.4</t>
  </si>
  <si>
    <t>Begonnene sozialversicherungspflichtige Beschäftigungsverhältnisse</t>
  </si>
  <si>
    <t xml:space="preserve">Insgesamt / darunter befristet nach ausgewählten Merkmalen </t>
  </si>
  <si>
    <t>Tabelle 4.1</t>
  </si>
  <si>
    <t>Tabelle 4.2</t>
  </si>
  <si>
    <t>Tabelle 4.3</t>
  </si>
  <si>
    <t xml:space="preserve">Beendete sozialversicherungspflichtige Beschäftigungsverhältnisse </t>
  </si>
  <si>
    <t>Tabelle 5.1</t>
  </si>
  <si>
    <t>Tabelle 5.2</t>
  </si>
  <si>
    <t>Zeitreihe</t>
  </si>
  <si>
    <t>Sozialversicherungspflichtig und geringfügig entlohnte Beschäftigte sowie begonnene und beendete Beschäftigungsverhältnisse</t>
  </si>
  <si>
    <t>Tabelle 6</t>
  </si>
  <si>
    <t>1. Sozialversicherungspflichtig und geringfügig entlohnte Beschäftigte nach
ausgewählten Merkmalen</t>
  </si>
  <si>
    <t>Agentur für Arbeit Aschaffenburg (715); Gebietsstand des jeweiligen Stichtags</t>
  </si>
  <si>
    <t>Merkmale</t>
  </si>
  <si>
    <r>
      <t xml:space="preserve">Anteile
in % </t>
    </r>
    <r>
      <rPr>
        <vertAlign val="superscript"/>
        <sz val="8"/>
        <rFont val="Arial"/>
        <family val="2"/>
      </rPr>
      <t>1)</t>
    </r>
  </si>
  <si>
    <r>
      <t xml:space="preserve">Beschäftigte am Stichtag </t>
    </r>
    <r>
      <rPr>
        <sz val="8"/>
        <rFont val="Arial"/>
        <family val="2"/>
      </rPr>
      <t xml:space="preserve">Ende ... </t>
    </r>
  </si>
  <si>
    <t>Veränderung 
gegenüber dem 
Vorjahresstichtag 
(Sp. 1 zu Sp. 5)</t>
  </si>
  <si>
    <t>Mrz. 22</t>
  </si>
  <si>
    <t>Dez. 21</t>
  </si>
  <si>
    <t>Sep. 21</t>
  </si>
  <si>
    <t>Jun. 21</t>
  </si>
  <si>
    <t>Mrz. 21</t>
  </si>
  <si>
    <t>absolut</t>
  </si>
  <si>
    <t>in %</t>
  </si>
  <si>
    <t>Insgesamt</t>
  </si>
  <si>
    <t>dav.</t>
  </si>
  <si>
    <t>Männer</t>
  </si>
  <si>
    <t>Frauen</t>
  </si>
  <si>
    <t>unter 25 Jahre</t>
  </si>
  <si>
    <t>25 bis unter 55 Jahre</t>
  </si>
  <si>
    <t>55 bis unter 65 Jahre</t>
  </si>
  <si>
    <t>65 Jahre und älter</t>
  </si>
  <si>
    <t>dar.: bis zur Altersgrenze</t>
  </si>
  <si>
    <t>dar.</t>
  </si>
  <si>
    <t>Vollzeitbeschäftigte</t>
  </si>
  <si>
    <t>Teilzeitbeschäftigte</t>
  </si>
  <si>
    <t>Deutsche</t>
  </si>
  <si>
    <t>Ausländer</t>
  </si>
  <si>
    <t>Geringfügig entlohnte Beschäftigte (GeB)</t>
  </si>
  <si>
    <t>GeB - Insgesamt</t>
  </si>
  <si>
    <t>GeB - ausschließlich</t>
  </si>
  <si>
    <t>GeB - im Nebenjob</t>
  </si>
  <si>
    <r>
      <rPr>
        <vertAlign val="superscript"/>
        <sz val="7"/>
        <rFont val="Arial"/>
        <family val="2"/>
      </rPr>
      <t xml:space="preserve">1) </t>
    </r>
    <r>
      <rPr>
        <sz val="7"/>
        <rFont val="Arial"/>
        <family val="2"/>
      </rPr>
      <t>Anteil an der jeweiligen Gesamtsumme (Spaltenprozent)</t>
    </r>
  </si>
  <si>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t>
    </r>
  </si>
  <si>
    <t>Entwicklung sozialversicherungspflichtig Beschäftigter und geringfügig entlohnter Beschäftigter nach Regionen</t>
  </si>
  <si>
    <t xml:space="preserve">und nach der Klassifikation der Wirtschaftszweige (WZ 2008) </t>
  </si>
  <si>
    <t>ausgewählte Regionen; Gebietsstand des jeweiligen Stichtags</t>
  </si>
  <si>
    <t>Veränderung gegenüber dem Vorjahresstichtag in %</t>
  </si>
  <si>
    <t>Geringfügig entlohnte Beschäftigte (insgesamt)</t>
  </si>
  <si>
    <t>Regionaldirektion RD Bayern</t>
  </si>
  <si>
    <t>Westdeutschland</t>
  </si>
  <si>
    <t>Deutschland</t>
  </si>
  <si>
    <t>A</t>
  </si>
  <si>
    <t>Land-, Forstwirtschaft und Fischerei</t>
  </si>
  <si>
    <t>B,D,E</t>
  </si>
  <si>
    <t>Bergbau, Energie- und Wasserversorgung, Energiewirtschaft</t>
  </si>
  <si>
    <t>C
dav.</t>
  </si>
  <si>
    <t>Verarbeitendes Gewerbe</t>
  </si>
  <si>
    <t>10-15, 18, 21, 31</t>
  </si>
  <si>
    <t>Herstellung von überwiegend häuslich konsumierten Gütern (ohne Güter der Metall-, Elektro- und Chemieindustrie)</t>
  </si>
  <si>
    <t>24-30,32,33</t>
  </si>
  <si>
    <t>Metall- und Elektroindustrie sowie Stahlindustrie</t>
  </si>
  <si>
    <t>16, 17, 19, 
20, ,22, 23</t>
  </si>
  <si>
    <t>Hrst. v. Vorleistungsgütern, insb. v. chem. Erzeugnissen u. Kunsstoffwaren (ohne Güter der Metall- u. Elektroindustrie)</t>
  </si>
  <si>
    <t>F</t>
  </si>
  <si>
    <t>Baugewerbe</t>
  </si>
  <si>
    <t>G</t>
  </si>
  <si>
    <t>Handel, Instandhaltung, Reparatur von Kfz</t>
  </si>
  <si>
    <t>H</t>
  </si>
  <si>
    <t>Verkehr und Lagerei</t>
  </si>
  <si>
    <t>I</t>
  </si>
  <si>
    <t>Gastgewerbe</t>
  </si>
  <si>
    <t>J</t>
  </si>
  <si>
    <t>Information und Kommunikation</t>
  </si>
  <si>
    <t>K</t>
  </si>
  <si>
    <t>Erbringung von Finanz- und Versicherungsdienstleistungen</t>
  </si>
  <si>
    <t>L,M</t>
  </si>
  <si>
    <t>Immobilien, freiberufliche wissenschaftliche und technische Dienstleitstungen</t>
  </si>
  <si>
    <t>N</t>
  </si>
  <si>
    <t>sonstige wirtschaftliche Dienstleistungen</t>
  </si>
  <si>
    <t>dav. N 
(ohne ANÜ</t>
  </si>
  <si>
    <t>sonstige wirtschaftliche Dienstleistungen 
(ohne Arbeitnehmerüberlassung)</t>
  </si>
  <si>
    <t>Arbeitnehmerüberlassung</t>
  </si>
  <si>
    <t>O, U</t>
  </si>
  <si>
    <t>Öffentliche Verwaltung, Verteidigung, Sozialversicherung, Ext. Organisationen</t>
  </si>
  <si>
    <t>P</t>
  </si>
  <si>
    <t>Erziehung und Unterricht</t>
  </si>
  <si>
    <t>Gesundheitswesen</t>
  </si>
  <si>
    <t>Heime und Sozialwesen</t>
  </si>
  <si>
    <t>R,S,T</t>
  </si>
  <si>
    <t>sonstige Dienstleistungen, Private Haushalte</t>
  </si>
  <si>
    <t>keine Zuordnung möglich</t>
  </si>
  <si>
    <t>davon nach Sektoren:</t>
  </si>
  <si>
    <t>B - F</t>
  </si>
  <si>
    <t>Produzierendes Gewerbe</t>
  </si>
  <si>
    <t>G - U</t>
  </si>
  <si>
    <t>Dienstleistungsbereich</t>
  </si>
  <si>
    <t>*) Aus Datenschutzgründen und Gründen der statistischen Geheimhaltung werden Zahlenwerte von 1 oder 2 und Daten, aus denen rechnerisch auf einen solchen Zahlenwert geschlossen werden kann, anonymisiert. Gleiches gilt, wenn in einer Region weniger als 3 Betriebe ansässig sind  oder einer der Betriebe einen so hohen Beschäftigtenanteil auf sich vereint, dass die Beschäftigtenzahl  praktisch eine Einzelangabe über den Branchenführer darstellt (Dominanzfall).</t>
  </si>
  <si>
    <t>2.1 Sozialversicherungspflichtig Beschäftigte nach Regionen und ausgewählten
Merkmalen</t>
  </si>
  <si>
    <t xml:space="preserve">Regionen / Merkmale </t>
  </si>
  <si>
    <r>
      <t xml:space="preserve">Anteile in % </t>
    </r>
    <r>
      <rPr>
        <vertAlign val="superscript"/>
        <sz val="8"/>
        <rFont val="Arial"/>
        <family val="2"/>
      </rPr>
      <t>1)</t>
    </r>
  </si>
  <si>
    <t xml:space="preserve">sozialversicherungspflichtig Beschäftigte am Stichtag Ende ... </t>
  </si>
  <si>
    <t>Veränderung gegenüber
dem Vorjahresstichtag (Spalte 1 zu Spalte 5)</t>
  </si>
  <si>
    <t>in Vollzeit</t>
  </si>
  <si>
    <t>in Teilzeit</t>
  </si>
  <si>
    <t>Agentur für Arbeit Aschaffenburg (715) am Wohnort</t>
  </si>
  <si>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t>
    </r>
  </si>
  <si>
    <t>2.2 Sozialversicherungspflichtig Beschäftigte nach ausgewählten Merkmalen</t>
  </si>
  <si>
    <r>
      <t xml:space="preserve">nach dem Geschlecht
</t>
    </r>
    <r>
      <rPr>
        <sz val="8"/>
        <rFont val="Arial"/>
        <family val="2"/>
      </rPr>
      <t>dav.  Männer</t>
    </r>
  </si>
  <si>
    <r>
      <t xml:space="preserve">nach Altersgruppen und Geschlecht
</t>
    </r>
    <r>
      <rPr>
        <sz val="8"/>
        <rFont val="Arial"/>
        <family val="2"/>
      </rPr>
      <t>dav.  unter 25 Jahre</t>
    </r>
  </si>
  <si>
    <t xml:space="preserve">dar. </t>
  </si>
  <si>
    <t>bis zur Altersgrenze</t>
  </si>
  <si>
    <r>
      <t xml:space="preserve">nach Nationalität und Geschlecht
</t>
    </r>
    <r>
      <rPr>
        <sz val="8"/>
        <rFont val="Arial"/>
        <family val="2"/>
      </rPr>
      <t>dar.  Deutsche</t>
    </r>
  </si>
  <si>
    <r>
      <t>nach der Arbeitszeit und Geschlecht</t>
    </r>
    <r>
      <rPr>
        <sz val="8"/>
        <rFont val="Arial"/>
        <family val="2"/>
      </rPr>
      <t xml:space="preserve">
dar.  in Vollzeit</t>
    </r>
  </si>
  <si>
    <r>
      <t xml:space="preserve">Sozialversicherungspflichtig Beschäftigte in 
Werkstätten oder gleichartigen Einrichtungen für Menschen mit Behinderung </t>
    </r>
    <r>
      <rPr>
        <b/>
        <vertAlign val="superscript"/>
        <sz val="8"/>
        <rFont val="Arial"/>
        <family val="2"/>
      </rPr>
      <t>2)</t>
    </r>
    <r>
      <rPr>
        <sz val="8"/>
        <rFont val="Arial"/>
        <family val="2"/>
      </rPr>
      <t xml:space="preserve">
         Insgesamt                  </t>
    </r>
  </si>
  <si>
    <r>
      <t>nach dem Berufsabschluss und Geschlecht</t>
    </r>
    <r>
      <rPr>
        <sz val="8"/>
        <rFont val="Arial"/>
        <family val="2"/>
      </rPr>
      <t xml:space="preserve">
dav.  ohne beruflichen Ausbildungsabschluss</t>
    </r>
  </si>
  <si>
    <t>Auszubildende</t>
  </si>
  <si>
    <t xml:space="preserve">   Männer</t>
  </si>
  <si>
    <t xml:space="preserve">   Frauen</t>
  </si>
  <si>
    <r>
      <t xml:space="preserve">mit anerkanntem Berufsabschluss </t>
    </r>
    <r>
      <rPr>
        <vertAlign val="superscript"/>
        <sz val="8"/>
        <rFont val="Arial"/>
        <family val="2"/>
      </rPr>
      <t>3)</t>
    </r>
  </si>
  <si>
    <t>Abschluss anerkannte Berufsausbildung</t>
  </si>
  <si>
    <t xml:space="preserve">    Männer</t>
  </si>
  <si>
    <t xml:space="preserve">    Frauen</t>
  </si>
  <si>
    <t>Meister- / Techn . / gleichw. Fachschulabschl.</t>
  </si>
  <si>
    <r>
      <t xml:space="preserve">mit akademischem Abschluss </t>
    </r>
    <r>
      <rPr>
        <vertAlign val="superscript"/>
        <sz val="8"/>
        <rFont val="Arial"/>
        <family val="2"/>
      </rPr>
      <t>4)</t>
    </r>
  </si>
  <si>
    <t>Bachelor</t>
  </si>
  <si>
    <t>Diplom/Magister/Master/Staatsexamen</t>
  </si>
  <si>
    <t>Promotion</t>
  </si>
  <si>
    <t>Ausbildung unbekannt</t>
  </si>
  <si>
    <r>
      <rPr>
        <vertAlign val="superscript"/>
        <sz val="7"/>
        <rFont val="Arial"/>
        <family val="2"/>
      </rPr>
      <t xml:space="preserve">1)  </t>
    </r>
    <r>
      <rPr>
        <sz val="7"/>
        <rFont val="Arial"/>
        <family val="2"/>
      </rPr>
      <t>Anteil an der jeweiligen Gesamtsumme (Spaltenprozent)</t>
    </r>
  </si>
  <si>
    <r>
      <rPr>
        <vertAlign val="superscript"/>
        <sz val="7"/>
        <rFont val="Arial"/>
        <family val="2"/>
      </rPr>
      <t>2)</t>
    </r>
    <r>
      <rPr>
        <sz val="7"/>
        <rFont val="Arial"/>
        <family val="2"/>
      </rPr>
      <t xml:space="preserve"> Menschen mit Behinderung in anerkannten Einrichtungen, Personen in Einrichtungen der Jugendhilfe, Menschen mit Behinderung in Integrationsprojekt, Teiln. Teilhabe am Arbeitsleben.</t>
    </r>
  </si>
  <si>
    <r>
      <rPr>
        <vertAlign val="superscript"/>
        <sz val="7"/>
        <rFont val="Arial"/>
        <family val="2"/>
      </rPr>
      <t xml:space="preserve">3) </t>
    </r>
    <r>
      <rPr>
        <sz val="7"/>
        <rFont val="Arial"/>
        <family val="2"/>
      </rPr>
      <t>"mit anerkanntem Berufsabschluss" ist die Summe aus "mit anerkannter Berufsausbildung" und "Meister-/Techniker-/gleichw. Fachschulabschluss"</t>
    </r>
  </si>
  <si>
    <r>
      <rPr>
        <vertAlign val="superscript"/>
        <sz val="7"/>
        <rFont val="Arial"/>
        <family val="2"/>
      </rPr>
      <t>4)</t>
    </r>
    <r>
      <rPr>
        <sz val="7"/>
        <rFont val="Arial"/>
        <family val="2"/>
      </rPr>
      <t xml:space="preserve"> "mit akademischem Abschluss" ist die Summe aus "Bachelor", "Diplom/Magister/Master/Staatsexamen" und "Promotion"</t>
    </r>
  </si>
  <si>
    <r>
      <rPr>
        <vertAlign val="superscript"/>
        <sz val="7"/>
        <rFont val="Arial"/>
        <family val="2"/>
      </rPr>
      <t>.X)</t>
    </r>
    <r>
      <rPr>
        <sz val="7"/>
        <rFont val="Arial"/>
        <family val="2"/>
      </rPr>
      <t xml:space="preserve"> Nachweis von Veränderungswerten &lt; -250% bzw. &gt; 250% nicht sinnvoll</t>
    </r>
  </si>
  <si>
    <t>2.3 Sozialversicherungspflichtig Beschäftigte nach der Klassifikation der Wirtschaftszweige 2008 (WZ 2008)</t>
  </si>
  <si>
    <t>Wirtschaftsabschnitte / Wirtschaftsabteilungen / Wirtschaftsgruppen WZ 2008</t>
  </si>
  <si>
    <t>Bergbau, Energie- und Wasserversorgung, Entsorgungswirtschaft</t>
  </si>
  <si>
    <t>C</t>
  </si>
  <si>
    <t>dav. 10-15,
18, 21, 31</t>
  </si>
  <si>
    <t>Herstellung von überwiegend häuslich konsumierten Gütern 
(ohne Güter der Metall-, Elektro- und Chemieindustrie)</t>
  </si>
  <si>
    <t>24-30,
32, 33</t>
  </si>
  <si>
    <t>16, 17, 19, 
20, 22, 23</t>
  </si>
  <si>
    <t>Hrst. v. Vorleistungsgütern, insb. v. chem. Erzeugnissen u. Kunststoffwaren (ohne Güter der Metall- u. Elektroindustrie)</t>
  </si>
  <si>
    <t>Immobilien, freiberufliche wissenschaftliche und technische Dienstleistungen</t>
  </si>
  <si>
    <t xml:space="preserve">sonstige wirtschaftliche Dienstleistungen </t>
  </si>
  <si>
    <t>dav. N 
(ohne ANÜ)</t>
  </si>
  <si>
    <t>Öffentliche Verwaltung, Verteidigung, Sozialversicherung, 
Ext. Organisationen</t>
  </si>
  <si>
    <r>
      <rPr>
        <vertAlign val="superscript"/>
        <sz val="7"/>
        <rFont val="Arial"/>
        <family val="2"/>
      </rPr>
      <t xml:space="preserve">*) </t>
    </r>
    <r>
      <rPr>
        <sz val="7"/>
        <rFont val="Arial"/>
        <family val="2"/>
      </rPr>
      <t>Aus Datenschutzgründen und Gründen der statistischen Geheimhaltung werden Zahlenwerte von 1 oder 2 und Daten, aus denen rechnerisch auf einen solchen Zahlenwert geschlossen werden kann, anonymisiert. Gleiches gilt, wenn in einer Region weniger als 3 Betriebe ansässig sind  oder einer der Betriebe einen so hohen Beschäftigtenanteil auf sich vereint, dass die Beschäftigtenzahl praktisch eine Einzelangabe über den Branchenführer darstellt (Dominanzfall).</t>
    </r>
  </si>
  <si>
    <t>2.4 Sozialversicherungspflichtig Beschäftigte nach der Klassifikation der Berufe (KldB 2010)</t>
  </si>
  <si>
    <t>Anforderungsniveau/
Berufshauptgruppen/-gruppen (KldB2010)</t>
  </si>
  <si>
    <t>darunter nach Anforderungsniveau der ausgeübten Tätigkeit (KldB 2010)</t>
  </si>
  <si>
    <t>Helfer</t>
  </si>
  <si>
    <t>Fachkraft</t>
  </si>
  <si>
    <t>Spezialist</t>
  </si>
  <si>
    <t>Experte</t>
  </si>
  <si>
    <t>davon nach Berufsfachlichkeit der ausgeübten Tätigkeit (KldB 2010)</t>
  </si>
  <si>
    <t>Land-, Tier-, Forstwirtschaftsberufe</t>
  </si>
  <si>
    <t>dar. 111</t>
  </si>
  <si>
    <t>Landwirtschaft</t>
  </si>
  <si>
    <t>Gartenbauberufe, Floristik</t>
  </si>
  <si>
    <t>Rohstoffgewinn,Glas-,Keramikverarbeitung</t>
  </si>
  <si>
    <t>Kunststoff- u. Holzherst.,-verarbeitung</t>
  </si>
  <si>
    <t>Papier-,Druckberufe, tech.Mediengestalt.</t>
  </si>
  <si>
    <t>Metallerzeugung,-bearbeitung, Metallbau</t>
  </si>
  <si>
    <t>Maschinen- und Fahrzeugtechnikberufe</t>
  </si>
  <si>
    <t>Mechatronik-, Energie- u. Elektroberufe</t>
  </si>
  <si>
    <t>Techn.Entwickl.Konstr.Produktionssteuer.</t>
  </si>
  <si>
    <t>Textil- und Lederberufe</t>
  </si>
  <si>
    <t>Lebensmittelherstellung u. -verarbeitung</t>
  </si>
  <si>
    <t>dar. 292</t>
  </si>
  <si>
    <t>Lebensmittel- u. Genussmittelherstellung</t>
  </si>
  <si>
    <t>dar. 293</t>
  </si>
  <si>
    <t>Speisenzubereitung</t>
  </si>
  <si>
    <t>Bauplanung,Architektur,Vermessungsberufe</t>
  </si>
  <si>
    <t>Hoch- und Tiefbauberufe</t>
  </si>
  <si>
    <t>(Innen-)Ausbauberufe</t>
  </si>
  <si>
    <t>Gebäude- u. versorgungstechnische Berufe</t>
  </si>
  <si>
    <t>Mathematik-Biologie-Chemie-,Physikberufe</t>
  </si>
  <si>
    <t>Geologie-,Geografie-,Umweltschutzberufe</t>
  </si>
  <si>
    <t>Informatik- und andere IKT-Berufe</t>
  </si>
  <si>
    <t>Verkehr, Logistik (außer Fahrzeugführ.)</t>
  </si>
  <si>
    <t>dar. 513</t>
  </si>
  <si>
    <t>Lagerwirt.,Post,Zustellung,Güterumschlag</t>
  </si>
  <si>
    <t>dar. Berufe in der Lagerwirtschaft (5131)</t>
  </si>
  <si>
    <t>Führer von Fahrzeug- u. Transportgeräten</t>
  </si>
  <si>
    <t>dar. 521</t>
  </si>
  <si>
    <t>Fahrzeugführung im Straßenverkehr</t>
  </si>
  <si>
    <t>Schutz-,Sicherheits-, Überwachungsberufe</t>
  </si>
  <si>
    <t>dar. 531</t>
  </si>
  <si>
    <t>Obj.-,Pers.-,Brandschutz,Arbeitssicherh.</t>
  </si>
  <si>
    <t>Reinigungsberufe</t>
  </si>
  <si>
    <t>Einkaufs-, Vertriebs- und Handelsberufe</t>
  </si>
  <si>
    <t>Verkaufsberufe</t>
  </si>
  <si>
    <t>Tourismus-, Hotel- und Gaststättenberufe</t>
  </si>
  <si>
    <t>dar. 632</t>
  </si>
  <si>
    <t>Hotellerie</t>
  </si>
  <si>
    <t>dar. 633</t>
  </si>
  <si>
    <t>Gastronomie</t>
  </si>
  <si>
    <t>Berufe Unternehmensführung,-organisation</t>
  </si>
  <si>
    <t>dar. 713</t>
  </si>
  <si>
    <t>Unternehmensorganisation und -strategie</t>
  </si>
  <si>
    <t>dar. 714</t>
  </si>
  <si>
    <t>Büro und Sekretariat</t>
  </si>
  <si>
    <t>Finanzdienstl.Rechnungsw.,Steuerberatung</t>
  </si>
  <si>
    <t>dar. 721</t>
  </si>
  <si>
    <t>Versicherungs- u. Finanzdienstleistungen</t>
  </si>
  <si>
    <t>dar. 722</t>
  </si>
  <si>
    <t>Rechnungswesen, Controlling und Revision</t>
  </si>
  <si>
    <t>Berufe in Recht und Verwaltung</t>
  </si>
  <si>
    <t>dar. 732</t>
  </si>
  <si>
    <t>Verwaltung</t>
  </si>
  <si>
    <t>Medizinische Gesundheitsberufe</t>
  </si>
  <si>
    <t>dar. 811</t>
  </si>
  <si>
    <t>Arzt- und Praxishilfe</t>
  </si>
  <si>
    <t>dar. 813</t>
  </si>
  <si>
    <t>Gesundh.,Krankenpfl.,Rettungsd.Geburtsh.</t>
  </si>
  <si>
    <r>
      <t xml:space="preserve">dar. Gesundheits- und Krankenpflege </t>
    </r>
    <r>
      <rPr>
        <vertAlign val="superscript"/>
        <sz val="8"/>
        <rFont val="Arial"/>
        <family val="2"/>
      </rPr>
      <t>2)</t>
    </r>
  </si>
  <si>
    <t>dar. 814</t>
  </si>
  <si>
    <t>Human- und Zahnmedizin</t>
  </si>
  <si>
    <t>dar. 817</t>
  </si>
  <si>
    <t>Nicht ärztliche Therapie und Heilkunde</t>
  </si>
  <si>
    <t>Nichtmed.Gesundheit,Körperpfl.,Medizint.</t>
  </si>
  <si>
    <t>dar. 821</t>
  </si>
  <si>
    <t>Altenpflege</t>
  </si>
  <si>
    <t>dar. 823</t>
  </si>
  <si>
    <t>Körperpflege</t>
  </si>
  <si>
    <t>Erziehung,soz.,hauswirt.Berufe,Theologie</t>
  </si>
  <si>
    <t>dar. 831</t>
  </si>
  <si>
    <t>Erziehung,Sozialarb.,Heilerziehungspfl.</t>
  </si>
  <si>
    <t>dar. Berufe i.d. Kinderbetr., -erziehung (8311)</t>
  </si>
  <si>
    <t>Lehrende und ausbildende Berufe</t>
  </si>
  <si>
    <t>dar. 841</t>
  </si>
  <si>
    <t>Lehrtätigkeit an allgemeinbild. Schulen</t>
  </si>
  <si>
    <t>dar. 842</t>
  </si>
  <si>
    <t>Lehrt.berufsb.Fächer,betr.Ausb.,Betr.päd</t>
  </si>
  <si>
    <t>dar. 843</t>
  </si>
  <si>
    <t>Lehr-, Forschungstätigkeit an Hochschulen</t>
  </si>
  <si>
    <t>Geistes-Gesellschafts-Wirtschaftswissen.</t>
  </si>
  <si>
    <t>Werbung,Marketing,kaufm,red.Medienberufe</t>
  </si>
  <si>
    <t>Produktdesign, Kunsthandwerk</t>
  </si>
  <si>
    <t>Darstellende, unterhaltende Berufe</t>
  </si>
  <si>
    <t>XX</t>
  </si>
  <si>
    <t>Sonstige / Keine Angabe</t>
  </si>
  <si>
    <r>
      <rPr>
        <vertAlign val="superscript"/>
        <sz val="7"/>
        <rFont val="Arial"/>
        <family val="2"/>
      </rPr>
      <t xml:space="preserve">2) </t>
    </r>
    <r>
      <rPr>
        <sz val="7"/>
        <rFont val="Arial"/>
        <family val="2"/>
      </rPr>
      <t>Gesundheits- und Krankenpflege = Summe der Berufsuntergruppen 8130,8131,8132,8138</t>
    </r>
  </si>
  <si>
    <r>
      <rPr>
        <vertAlign val="superscript"/>
        <sz val="7"/>
        <rFont val="Arial"/>
        <family val="2"/>
      </rPr>
      <t xml:space="preserve">*) </t>
    </r>
    <r>
      <rPr>
        <sz val="7"/>
        <rFont val="Arial"/>
        <family val="2"/>
      </rPr>
      <t xml:space="preserve">Aus Datenschutzgründen und Gründen der statistischen Geheimhaltung werden Zahlenwerte von 1 oder 2 und Daten, aus denen rechnerisch auf einen solchen Zahlenwert geschlossen werden kann, anonymisiert. </t>
    </r>
  </si>
  <si>
    <t>3.1 Geringfügig entlohnte Beschäftigte nach Regionen und ausgewählten Merkmalen</t>
  </si>
  <si>
    <t>Regionen / Merkmale</t>
  </si>
  <si>
    <t xml:space="preserve">geringfügig entlohnte Beschäftigte am Stichtag Ende ... </t>
  </si>
  <si>
    <t>Agentur für Arbeit Aschaffenburg am Wohnort</t>
  </si>
  <si>
    <t>3.2 Geringfügig entlohnte Beschäftigte nach ausgewählten Merkmalen</t>
  </si>
  <si>
    <r>
      <t xml:space="preserve">mit anerkanntem Berufsabschluss </t>
    </r>
    <r>
      <rPr>
        <vertAlign val="superscript"/>
        <sz val="8"/>
        <rFont val="Arial"/>
        <family val="2"/>
      </rPr>
      <t>2)</t>
    </r>
  </si>
  <si>
    <r>
      <rPr>
        <vertAlign val="superscript"/>
        <sz val="7"/>
        <rFont val="Arial"/>
        <family val="2"/>
      </rPr>
      <t xml:space="preserve">2) </t>
    </r>
    <r>
      <rPr>
        <sz val="7"/>
        <rFont val="Arial"/>
        <family val="2"/>
      </rPr>
      <t>"mit anerkanntem Berufsabschluss" ist die Summe aus "mit anerkannter Berufsausbildung" und "Meister-/Techniker-/gleichw. Fachschulabschluss"</t>
    </r>
  </si>
  <si>
    <t>3.3 Geringfügig entlohnte Beschäftigte nach der Klassifikation der Wirtschaftszweige 2008 (WZ 2008)</t>
  </si>
  <si>
    <t>3.4 Geringfügig entlohnte Beschäftigte nach der Klassifikation der Berufe (KldB 2010)</t>
  </si>
  <si>
    <t>Anforderungsniveau/
Berufshauptgruppen/-gruppen
(KldB2010)</t>
  </si>
  <si>
    <t xml:space="preserve">4.1 Begonnene sozialversicherungspflichtige Beschäftigungsverhältnisse und darunter 
befristete Beschäftigungsverhältnisse sowie Befristungsanteile nach ausgewählten Merkmalen </t>
  </si>
  <si>
    <t>1. Quartal 2022</t>
  </si>
  <si>
    <t xml:space="preserve">Merkmale           </t>
  </si>
  <si>
    <t>4. Quartal 2021</t>
  </si>
  <si>
    <t>3. Quartal 2021</t>
  </si>
  <si>
    <t>2. Quartal 2021</t>
  </si>
  <si>
    <t>1. Quartal 2021</t>
  </si>
  <si>
    <t>Veränderung gegenüber
dem Vorjahresquartal 
(Spalte 1 zu Spalte 5)</t>
  </si>
  <si>
    <t>in %(-Pkt.)</t>
  </si>
  <si>
    <t>begonnene sozialversicherungspflichtige 
Beschäftigungsverhältnisse (begBV)</t>
  </si>
  <si>
    <t>dav.:</t>
  </si>
  <si>
    <t xml:space="preserve"> Männer                      </t>
  </si>
  <si>
    <t xml:space="preserve"> Frauen                        </t>
  </si>
  <si>
    <t>dar.:</t>
  </si>
  <si>
    <r>
      <t xml:space="preserve">Befristungsanteil </t>
    </r>
    <r>
      <rPr>
        <b/>
        <vertAlign val="superscript"/>
        <sz val="8"/>
        <rFont val="Arial"/>
        <family val="2"/>
      </rPr>
      <t>2)</t>
    </r>
  </si>
  <si>
    <t>x</t>
  </si>
  <si>
    <r>
      <t xml:space="preserve">dar.: beg. svpfl. BV in der SvB-Kerngruppe </t>
    </r>
    <r>
      <rPr>
        <b/>
        <vertAlign val="superscript"/>
        <sz val="8"/>
        <rFont val="Arial"/>
        <family val="2"/>
      </rPr>
      <t>3)</t>
    </r>
  </si>
  <si>
    <t>befristet</t>
  </si>
  <si>
    <t>dar. befristet</t>
  </si>
  <si>
    <t>unter 25 Jahren</t>
  </si>
  <si>
    <r>
      <t>1)</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</si>
  <si>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r>
      <t>2)</t>
    </r>
    <r>
      <rPr>
        <sz val="7"/>
        <rFont val="Arial"/>
        <family val="2"/>
      </rPr>
      <t xml:space="preserve"> bezogen auf SvB-Kerngruppe-Befristung</t>
    </r>
  </si>
  <si>
    <r>
      <t>3)</t>
    </r>
    <r>
      <rPr>
        <sz val="7"/>
        <color indexed="8"/>
        <rFont val="Arial"/>
        <family val="2"/>
      </rPr>
      <t xml:space="preserve"> SvB-Kerngruppe Befristung - siehe methodische Hinweise</t>
    </r>
  </si>
  <si>
    <t>4.2 Begonnene sozialversicherungspflichtige Beschäftigungsverhältnisse nach der Klassifikation der 
Wirtschaftszweige 2008 (WZ 2008)</t>
  </si>
  <si>
    <r>
      <t>begonnene sozialversicherungspflichtige Beschäftigungsverhältnisse</t>
    </r>
    <r>
      <rPr>
        <vertAlign val="superscript"/>
        <sz val="8"/>
        <rFont val="Arial"/>
        <family val="2"/>
      </rPr>
      <t>2)</t>
    </r>
    <r>
      <rPr>
        <sz val="8"/>
        <rFont val="Arial"/>
        <family val="2"/>
      </rPr>
      <t xml:space="preserve"> im…</t>
    </r>
  </si>
  <si>
    <t>Veränderung gegenüber
dem Vorjahresquartal (Spalte 1 zu Spalte 5)</t>
  </si>
  <si>
    <r>
      <t>2)</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</si>
  <si>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t>*) Aus Datenschutzgründen und Gründen der statistischen Geheimhaltung werden Zahlenwerte von 1 oder 2 und Daten, aus denen rechnerisch auf einen solchen Zahlenwert geschlossen werden kann, anonymisiert. Gleiches gilt, wenn eine Region oder ein Wirtschaftszweig 1 oder 2 Betriebe aufweist oder einer der Betriebe einen so hohen Beschäftigtenanteil auf sich vereint, dass die Beschäftigtenzahl praktisch eine Einzelangabe über diesen Betrieb darstellt (Dominanzfall). In Fällen, in denen Werte von Null eine Information über den Merkmalsträger offen legen, werden auch diese Nullwerte anonymisiert.</t>
  </si>
  <si>
    <t>4.3 Begonnene sozialversicherungspflichtige Beschäftigungsverhältnisse nach der Klassifikation der 
Berufe (KldB 2010)</t>
  </si>
  <si>
    <r>
      <t>begonnene sozialversicherungspflichtige
Beschäftigungsverhältnisse</t>
    </r>
    <r>
      <rPr>
        <vertAlign val="superscript"/>
        <sz val="8"/>
        <rFont val="Arial"/>
        <family val="2"/>
      </rPr>
      <t>3)</t>
    </r>
    <r>
      <rPr>
        <sz val="8"/>
        <rFont val="Arial"/>
        <family val="2"/>
      </rPr>
      <t xml:space="preserve"> im…</t>
    </r>
  </si>
  <si>
    <r>
      <t>3)</t>
    </r>
    <r>
      <rPr>
        <sz val="7"/>
        <rFont val="Arial"/>
        <family val="2"/>
      </rPr>
      <t xml:space="preserve"> Als begonnene Beschäftigungsverhältnisse im Sinne der Beschäftigungsstatistik zählen die Anmeldungen zu einem sozialversicherungspflichtigen Beschäftigungsverhältnis innerhalb eines Zeitraums. Mehrfacherfassungen von Beschäftigten sind möglich.</t>
    </r>
  </si>
  <si>
    <t>.X Veränderungswert &gt;250%. In begründeten Ausnahmefällen kann von der Regel abgewichen werden.</t>
  </si>
  <si>
    <t>5.1 Beendete sozialversicherungspflichtige Beschäftigungsverhältnisse nach der Klassifikation der 
Wirtschaftszweige 2008 (WZ 2008)</t>
  </si>
  <si>
    <r>
      <t>beendete sozialversicherungspflichtige 
Beschäftigungsverhältnisse</t>
    </r>
    <r>
      <rPr>
        <vertAlign val="superscript"/>
        <sz val="8"/>
        <rFont val="Arial"/>
        <family val="2"/>
      </rPr>
      <t>2)</t>
    </r>
    <r>
      <rPr>
        <sz val="8"/>
        <rFont val="Arial"/>
        <family val="2"/>
      </rPr>
      <t xml:space="preserve"> im…</t>
    </r>
  </si>
  <si>
    <r>
      <t>2)</t>
    </r>
    <r>
      <rPr>
        <sz val="7"/>
        <rFont val="Arial"/>
        <family val="2"/>
      </rPr>
      <t xml:space="preserve"> Als beendete Beschäftigungsverhältnisse im Sinne der Beschäftigungsstatistik zählen die Abmeldungen von einem sozialversicherungspflichtigen Beschäftigungsverhältnis innerhalb eines Zeitraums. Mehrfacherfassungen von Beschäftigten sind möglich.</t>
    </r>
  </si>
  <si>
    <t>5.2 Beendete sozialversicherungspflichtige Beschäftigungsverhältnisse nach der Klassifikation der
Berufe (KldB 2010)</t>
  </si>
  <si>
    <r>
      <t>beendete sozialversicherungspflichtige 
Beschäftigungsverhältnisse</t>
    </r>
    <r>
      <rPr>
        <vertAlign val="superscript"/>
        <sz val="8"/>
        <rFont val="Arial"/>
        <family val="2"/>
      </rPr>
      <t>3)</t>
    </r>
    <r>
      <rPr>
        <sz val="8"/>
        <rFont val="Arial"/>
        <family val="2"/>
      </rPr>
      <t xml:space="preserve"> im…</t>
    </r>
  </si>
  <si>
    <r>
      <t>3)</t>
    </r>
    <r>
      <rPr>
        <sz val="7"/>
        <rFont val="Arial"/>
        <family val="2"/>
      </rPr>
      <t xml:space="preserve"> Als beendete Beschäftigungsverhältnisse im Sinne der Beschäftigungsstatistik zählen die Abmeldungen von einem sozialversicherungspflichtigen Beschäftigungsverhältnis innerhalb eines Zeitraums. Mehrfacherfassungen von Beschäftigten sind möglich.</t>
    </r>
  </si>
  <si>
    <t xml:space="preserve">6. Sozialversicherungspflichtig und geringfügig entlohnte Beschäftigte sowie begonnene und beendete sv-pflichtige
Beschäftigungsverhältnisse </t>
  </si>
  <si>
    <t>Agentur für Arbeit  Aschaffenburg (715); (Gebietsstand September 2022)</t>
  </si>
  <si>
    <r>
      <t>Zeitreihe mit fiktivem Gebietsstand</t>
    </r>
    <r>
      <rPr>
        <vertAlign val="superscript"/>
        <sz val="8"/>
        <rFont val="Arial"/>
        <family val="2"/>
      </rPr>
      <t xml:space="preserve"> 1)</t>
    </r>
    <r>
      <rPr>
        <sz val="8"/>
        <rFont val="Arial"/>
        <family val="2"/>
      </rPr>
      <t xml:space="preserve"> </t>
    </r>
  </si>
  <si>
    <t>Aufgrund einer rückwirkenden Korrektur der Beschäftigungsstatistik können diese Daten von zuvor veröffentlichten Ergebnissen geringfügig abweichen.</t>
  </si>
  <si>
    <t>Stichtag Ende ... /
Quartal</t>
  </si>
  <si>
    <t>sozialversicherungspflichtig Beschäftigte
(Stichtag)</t>
  </si>
  <si>
    <t>geringfügig entlohnte Beschäftigte 
(Stichtag)</t>
  </si>
  <si>
    <t>Beschäftigungs-
verhältnisse
(Quartal)</t>
  </si>
  <si>
    <r>
      <t>Vollzeit</t>
    </r>
    <r>
      <rPr>
        <vertAlign val="superscript"/>
        <sz val="8"/>
        <rFont val="Arial"/>
        <family val="2"/>
      </rPr>
      <t>2)</t>
    </r>
  </si>
  <si>
    <r>
      <t>Teilzeit</t>
    </r>
    <r>
      <rPr>
        <vertAlign val="superscript"/>
        <sz val="8"/>
        <rFont val="Arial"/>
        <family val="2"/>
      </rPr>
      <t>2)</t>
    </r>
  </si>
  <si>
    <t>50 bis unter 65 Jahre</t>
  </si>
  <si>
    <t xml:space="preserve">aus-
schließlich </t>
  </si>
  <si>
    <t>im Nebenjob</t>
  </si>
  <si>
    <t xml:space="preserve">begonnene </t>
  </si>
  <si>
    <t>beendete</t>
  </si>
  <si>
    <t xml:space="preserve">2012 Mrz. / 1 . Quartal </t>
  </si>
  <si>
    <t xml:space="preserve">         Jun. / 2 . Quartal </t>
  </si>
  <si>
    <t xml:space="preserve">         Sep. / 3 . Quartal </t>
  </si>
  <si>
    <t xml:space="preserve">         Dez. / 4 . Quartal </t>
  </si>
  <si>
    <t xml:space="preserve">2013 Mrz. / 1 . Quartal </t>
  </si>
  <si>
    <t xml:space="preserve">2014 Mrz. / 1 . Quartal </t>
  </si>
  <si>
    <t xml:space="preserve">2015 Mrz. / 1 . Quartal </t>
  </si>
  <si>
    <t xml:space="preserve">2016 Mrz. / 1 . Quartal </t>
  </si>
  <si>
    <t xml:space="preserve">2017 Mrz. / 1 . Quartal </t>
  </si>
  <si>
    <t xml:space="preserve">2018 Mrz. / 1 . Quartal </t>
  </si>
  <si>
    <t xml:space="preserve">2019 Mrz. / 1 . Quartal </t>
  </si>
  <si>
    <t xml:space="preserve">2020 Mrz. / 1 . Quartal </t>
  </si>
  <si>
    <t xml:space="preserve">2021 Mrz. / 1 . Quartal </t>
  </si>
  <si>
    <t xml:space="preserve">2022 Mrz. / 1 . Quartal </t>
  </si>
  <si>
    <r>
      <rPr>
        <vertAlign val="superscript"/>
        <sz val="7"/>
        <rFont val="Arial"/>
        <family val="2"/>
      </rPr>
      <t xml:space="preserve">1) </t>
    </r>
    <r>
      <rPr>
        <sz val="7"/>
        <rFont val="Arial"/>
        <family val="2"/>
      </rPr>
      <t>Die Zeitreihe bildet abweichend von den anderen Tabellen dieses Produkts nicht den Gebietsstand zum jeweiligen Stichtag sondern zum o. g. festen Zeitpunkt ab und ermöglicht somit einen Vergleich unabhängig von in der Vergangenheit erfolgten Gebietsstandsänderungen.</t>
    </r>
  </si>
  <si>
    <r>
      <t>2)</t>
    </r>
    <r>
      <rPr>
        <sz val="7"/>
        <color rgb="FF000000"/>
        <rFont val="Arial"/>
        <family val="2"/>
      </rPr>
      <t>Aufgrund von Änderungen im Meldeverfahren ist die Anzahl der Beschäftigten ohne Angabe zur Arbeitszeit (Vollzeit/Teilzeit) seit dem Stichtag September 2014 deutlich gesunken. Darüber hinaus kommt es von Dezember 2010 auf Januar 2011 im Zusammenhang mit Einführung des Tätigkeitsschlüssels 2010 zu einem einmaligen umstellungsbedingten Niveaueffekt bei der Teilzeitquote, welcher bei den sozialversicherungspflichtig Beschäftigten auf Bundesebene rund plus zwei Prozentpunkte beträgt (weitere Hintergründe hierzu siehe im Methodenbericht „Revision der Beschäftigungsstatistik 2017).</t>
    </r>
  </si>
  <si>
    <t>Balken</t>
  </si>
  <si>
    <t>Beschriftung 1</t>
  </si>
  <si>
    <t>Beschriftung 2</t>
  </si>
  <si>
    <t>Werte 2</t>
  </si>
  <si>
    <t>Werte Trennlinie</t>
  </si>
  <si>
    <t>SvB</t>
  </si>
  <si>
    <t>GeB</t>
  </si>
  <si>
    <t>SvB y-Wert</t>
  </si>
  <si>
    <t>SvB x-Wert</t>
  </si>
  <si>
    <t>GeB y-Wert</t>
  </si>
  <si>
    <t>GeB x-Wert</t>
  </si>
  <si>
    <t>Position y-Wert</t>
  </si>
  <si>
    <t>Kreis</t>
  </si>
  <si>
    <t>BL</t>
  </si>
  <si>
    <t>W/O</t>
  </si>
  <si>
    <t>D</t>
  </si>
  <si>
    <t>WZ</t>
  </si>
  <si>
    <t>Tabelle 4</t>
  </si>
  <si>
    <t>Stichtag</t>
  </si>
  <si>
    <t>Index 2003 = 100 %</t>
  </si>
  <si>
    <t>Beschriftung x-Achse</t>
  </si>
  <si>
    <t>Beschriftung Reihen</t>
  </si>
  <si>
    <t>keine Daten</t>
  </si>
  <si>
    <t>Diagrammdarstellung wegen fehlender Daten nicht möglich.</t>
  </si>
  <si>
    <t>März 2016</t>
  </si>
  <si>
    <t>Juni 2016</t>
  </si>
  <si>
    <t>Dezember 2016</t>
  </si>
  <si>
    <t>März 2017</t>
  </si>
  <si>
    <t>Juni 2017</t>
  </si>
  <si>
    <t>Dezember 2017</t>
  </si>
  <si>
    <t>März 2018</t>
  </si>
  <si>
    <t>Juni 2018</t>
  </si>
  <si>
    <t>Dezember 2018</t>
  </si>
  <si>
    <t>März 2019</t>
  </si>
  <si>
    <t>Juni 2019</t>
  </si>
  <si>
    <t>Dezember 2019</t>
  </si>
  <si>
    <t>März 2020</t>
  </si>
  <si>
    <t>Juni 2020</t>
  </si>
  <si>
    <t>Dezember 2020</t>
  </si>
  <si>
    <t>März 2021</t>
  </si>
  <si>
    <t>Juni 2021</t>
  </si>
  <si>
    <t>Dezember 2021</t>
  </si>
  <si>
    <t>März 2022</t>
  </si>
  <si>
    <t>Stand: 08.11.2021</t>
  </si>
  <si>
    <t>Methodische Hinweise Befristung</t>
  </si>
  <si>
    <t xml:space="preserve">Die Information über die Befristung wurde erstmals im Zuge der Umstellung des Tätigkeitsschlüssels (TS 2010) aufgenommen. Auswertungen sind rückwirkend ab Oktober 2012 möglich. 
</t>
  </si>
  <si>
    <r>
      <t xml:space="preserve">Eine Beschäftigung kann befristet oder unbefristet sein. Die genauen Definitionen lauten: 
• </t>
    </r>
    <r>
      <rPr>
        <b/>
        <sz val="9"/>
        <color indexed="8"/>
        <rFont val="Arial"/>
        <family val="2"/>
      </rPr>
      <t>Unbefristete Beschäftigung</t>
    </r>
    <r>
      <rPr>
        <sz val="9"/>
        <color indexed="8"/>
        <rFont val="Arial"/>
        <family val="2"/>
      </rPr>
      <t xml:space="preserve"> 
  Der Arbeitsvertrag wurde auf unbestimmte Zeit abgeschlossen. 
• </t>
    </r>
    <r>
      <rPr>
        <b/>
        <sz val="9"/>
        <color indexed="8"/>
        <rFont val="Arial"/>
        <family val="2"/>
      </rPr>
      <t>Befristete Beschäftigung</t>
    </r>
    <r>
      <rPr>
        <sz val="9"/>
        <color indexed="8"/>
        <rFont val="Arial"/>
        <family val="2"/>
      </rPr>
      <t xml:space="preserve"> 
  Der Arbeitsvertrag wurde auf bestimmte Zeit abgeschlossen (kalendermäßig befristete Arbeitsverträge oder 
  zweckbefristete Arbeitsverträge). 
</t>
    </r>
  </si>
  <si>
    <r>
      <rPr>
        <b/>
        <sz val="9"/>
        <color indexed="8"/>
        <rFont val="Arial"/>
        <family val="2"/>
      </rPr>
      <t xml:space="preserve">Befristung der begonnenen Beschäftigungsverhältnisse </t>
    </r>
    <r>
      <rPr>
        <sz val="9"/>
        <color indexed="8"/>
        <rFont val="Arial"/>
        <family val="2"/>
      </rPr>
      <t xml:space="preserve">
Die Befristung ist für begonnene Beschäftigungsverhältnisse auswertbar. Für Auswertungen empfiehlt sich ein eingeschränkter Personenkreis der sozialversicherungspflichtig Beschäftigten mit dem Ausschluss von Personengruppen, die eine an sich befristete Beschäftigung haben. Diese wären: 
</t>
    </r>
  </si>
  <si>
    <t xml:space="preserve">• sozialversicherungspflichtig Beschäftigte in Ausbildung 
• Praktikanten 
• Personen, die ein freiwilliges soziales, ein freiwilliges ökologisches Jahr oder einen Bundesfreiwilligendienst
  leisten 
• Teilnehmende an zeitlich befristeten arbeitsmarktpolitischen Maßnahmen bei einem Rehabilitationsträger 
  (Personengruppenschlüssel 204) 
</t>
  </si>
  <si>
    <r>
      <rPr>
        <b/>
        <sz val="9"/>
        <color indexed="8"/>
        <rFont val="Arial"/>
        <family val="2"/>
      </rPr>
      <t>Befristung der Beschäftigungsverhältnisse und Beschäftigten im Bestand</t>
    </r>
    <r>
      <rPr>
        <sz val="9"/>
        <color indexed="8"/>
        <rFont val="Arial"/>
        <family val="2"/>
      </rPr>
      <t xml:space="preserve"> 
Für den Bestand in Beschäftigung ergeben sich überhöhte Werte bei der Befristung. Dies hängt mit den Meldungen der Arbeitgeber zur Sozialversicherung zusammen. 
Zeitpunkt der Gültigkeit für die Angabe zur Befristung: 
</t>
    </r>
  </si>
  <si>
    <t xml:space="preserve">• Beginnzeitpunkt der Meldung bei Anmeldungen zur Sozialversicherung
• Endezeitpunkt der Meldung bei allen übrigen Meldungen 
</t>
  </si>
  <si>
    <t xml:space="preserve">Bei Anmeldungen einer sozialversicherungspflichtigen Beschäftigung ist die Angabe zur Befristung zum Beginnzeitpunkt der Meldung zu melden. Damit ist für begonnene Beschäftigungen eine gesicherte Aussage möglich. Im Jahresverlauf nimmt die Qualität der Angabe allerdings für laufende Beschäftigungen ab. Zudem ist es notwendig, dass die Arbeitgeber die Angabe zur Befristung bei jeder Meldung überprüfen und entsprechend aktualisieren, ansonsten werden die Befristungen bei länger bestehenden Beschäftigungen überzeichnet. In den Daten ist eine solche Überzeichnung festzustellen. Es gibt einen Teil an Arbeitgebern, die die Angabe nicht regelmäßig aktualisieren und damit steigt der Anteil der befristeten Beschäftigungen beim Bestand der Beschäftigten und der Beschäftigungsverhältnisse in der Statistik über die Zeit hinweg stetig leicht an. </t>
  </si>
  <si>
    <t>Weitere Informationen finden Sie im Methodenbericht "Befristete Beschäftigung":</t>
  </si>
  <si>
    <t>https://statistik.arbeitsagentur.de/DE/Statischer-Content/Grundlagen/Methodik-Qualitaet/Methodenberichte/Beschaeftigungsstatistik/Generische-Publikationen/Methodenbericht-Befristete-Beschaeftigung.pdf?__blob=publicationFile</t>
  </si>
  <si>
    <t xml:space="preserve">Methodische Hinweise zu begonnenen und beendeten Beschäftigungsverhältnissen </t>
  </si>
  <si>
    <t xml:space="preserve">Im Gegensatz zu den Bestandsdaten der Beschäftigungsstatistik werden begonnene und beendete Beschäftigungsverhältnisse zeitraumbezogen ausgewertet (Monat, Quartal oder Jahr). Während beim Bestand an Beschäftigten eine Person – unabhängig von der Anzahl der Beschäftigungsverhältnisse – zum Stichtag nur einmal gezählt wird (Personenkonzept), ist es bei den Bewegungsdaten durchaus möglich, dass eine Person mehrfach gezählt wird (Fallkonzept). Dies ist der Fall, wenn die Person im Betrachtungszeitraum mehr als ein Beschäftigungsverhältnis beginnt bzw. beendet.
Ergebnisse zu den begonnenen und beendeten Beschäftigungsverhältnissen liegen mit einer Wartezeit von sechs Monaten vor. Eine Betrachtung ist in der Regel nur nach dem Arbeitsort sinnvoll, weil die Beschäftigungsverhältnisse sich primär auf den Sitz des Betriebes beziehen. Für bestimmte Fragestellungen, beispielsweise wenn die begonnenen Beschäftigungen den Arbeitslosen gegenüber gestellt werden, kann dennoch der Wohnort der Beschäftigten betrachtet werden.
</t>
  </si>
  <si>
    <r>
      <t xml:space="preserve">Ein </t>
    </r>
    <r>
      <rPr>
        <b/>
        <sz val="9"/>
        <color indexed="8"/>
        <rFont val="Arial"/>
        <family val="2"/>
      </rPr>
      <t>begonnenes Beschäftigungsverhältnis</t>
    </r>
    <r>
      <rPr>
        <sz val="9"/>
        <color indexed="8"/>
        <rFont val="Arial"/>
        <family val="2"/>
      </rPr>
      <t xml:space="preserve"> wird gezählt, wenn eine Anmeldung mit Abgabegrund „Anmeldung wegen Beginn einer Beschäftigung“ im Rahmen des Meldeverfahrens zur Sozialversicherung durch den Arbeitgeber abgegeben wurde, deren Beginn-Datum der Beschäftigung innerhalb des Betrachtungszeitraums liegt. Entsprechend wird ein </t>
    </r>
    <r>
      <rPr>
        <b/>
        <sz val="9"/>
        <color indexed="8"/>
        <rFont val="Arial"/>
        <family val="2"/>
      </rPr>
      <t>beendetes Beschäftigungsverhältnis</t>
    </r>
    <r>
      <rPr>
        <sz val="9"/>
        <color indexed="8"/>
        <rFont val="Arial"/>
        <family val="2"/>
      </rPr>
      <t xml:space="preserve"> gezählt, wenn eine Abmeldung mit Abgabegrund „Abmeldung wegen Ende einer Beschäftigung“ abgegeben wurde, deren Ende der Beschäftigung innerhalb des Betrachtungszeitraums liegt. 
Ein beendetes und ein begonnenes Beschäftigungsverhältnis werden aber auch dann gezählt, wenn ein Wechsel zwischen folgenden Beschäftigungsarten stattfindet:
  - sozialversicherungspflichtiges Ausbildungsverhältnis
  - sozialversicherungspflichtiges Beschäftigungsverhältnis (keine Ausbildung)
  - geringfügig entlohntes Beschäftigungsverhältnis
  - kurzfristiges Beschäftigungsverhältnis
So werden zum Beispiel immer dann ein beendetes und ein begonnenes Beschäftigungsverhältnis gezählt, wenn ein Beschäftigter seine Ausbildung beendet und anschließend weiterbeschäftigt wird. Dabei ist gleichgültig, ob dies beim selben oder bei einem anderen Arbeitgeber geschieht.
Gleichzeitige An- und Abmeldungen, welche das Meldeverfahren für bestimmte, im Voraus befristete Beschäftigungsverhältnisse vorsieht, werden generell als Beginn und Ende eines Beschäftigungsverhältnisses gezählt.</t>
    </r>
  </si>
  <si>
    <t xml:space="preserve">Damit ist das neue Messkonzept wesentlich genauer und bildet sämtliche Übergänge konsequent und vollständig ab. Zu beachten ist in diesem Zusammenhang auch, dass ein beendetes Beschäftigungsverhältnis nicht (wie vor der Revision 2014) am letzten Arbeitstag in der Statistik gezählt wird, sondern erst am Tag danach. So werden z. B. alle Beschäftigungsverhältnisse, welche mit Ablauf des 31.12. enden, erst im Januar als Abgang gezählt.
</t>
  </si>
  <si>
    <t xml:space="preserve">Bei der Bewertung der Zahl der begonnenen und beendeten Beschäftigungsverhältnisse ist zu berücksichtigen, dass aufgrund des Verfahrens zur Betriebsnummernvergabe z. B.
   - bei der Aufsplittung von Betrieben bzw. Betriebsstätten oder
   - bei der Fusion von Betrieben bzw. Betriebsstätten
unter Umständen eine Abmeldung und nachfolgende (Neu-)Anmeldung von Beschäftigten unter einer neuen Betriebsnummer durch den Arbeitgeber erfolgt. Die Beschäftigten haben ihren Arbeitsplatz jedoch nicht gewechselt, und auch das Beschäftigungsverhältnis wurde nicht unterbrochen. Faktisch ist also weder ein Beschäftigungsverhältnis beendet noch eines begonnen worden, die Bewegungen werden aber statistisch gezählt. 
Auch An- und Abmeldungen in Verbindung mit der Eröffnung eines Insolvenzverfahrens führen zu einer Überzeichnung der begonnenen und beendeten Beschäftigungsverhältnisse, soweit eine neue Betriebsnummer vergeben wird. 
</t>
  </si>
  <si>
    <r>
      <t xml:space="preserve">Neben den begonnenen und beendeten Beschäftigungsverhältnissen kann auch der </t>
    </r>
    <r>
      <rPr>
        <b/>
        <sz val="9"/>
        <color indexed="8"/>
        <rFont val="Arial"/>
        <family val="2"/>
      </rPr>
      <t>Bestand an Beschäftigungsverhältnissen</t>
    </r>
    <r>
      <rPr>
        <sz val="9"/>
        <color indexed="8"/>
        <rFont val="Arial"/>
        <family val="2"/>
      </rPr>
      <t xml:space="preserve"> (nicht zu verwechseln mit dem Bestand an Beschäftigten) zum Stichtag ausgewertet werden. Es sei an dieser Stelle darauf hingewiesen, dass die Formel „Bestand (t)“ = „Bestand (t-1)“ - „Abgang (t) “ + „Zugang (t)“ (Stock-Flow-Modell) nur dann aufgeht, wenn alle Komponenten aus einem Datenstand ermittelt werden. Da in der Beschäftigungsstatistik grundsätzlich mit 6 Monaten Wartezeit ausgewertet wird, ist dies nicht der Fall und obige Formel geht nicht auf. Die rechnerischen Abweichungen sind dabei gering, variieren aber von Stichtag zu Stichtag.</t>
    </r>
  </si>
  <si>
    <r>
      <rPr>
        <b/>
        <sz val="10"/>
        <color indexed="8"/>
        <rFont val="Arial"/>
        <family val="2"/>
      </rPr>
      <t>Datenschutz</t>
    </r>
    <r>
      <rPr>
        <b/>
        <sz val="9"/>
        <color indexed="8"/>
        <rFont val="Arial"/>
        <family val="2"/>
      </rPr>
      <t xml:space="preserve">
</t>
    </r>
    <r>
      <rPr>
        <sz val="9"/>
        <color indexed="8"/>
        <rFont val="Arial"/>
        <family val="2"/>
      </rPr>
      <t xml:space="preserve">Die Bestandsdaten der Beschäftigungsstatistik unterliegen grundsätzlich der Geheimhaltung nach § 16 BStatG. Eine Übermittlung von Einzelangaben ist daher ausgeschlossen. Aus diesem Grund werden Zahlenwerte unter 3 und Daten, aus denen sich rechnerisch eine Differenz ermitteln lässt, mit * anonymisiert. Gleiches gilt, wenn in einer Region oder in einem Wirtschaftszweig weniger als 3 Betriebe ansässig sind oder einer der Betriebe einen so hohen Beschäftigtenanteil auf sich vereint, dass die Beschäftigtenzahl praktisch eine Einzelangabe über diesen Betrieb darstellt (Dominanzfall). Grundsätzlich gelten auch bei den Bewegungsdaten die gleichen Regeln der statistischen Geheimhaltung wie bei den Bestandsdaten. Es ist daher eine Dominanzprüfung anzuwenden. Wenn im Bestand eine Geheimhaltung notwendig wird, so ist das in der Regel auch für die jeweiligen Bewegungsdaten anzunehmen. 
Für die Prüfung bei den begonnenen und beendeten Beschäftigungsverhältnissen wird der jeweilige Stichtag zum Quartalsende herangezogen. Bei Zeiträumen über mehrere Quartale hinweg wären alle Stichtage der Quartalsenden zu prüfen. Näherungsweise könnte auch die Prüfung eines repräsentativen Stichtages im Zeitraum herangezogen werden.  
</t>
    </r>
  </si>
  <si>
    <t xml:space="preserve">Weiterführende Informationen zur Statistik der sozialversicherungspflichtigen und geringfügigen Beschäftigung finden Sie unter:  </t>
  </si>
  <si>
    <t>https://statistik.arbeitsagentur.de/DE/Statischer-Content/Grundlagen/Methodik-Qualitaet/Qualitaetsberichte/Generische-Publikationen/Qualitaetsbericht-Statistik-Beschaeftigung.pdf?__blob=publicationFile</t>
  </si>
  <si>
    <t>Stand: 21.09.2021</t>
  </si>
  <si>
    <t>Methodische Hinweise zu sozialversicherungspflichtig und geringfügig Beschäftigten</t>
  </si>
  <si>
    <r>
      <rPr>
        <b/>
        <sz val="9"/>
        <color theme="1"/>
        <rFont val="Arial"/>
        <family val="2"/>
      </rPr>
      <t>Grundlage der Statistik</t>
    </r>
    <r>
      <rPr>
        <sz val="9"/>
        <color theme="1"/>
        <rFont val="Arial"/>
        <family val="2"/>
      </rPr>
      <t xml:space="preserve"> bildet das Meldeverfahren zur Sozialversicherung, in das alle Arbeitnehmer (einschließlich der zu ihrer Berufsausbildung Beschäftigten) einbezogen sind, die der Kranken- oder Rentenversicherungspflicht oder der Versicherungspflicht nach dem SGB III unterliegen. Auf Basis der Meldungen zur Sozialversicherung durch die Betriebe wird monatlich (stichtagsbezogen) mit 6 Monaten Wartezeit der Bestand an sozialversicherungspflichtig und geringfügig Beschäftigten ermittelt.</t>
    </r>
  </si>
  <si>
    <r>
      <rPr>
        <b/>
        <sz val="9"/>
        <rFont val="Arial"/>
        <family val="2"/>
      </rPr>
      <t>Sozialversicherungspflichtig Beschäftigte</t>
    </r>
    <r>
      <rPr>
        <sz val="9"/>
        <rFont val="Arial"/>
        <family val="2"/>
      </rPr>
      <t xml:space="preserve"> umfassen alle Arbeitnehmer, die kranken-, renten-, pflegeversicherungspflichtig und/oder beitragspflichtig nach dem Recht der Arbeitsförderung sind oder für die Beitragsanteile zur gesetzlichen Rentenversicherung oder nach dem Recht der Arbeitsförderung zu zahlen sind. Dazu gehören insbesondere auch Auszubildende, Altersteilzeitbeschäftigte, Praktikanten, Werkstudenten und Personen, die aus einem sozialversicherungspflichtigen Beschäftigungsverhältnis zur Ableistung  von gesetzlichen Dienstpflichten (z. B.  Wehrübung) einberufen werden. Nicht  zu den sozialversicherungspflichtig Beschäftigten zählen dagegen  Beamte, Selbstständige, mithelfende Familienangehörige, Berufs- und Zeitsoldaten sowie Wehr- und Zivildienstleistende (siehe o. g. Ausnahme).</t>
    </r>
  </si>
  <si>
    <r>
      <t xml:space="preserve">Als </t>
    </r>
    <r>
      <rPr>
        <b/>
        <sz val="9"/>
        <rFont val="Arial"/>
        <family val="2"/>
      </rPr>
      <t>Midijobs</t>
    </r>
    <r>
      <rPr>
        <sz val="9"/>
        <rFont val="Arial"/>
        <family val="2"/>
      </rPr>
      <t xml:space="preserve"> bezeichnet man Beschäftigungsverhältnisse mit einem Arbeitsentgelt im Bereich von 450,01 bis 1300 Euro im Monat (bis 31.12.2012: von 400,01 bis 800 Euro; bis 30.06.2019: von 450,01 bis 850 Euro). Seit dem 1. Juli 2019 nennt man jenen Bereich nicht mehr Gleitzone, sondern „Übergangsbereich“.
Um Midijobber im Übergangsbereich als Geringverdiener zu entlasten, resultieren die Arbeitnehmeranteile aus einer reduzierten Bemessungsgrundlage. Bis zum 30.06.2019 führte die Reduzierung der Arbeitnehmerbeiträge zur Rentenversicherung bei Midijobs auch zu geminderten Rentenansprüchen, es sei denn, der Beschäftigte hat auf die Anwendung der Gleitzonenregelung in der Rentenversicherung ausdrücklich verzichtet. Dies ist im Übergangsbereich seit dem 01.07.2019 nicht mehr der Fall. Die verminderte Beitragsbemessungsgrundlage spielt für die Entgeltpunkte in der Rentenversicherung keine Rolle mehr. Damit entfällt auch die Notwendigkeit für Arbeitnehmer, auf die Anwendung der Gleitzone in der Rentenversicherung zu verzichten, um Rentennachteile zu vermeiden.
In der Statistik über Midijobs wird unterschieden nach:
•  Monatliches Arbeitsentgelt liegt durchgehend innerhalb des Übergangsbereichs
•  Monatliches Arbeitsentgelt liegt sowohl innerhalb als auch außerhalb des Übergangsbereichs („Mischfälle“)
Auswertungen zu den Midijobs können nicht quartalsweise, sondern nur zum Stichtag 31.12. vorgenommen werden. Nur für diesen Stichtag liegen weitgehend vollzählige Angaben über Beschäftigungen im Übergangsbereich vor. Auswertungen zu den Midijobs liegen ab dem Stichtag 31.12.2003 vor.</t>
    </r>
  </si>
  <si>
    <r>
      <t xml:space="preserve">Zu den </t>
    </r>
    <r>
      <rPr>
        <b/>
        <sz val="9"/>
        <rFont val="Arial"/>
        <family val="2"/>
      </rPr>
      <t>geringfügigen Beschäftigungsverhältnissen</t>
    </r>
    <r>
      <rPr>
        <sz val="9"/>
        <rFont val="Arial"/>
        <family val="2"/>
      </rPr>
      <t xml:space="preserve"> zählen Arbeitsverhältnisse mit einem niedrigen Lohn (</t>
    </r>
    <r>
      <rPr>
        <b/>
        <sz val="9"/>
        <rFont val="Arial"/>
        <family val="2"/>
      </rPr>
      <t>geringfügig entlohnte Beschäftigung</t>
    </r>
    <r>
      <rPr>
        <sz val="9"/>
        <rFont val="Arial"/>
        <family val="2"/>
      </rPr>
      <t>) oder mit einer kurzen Dauer (</t>
    </r>
    <r>
      <rPr>
        <b/>
        <sz val="9"/>
        <rFont val="Arial"/>
        <family val="2"/>
      </rPr>
      <t>kurzfristige Beschäftigung</t>
    </r>
    <r>
      <rPr>
        <sz val="9"/>
        <rFont val="Arial"/>
        <family val="2"/>
      </rPr>
      <t>). Beide werden auch als „</t>
    </r>
    <r>
      <rPr>
        <b/>
        <sz val="9"/>
        <rFont val="Arial"/>
        <family val="2"/>
      </rPr>
      <t>Minijob</t>
    </r>
    <r>
      <rPr>
        <sz val="9"/>
        <rFont val="Arial"/>
        <family val="2"/>
      </rPr>
      <t>“ bezeichnet.</t>
    </r>
  </si>
  <si>
    <r>
      <t xml:space="preserve">Eine </t>
    </r>
    <r>
      <rPr>
        <b/>
        <sz val="9"/>
        <color theme="1"/>
        <rFont val="Arial"/>
        <family val="2"/>
      </rPr>
      <t>geringfügig entlohnte Beschäftigung</t>
    </r>
    <r>
      <rPr>
        <sz val="9"/>
        <color theme="1"/>
        <rFont val="Arial"/>
        <family val="2"/>
      </rPr>
      <t xml:space="preserve"> nach § 8 Abs. 1 Nr. 1 SGB IV liegt vor, wenn das Arbeitsentgelt aus dieser Beschäftigung (§ 14 SGB IV) regelmäßig im Monat die Geringfügigkeitsgrenze nicht überschreitet. Die Geringfügigkeitsgrenze beträgt bis einschließlich zum 31.12.2012 400 Euro und ab dem 01.01.2013 450 Euro. Regelmäßig bedeutet, dass, wenn die Grenze von 450 Euro nur gelegentlich und nicht vorhersehbar überschritten wird, trotzdem eine geringfügig entlohnte Beschäftigung vorliegt.
Eine Berichterstattung der </t>
    </r>
    <r>
      <rPr>
        <b/>
        <sz val="9"/>
        <color theme="1"/>
        <rFont val="Arial"/>
        <family val="2"/>
      </rPr>
      <t>ausschließlich geringfügig entlohnten Beschäftigten</t>
    </r>
    <r>
      <rPr>
        <sz val="9"/>
        <color theme="1"/>
        <rFont val="Arial"/>
        <family val="2"/>
      </rPr>
      <t xml:space="preserve"> erfolgt seit dem Stichtag 30.6.1999, </t>
    </r>
    <r>
      <rPr>
        <b/>
        <sz val="9"/>
        <color theme="1"/>
        <rFont val="Arial"/>
        <family val="2"/>
      </rPr>
      <t>geringfügig entlohnte Beschäftigte im Nebenjob</t>
    </r>
    <r>
      <rPr>
        <sz val="9"/>
        <color theme="1"/>
        <rFont val="Arial"/>
        <family val="2"/>
      </rPr>
      <t xml:space="preserve"> können ab dem Stichtag 30.06.2003 ausgewertet werden.</t>
    </r>
  </si>
  <si>
    <r>
      <t xml:space="preserve">Auch die </t>
    </r>
    <r>
      <rPr>
        <b/>
        <sz val="9"/>
        <rFont val="Arial"/>
        <family val="2"/>
      </rPr>
      <t>Minijob-Zentrale der Deutschen Rentenversicherung Knappschaft-Bahn-See</t>
    </r>
    <r>
      <rPr>
        <sz val="9"/>
        <rFont val="Arial"/>
        <family val="2"/>
      </rPr>
      <t xml:space="preserve"> veröffentlicht Daten über geringfügig entlohnte Beschäftigte im Rahmen eines vierteljährlichen Geschäftsberichts. Diese Daten stellen keine amtliche Statistik dar und sind nicht geeignet, statistische Aussagen über die Entwicklung der Arbeitsmarkt- und Beschäftigungssituation in Deutschland zu treffen. Ebenso wenig sind sie eine verlässliche Grundlage für Erwerbstätigenrechnungen oder Volkswirtschaftliche Gesamtrechnungen (VGR). Sie liefern vielmehr Informationen über die Geschäftsprozesse der Minijob-Zentrale; es handelt sich somit um Geschäftsdaten. Daher sind die Daten auch nicht mit den statistischen Daten der BA, welche die amtliche Statistik über geringfügig entlohnte Beschäftigte führt, vergleichbar.</t>
    </r>
  </si>
  <si>
    <r>
      <t xml:space="preserve">Eine </t>
    </r>
    <r>
      <rPr>
        <b/>
        <sz val="9"/>
        <rFont val="Arial"/>
        <family val="2"/>
      </rPr>
      <t>kurzfristige Beschäftigung</t>
    </r>
    <r>
      <rPr>
        <sz val="9"/>
        <rFont val="Arial"/>
        <family val="2"/>
      </rPr>
      <t xml:space="preserve"> liegt nach § 8 Abs. 1 Nr. 2 SGB IV vor, wenn die Beschäftigung für eine Zeitdauer ausgeübt wird, die im Laufe eines Kalenderjahres seit ihrem Beginn auf nicht mehr als 3 Monate </t>
    </r>
    <r>
      <rPr>
        <sz val="9"/>
        <color theme="1"/>
        <rFont val="Arial"/>
        <family val="2"/>
      </rPr>
      <t>oder insgesamt 70</t>
    </r>
    <r>
      <rPr>
        <sz val="9"/>
        <rFont val="Arial"/>
        <family val="2"/>
      </rPr>
      <t xml:space="preserve"> Arbeitstage nach ihrer Eigenart begrenzt zu sein pflegt </t>
    </r>
    <r>
      <rPr>
        <sz val="9"/>
        <color theme="1"/>
        <rFont val="Arial"/>
        <family val="2"/>
      </rPr>
      <t>oder</t>
    </r>
    <r>
      <rPr>
        <sz val="9"/>
        <rFont val="Arial"/>
        <family val="2"/>
      </rPr>
      <t xml:space="preserve"> im Voraus vertraglich begrenzt ist. Bis Ende März 2003 galt für diesen Bereich als Maßstab das Beschäftigungsjahr und nicht das Kalenderjahr.
Vor dem 01.01.2015 lagen die Fristen bei zwei Monaten oder insgesamt 50 Arbeitstagen.
Von dem Dreimonatszeitraum ist nur dann auszugehen, wenn die </t>
    </r>
    <r>
      <rPr>
        <sz val="9"/>
        <color theme="1"/>
        <rFont val="Arial"/>
        <family val="2"/>
      </rPr>
      <t>Beschäftigung</t>
    </r>
    <r>
      <rPr>
        <sz val="9"/>
        <rFont val="Arial"/>
        <family val="2"/>
      </rPr>
      <t xml:space="preserve"> an mindestens fünf Tagen in der Woche ausgeübt wird. Bei Beschäftigungen von regelmäßig weniger als fünf Tagen in der Woche ist bei der Beurteilung auf den Zeitraum von 70 Arbeitstagen </t>
    </r>
    <r>
      <rPr>
        <sz val="9"/>
        <color theme="1"/>
        <rFont val="Arial"/>
        <family val="2"/>
      </rPr>
      <t>abzustellen.</t>
    </r>
    <r>
      <rPr>
        <sz val="9"/>
        <color indexed="10"/>
        <rFont val="Arial"/>
        <family val="2"/>
      </rPr>
      <t xml:space="preserve"> 
</t>
    </r>
    <r>
      <rPr>
        <sz val="9"/>
        <color theme="1"/>
        <rFont val="Arial"/>
        <family val="2"/>
      </rPr>
      <t>Soweit diese zeitlichen Grenzen nicht überschritten werden, kann das monatliche Arbeitsentgelt über der Geringfügigkeitsgrenze von derzeit 450 Euro liegen.</t>
    </r>
    <r>
      <rPr>
        <sz val="9"/>
        <rFont val="Arial"/>
        <family val="2"/>
      </rPr>
      <t xml:space="preserve">
Bei der Prüfung, ob die Zeiträume von 3 Monaten oder 70 Arbeitstag</t>
    </r>
    <r>
      <rPr>
        <sz val="9"/>
        <color theme="1"/>
        <rFont val="Arial"/>
        <family val="2"/>
      </rPr>
      <t>en überschritten werden, sind die Zeiten mehrerer aufeinanderfolgender kurzfristiger Beschäftigungen zusammenzurechnen, unabhängig davon, ob sie</t>
    </r>
    <r>
      <rPr>
        <sz val="9"/>
        <rFont val="Arial"/>
        <family val="2"/>
      </rPr>
      <t xml:space="preserve"> geringfügig entlohnt oder mehr als geringfügig entlohnt sind. Dies gilt auch dann, wenn die einzelnen Beschäftigungen bei verschiedenen Arbeitgebern ausgeübt werden.
</t>
    </r>
    <r>
      <rPr>
        <b/>
        <sz val="9"/>
        <rFont val="Arial"/>
        <family val="2"/>
      </rPr>
      <t>Übergangsregelungen:</t>
    </r>
    <r>
      <rPr>
        <sz val="9"/>
        <rFont val="Arial"/>
        <family val="2"/>
      </rPr>
      <t xml:space="preserve"> Aufgrund der Corona-Pandemie sind </t>
    </r>
    <r>
      <rPr>
        <sz val="9"/>
        <color theme="1"/>
        <rFont val="Arial"/>
        <family val="2"/>
      </rPr>
      <t>die Zeitgrenzen</t>
    </r>
    <r>
      <rPr>
        <sz val="9"/>
        <rFont val="Arial"/>
        <family val="2"/>
      </rPr>
      <t xml:space="preserve"> für kurzfristige Beschäftigungen übergangsweise neu geregelt worden. Für die Zeit vom 01.03.2020 bis 31.10.2020 gelten die </t>
    </r>
    <r>
      <rPr>
        <sz val="9"/>
        <color theme="1"/>
        <rFont val="Arial"/>
        <family val="2"/>
      </rPr>
      <t xml:space="preserve">Zeitgrenzen </t>
    </r>
    <r>
      <rPr>
        <sz val="9"/>
        <rFont val="Arial"/>
        <family val="2"/>
      </rPr>
      <t>von fünf Monaten oder 115 Arbeitstagen. Für die Zeit vom 01.03.2021 bis 31.10.2021 gelten die Zeitgrenzen von vier Monaten oder 102 Arbeitstagen.
Eine kurzfristig</t>
    </r>
    <r>
      <rPr>
        <sz val="9"/>
        <color theme="1"/>
        <rFont val="Arial"/>
        <family val="2"/>
      </rPr>
      <t>e Beschäftigung erfüllt dann nicht mehr die Voraussetzungen</t>
    </r>
    <r>
      <rPr>
        <sz val="9"/>
        <rFont val="Arial"/>
        <family val="2"/>
      </rPr>
      <t xml:space="preserve"> einer geringfügigen Beschäftigung, wenn die Beschäftigung </t>
    </r>
    <r>
      <rPr>
        <sz val="9"/>
        <color theme="1"/>
        <rFont val="Arial"/>
        <family val="2"/>
      </rPr>
      <t>berufsmäßig ausgeübt wird und ihr Arbeitsentgelt 450 Euro im Monat über steigt.
In der Statistik wird unterschieden zwischen ausschließlich geringfügig Beschäftigten und geringfügig Beschäftigten im Nebenjob (neben einer sozialversicherungspflichtigen Beschäftigung).</t>
    </r>
    <r>
      <rPr>
        <sz val="9"/>
        <rFont val="Arial"/>
        <family val="2"/>
      </rPr>
      <t xml:space="preserve">
Auswertungen zu ausschließlich kurzfristig Beschäftigten sind ab Januar 2000 möglich. Kurzfristig Beschäftigte insgesamt sowie kurzfristig Beschäftigte im Nebenjob sind ab April 2003 auswertbar.
Diese weitere Unterteilung der Daten über kurzfristig Beschäftigte in ausschließlich und im Nebenjob kurzfristig Beschäftigte ist allerdings aus Geheimhaltungsgründen nicht zu empfehlen, da die Fallzahlen relativ gering sind.</t>
    </r>
  </si>
  <si>
    <r>
      <t xml:space="preserve">Werden von einer Person </t>
    </r>
    <r>
      <rPr>
        <b/>
        <sz val="9"/>
        <rFont val="Arial"/>
        <family val="2"/>
      </rPr>
      <t>mehrere geringfügige Beschäftigungen</t>
    </r>
    <r>
      <rPr>
        <sz val="9"/>
        <rFont val="Arial"/>
        <family val="2"/>
      </rPr>
      <t xml:space="preserve"> ausgeübt, gelten folgende Regeln:
     1. Eine geringfügig entlohnte Beschäftigung ist neben einer kurzfristigen Beschäftigung erlaubt.
     2. Bei der gleichzeitigen Ausübung von mehreren geringfügig entlohnten Beschäftigungen darf die 
         Geringfügigkeitsgrenze von 450 EUR nicht überschritten werden.                                              
     3. Bei der Ausübung von mehreren kurzfristigen Beschäftigungen darf die Grenze von drei Monaten oder 70
         Arbeitstagen, innerhalb des vorgegebenen Zeitraumes, nicht überschritten</t>
    </r>
    <r>
      <rPr>
        <sz val="9"/>
        <color theme="1"/>
        <rFont val="Arial"/>
        <family val="2"/>
      </rPr>
      <t xml:space="preserve"> werden. (Übergangsregelungen s.o.)
</t>
    </r>
    <r>
      <rPr>
        <sz val="9"/>
        <rFont val="Arial"/>
        <family val="2"/>
      </rPr>
      <t xml:space="preserve">
Neben einer nicht geringfügigen versicherungspflichtigen (Haupt-)Beschäftigung ist die Ausübung einer geringfügigen </t>
    </r>
    <r>
      <rPr>
        <sz val="9"/>
        <color theme="1"/>
        <rFont val="Arial"/>
        <family val="2"/>
      </rPr>
      <t>(Neben-) Beschäftigung zulässig. Für den Fall, dass ein Arbeitnehmer neben einer nicht geringfügig</t>
    </r>
    <r>
      <rPr>
        <sz val="9"/>
        <rFont val="Arial"/>
        <family val="2"/>
      </rPr>
      <t xml:space="preserve">en versicherungspflichtigen Beschäftigung bei anderen Arbeitgebern geringfügig entlohnte Beschäftigungen ausübt, gilt für die Bereiche der Kranken-, Pflege- und Rentenversicherung, dass geringfügig entlohnte Beschäftigungen - mit Ausnahme </t>
    </r>
    <r>
      <rPr>
        <i/>
        <sz val="9"/>
        <rFont val="Arial"/>
        <family val="2"/>
      </rPr>
      <t>einer</t>
    </r>
    <r>
      <rPr>
        <sz val="9"/>
        <rFont val="Arial"/>
        <family val="2"/>
      </rPr>
      <t xml:space="preserve"> geringfügig entlohnten Beschäftigung - mit einer nicht geringfügigen versicherungspflichtigen Beschäftigung zusammenzurechnen sind. Vgl. Richtlinien für die versicherungsrechtliche Beurteilung von geringfügigen Beschäftigungen (Geringfügigkeits-Richtlinien) vom 20. Dezember 2012.</t>
    </r>
  </si>
  <si>
    <r>
      <rPr>
        <b/>
        <sz val="9"/>
        <rFont val="Arial"/>
        <family val="2"/>
      </rPr>
      <t>Mehrfachbeschäftigte,</t>
    </r>
    <r>
      <rPr>
        <sz val="9"/>
        <rFont val="Arial"/>
        <family val="2"/>
      </rPr>
      <t xml:space="preserve"> die gleichzeitig zwei oder mehr geringfügigen Beschäftigungen nachgehen, werden nur nach den Merkmalen der zuletzt aufgenommenen Beschäftigung ausgewiesen.</t>
    </r>
  </si>
  <si>
    <t>Die erhobenen Daten unterliegen grundsätzlich der Geheimhaltung nach § 16 BStatG. Eine Übermittlung von Einzelangaben ist daher ausgeschlossen. Aus diesem Grund werden Zahlenwerte unter 3 und Daten, aus denen sich rechnerisch eine Differenz ermitteln lässt, mit * anonymisiert. Gleiches gilt, wenn in einer Region oder in einem Wirtschaftszweig weniger als 3 Betriebe ansässig sind oder einer der Betriebe einen so hohen Beschäftigtenanteil auf sich vereint, dass die Beschäftigtenzahl praktisch eine Einzelangabe über diesen Betrieb darstellt (Dominanzfall). Hierbei gilt: Bei 3 bis 9 Betrieben, die hinter einer Beschäftigtenzahl stehen, darf keiner der Betriebe 50 oder mehr Prozent der Beschäftigten auf sich vereinen. Bei 10 oder mehr Betrieben dürfen auf keinen Betrieb 85 oder mehr Prozent der Beschäftigten entfallen.</t>
  </si>
  <si>
    <t>Weiterführende Informationen zur Statistik der sozialversicherungspflichtigen und geringfügigen Beschäftigung finden Sie unter:</t>
  </si>
  <si>
    <t>https://statistik.arbeitsagentur.de/DE/Statischer-Content/Grundlagen/Methodik-Qualitaet/Qualitaetsberichte/Generische-Publikationen/Qualitaetsbericht-Statistik-Beschaeftigung.pdf</t>
  </si>
  <si>
    <t>Stand: 08.08.2022</t>
  </si>
  <si>
    <t>Statistik-Infoseite</t>
  </si>
  <si>
    <t>Im Internet stehen statistische Informationen unterteilt nach folgenden Themenbereichen zur Verfügung:</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</si>
  <si>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</si>
  <si>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</si>
  <si>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</si>
  <si>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</si>
  <si>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</si>
  <si>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</si>
  <si>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</si>
  <si>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</si>
  <si>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</si>
  <si>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</si>
  <si>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</si>
  <si>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</si>
  <si>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Corona</t>
  </si>
  <si>
    <t>Demografie</t>
  </si>
  <si>
    <t>Eingliederungsbilanzen</t>
  </si>
  <si>
    <t>Entgelt</t>
  </si>
  <si>
    <t>Fachkräftebedarf</t>
  </si>
  <si>
    <t>Familien und Kinder</t>
  </si>
  <si>
    <t>Frauen und Männer</t>
  </si>
  <si>
    <t>Jüngere</t>
  </si>
  <si>
    <t>Langzeitarbeitslosigkeit</t>
  </si>
  <si>
    <t>Menschen mit Behinderungen</t>
  </si>
  <si>
    <t>Migration</t>
  </si>
  <si>
    <t>Regionale Mobilität</t>
  </si>
  <si>
    <t>Ukraine-Krieg</t>
  </si>
  <si>
    <t>Wirtschaftszweige</t>
  </si>
  <si>
    <t>Zeitarbeit</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</si>
  <si>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</si>
  <si>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</si>
  <si>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color indexed="8"/>
        <rFont val="Arial"/>
        <family val="2"/>
      </rPr>
      <t xml:space="preserve">Das </t>
    </r>
    <r>
      <rPr>
        <u/>
        <sz val="10"/>
        <color indexed="12"/>
        <rFont val="Arial"/>
        <family val="2"/>
      </rPr>
      <t>Glossar</t>
    </r>
    <r>
      <rPr>
        <sz val="10"/>
        <color indexed="8"/>
        <rFont val="Arial"/>
        <family val="2"/>
      </rPr>
      <t xml:space="preserve"> enthält Erläuterungen zu allen statistisch relevanten Begriffen, die in den verschiedenen Produkten der Statistik der BA Verwendung finden.</t>
    </r>
  </si>
  <si>
    <t xml:space="preserve">Abkürzungen und Zeichen, die in den Produkten der Statistik der BA vorkommen, werden im </t>
  </si>
  <si>
    <t>Abkürzungsverzeichnis</t>
  </si>
  <si>
    <r>
      <rPr>
        <sz val="10"/>
        <color indexed="8"/>
        <rFont val="Arial"/>
        <family val="2"/>
      </rPr>
      <t xml:space="preserve">bzw. der </t>
    </r>
    <r>
      <rPr>
        <u/>
        <sz val="10"/>
        <color indexed="12"/>
        <rFont val="Arial"/>
        <family val="2"/>
      </rPr>
      <t>Zeichenerklärung</t>
    </r>
    <r>
      <rPr>
        <sz val="10"/>
        <color indexed="8"/>
        <rFont val="Arial"/>
        <family val="2"/>
      </rPr>
      <t xml:space="preserve"> der Statistik der BA erläutert.</t>
    </r>
  </si>
  <si>
    <t>*</t>
  </si>
  <si>
    <t>.X</t>
  </si>
  <si>
    <r>
      <t xml:space="preserve">1) </t>
    </r>
    <r>
      <rPr>
        <sz val="7"/>
        <rFont val="Arial"/>
        <family val="2"/>
      </rPr>
      <t>Anteil an der jeweiligen Gesamtsumme (Spaltenprozent)</t>
    </r>
  </si>
  <si>
    <r>
      <t xml:space="preserve">mit akademischem Abschluss </t>
    </r>
    <r>
      <rPr>
        <vertAlign val="superscript"/>
        <sz val="8"/>
        <rFont val="Arial"/>
        <family val="2"/>
      </rPr>
      <t>3)</t>
    </r>
  </si>
  <si>
    <r>
      <t xml:space="preserve">3) </t>
    </r>
    <r>
      <rPr>
        <sz val="7"/>
        <rFont val="Arial"/>
        <family val="2"/>
      </rPr>
      <t>"mit akademischem Abschluss" ist die Summe aus "Bachelor", "Diplom/Magister/Master/Staatsexamen" und "Promotion"</t>
    </r>
  </si>
  <si>
    <r>
      <t>1)</t>
    </r>
    <r>
      <rPr>
        <sz val="7"/>
        <rFont val="Arial"/>
        <family val="2"/>
      </rPr>
      <t xml:space="preserve"> Anteil an der jeweiligen Gesamtsumme (Spaltenprozent)</t>
    </r>
  </si>
  <si>
    <t>Entwicklung der sozialversicherungspflichtigen und der geringfügig entlohnten Beschäftigten (Mrz 16: 100%)</t>
  </si>
  <si>
    <r>
      <t>Auszubildende nach Geschlech</t>
    </r>
    <r>
      <rPr>
        <sz val="8"/>
        <rFont val="Arial"/>
        <family val="2"/>
      </rPr>
      <t xml:space="preserve">t
         Auszubildende                  </t>
    </r>
  </si>
  <si>
    <r>
      <t>Sozialversicherungspflichtig Beschäftigte
in Freiwilligendiensten</t>
    </r>
    <r>
      <rPr>
        <sz val="8"/>
        <rFont val="Arial"/>
        <family val="2"/>
      </rPr>
      <t xml:space="preserve">
         Insgesamt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</si>
</sst>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mmmm\ yyyy"/>
    <numFmt numFmtId="165" formatCode="dd/\ mmmm\ yyyy"/>
    <numFmt numFmtId="166" formatCode="#,##0\ \ "/>
    <numFmt numFmtId="167" formatCode="[$-407]mmm/\ yy;@"/>
    <numFmt numFmtId="168" formatCode="0.0"/>
    <numFmt numFmtId="169" formatCode="* 0.0;* \-_ 0.0;\-"/>
    <numFmt numFmtId="170" formatCode="* #,##0;* \-_ #,##0;\-"/>
    <numFmt numFmtId="171" formatCode="* #,##0.0;* \-_ #,##0.0;\-"/>
    <numFmt numFmtId="172" formatCode="\ @"/>
    <numFmt numFmtId="173" formatCode="0.0%"/>
    <numFmt numFmtId="174" formatCode="#,##0\ "/>
    <numFmt numFmtId="175" formatCode="#,##0.0\ "/>
    <numFmt numFmtId="176" formatCode="#\ ###\ ##0.0\ ;\-\ #\ ###\ ##0.0\ ;\-"/>
    <numFmt numFmtId="177" formatCode="#\ ###\ ##0.0\ ;\-\ #\ ###\ ##0.0\ ;\-\ "/>
    <numFmt numFmtId="178" formatCode="#,##0.0"/>
    <numFmt numFmtId="179" formatCode="[$-407]mmmm\ yyyy;@"/>
  </numFmts>
  <fonts count="55" x14ac:knownFonts="1">
    <font>
      <sz val="11"/>
      <color theme="1"/>
      <name val="Arial"/>
      <family val="2"/>
    </font>
    <font>
      <sz val="11"/>
      <color theme="1"/>
      <name val="Arial"/>
      <family val="2"/>
    </font>
    <font>
      <b/>
      <sz val="11"/>
      <color theme="1"/>
      <name val="Arial"/>
      <family val="2"/>
    </font>
    <font>
      <sz val="10"/>
      <name val="Arial"/>
      <family val="2"/>
    </font>
    <font>
      <b/>
      <sz val="14"/>
      <name val="Arial"/>
      <family val="2"/>
    </font>
    <font>
      <b/>
      <sz val="12"/>
      <name val="Arial"/>
      <family val="2"/>
    </font>
    <font>
      <u/>
      <sz val="11"/>
      <color theme="10"/>
      <name val="Arial"/>
      <family val="2"/>
    </font>
    <font>
      <b/>
      <i/>
      <sz val="10"/>
      <color indexed="9"/>
      <name val="Arial"/>
      <family val="2"/>
    </font>
    <font>
      <b/>
      <sz val="10"/>
      <color indexed="9"/>
      <name val="Arial"/>
      <family val="2"/>
    </font>
    <font>
      <i/>
      <sz val="10"/>
      <color indexed="9"/>
      <name val="Arial"/>
      <family val="2"/>
    </font>
    <font>
      <b/>
      <sz val="10"/>
      <name val="Arial"/>
      <family val="2"/>
    </font>
    <font>
      <sz val="8"/>
      <name val="Tahoma"/>
      <family val="2"/>
    </font>
    <font>
      <sz val="12"/>
      <name val="Arial"/>
      <family val="2"/>
    </font>
    <font>
      <i/>
      <sz val="10"/>
      <name val="Arial"/>
      <family val="2"/>
    </font>
    <font>
      <u/>
      <sz val="8"/>
      <color indexed="12"/>
      <name val="Tahoma"/>
      <family val="2"/>
    </font>
    <font>
      <u/>
      <sz val="10"/>
      <color indexed="12"/>
      <name val="Arial"/>
      <family val="2"/>
    </font>
    <font>
      <sz val="10"/>
      <color indexed="10"/>
      <name val="Arial"/>
      <family val="2"/>
    </font>
    <font>
      <sz val="8"/>
      <name val="Arial"/>
      <family val="2"/>
    </font>
    <font>
      <sz val="10"/>
      <color indexed="8"/>
      <name val="Arial"/>
      <family val="2"/>
    </font>
    <font>
      <sz val="9"/>
      <name val="Arial"/>
      <family val="2"/>
    </font>
    <font>
      <b/>
      <sz val="11"/>
      <name val="Arial"/>
      <family val="2"/>
    </font>
    <font>
      <i/>
      <sz val="9"/>
      <name val="Arial"/>
      <family val="2"/>
    </font>
    <font>
      <u/>
      <sz val="9"/>
      <name val="Arial"/>
      <family val="2"/>
    </font>
    <font>
      <sz val="12"/>
      <color indexed="9"/>
      <name val="Arial"/>
      <family val="2"/>
    </font>
    <font>
      <sz val="8"/>
      <color rgb="FF000000"/>
      <name val="Arial"/>
      <family val="2"/>
    </font>
    <font>
      <vertAlign val="superscript"/>
      <sz val="8"/>
      <name val="Arial"/>
      <family val="2"/>
    </font>
    <font>
      <sz val="6"/>
      <name val="Arial"/>
      <family val="2"/>
    </font>
    <font>
      <b/>
      <sz val="8"/>
      <name val="Arial"/>
      <family val="2"/>
    </font>
    <font>
      <sz val="7"/>
      <name val="Arial"/>
      <family val="2"/>
    </font>
    <font>
      <vertAlign val="superscript"/>
      <sz val="7"/>
      <name val="Arial"/>
      <family val="2"/>
    </font>
    <font>
      <sz val="10"/>
      <color indexed="9"/>
      <name val="Arial"/>
      <family val="2"/>
    </font>
    <font>
      <sz val="8"/>
      <color indexed="9"/>
      <name val="Arial"/>
      <family val="2"/>
    </font>
    <font>
      <sz val="7"/>
      <color indexed="9"/>
      <name val="Arial"/>
      <family val="2"/>
    </font>
    <font>
      <u/>
      <sz val="7"/>
      <color indexed="12"/>
      <name val="Tahoma"/>
      <family val="2"/>
    </font>
    <font>
      <b/>
      <vertAlign val="superscript"/>
      <sz val="8"/>
      <name val="Arial"/>
      <family val="2"/>
    </font>
    <font>
      <u/>
      <sz val="7"/>
      <color indexed="12"/>
      <name val="Arial"/>
      <family val="2"/>
    </font>
    <font>
      <b/>
      <sz val="10"/>
      <color indexed="8"/>
      <name val="Arial"/>
      <family val="2"/>
    </font>
    <font>
      <vertAlign val="superscript"/>
      <sz val="7"/>
      <color indexed="8"/>
      <name val="Arial"/>
      <family val="2"/>
    </font>
    <font>
      <sz val="7"/>
      <color indexed="8"/>
      <name val="Arial"/>
      <family val="2"/>
    </font>
    <font>
      <sz val="7"/>
      <color rgb="FF000000"/>
      <name val="Arial"/>
      <family val="2"/>
    </font>
    <font>
      <vertAlign val="superscript"/>
      <sz val="7"/>
      <color rgb="FF000000"/>
      <name val="Arial"/>
      <family val="2"/>
    </font>
    <font>
      <sz val="9"/>
      <color indexed="8"/>
      <name val="Arial"/>
      <family val="2"/>
    </font>
    <font>
      <sz val="9"/>
      <color theme="1"/>
      <name val="Arial"/>
      <family val="2"/>
    </font>
    <font>
      <sz val="9"/>
      <color rgb="FF000000"/>
      <name val="Arial"/>
      <family val="2"/>
    </font>
    <font>
      <b/>
      <sz val="9"/>
      <color indexed="8"/>
      <name val="Arial"/>
      <family val="2"/>
    </font>
    <font>
      <u/>
      <sz val="10"/>
      <color theme="10"/>
      <name val="Arial"/>
      <family val="2"/>
    </font>
    <font>
      <b/>
      <sz val="10"/>
      <color theme="1"/>
      <name val="Arial"/>
      <family val="2"/>
    </font>
    <font>
      <sz val="10"/>
      <color theme="1"/>
      <name val="Arial"/>
      <family val="2"/>
    </font>
    <font>
      <b/>
      <sz val="9"/>
      <color theme="1"/>
      <name val="Arial"/>
      <family val="2"/>
    </font>
    <font>
      <b/>
      <sz val="9"/>
      <name val="Arial"/>
      <family val="2"/>
    </font>
    <font>
      <sz val="9"/>
      <color indexed="10"/>
      <name val="Arial"/>
      <family val="2"/>
    </font>
    <font>
      <u/>
      <sz val="9"/>
      <color theme="10"/>
      <name val="Arial"/>
      <family val="2"/>
    </font>
    <font>
      <u/>
      <sz val="10"/>
      <name val="Arial"/>
      <family val="2"/>
    </font>
    <font>
      <b/>
      <sz val="10"/>
      <color indexed="12"/>
      <name val="Arial"/>
      <family val="2"/>
    </font>
    <font>
      <u/>
      <sz val="10"/>
      <color indexed="8"/>
      <name val="Arial"/>
      <family val="2"/>
    </font>
  </fonts>
  <fills count="9">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44"/>
        <bgColor indexed="64"/>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s>
  <borders count="36">
    <border>
      <left/>
      <right/>
      <top/>
      <bottom/>
      <diagonal/>
    </border>
    <border>
      <left/>
      <right/>
      <top/>
      <bottom style="thin">
        <color rgb="FF404040"/>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indexed="63"/>
      </bottom>
      <diagonal/>
    </border>
    <border>
      <left/>
      <right/>
      <top/>
      <bottom style="hair">
        <color indexed="22"/>
      </bottom>
      <diagonal/>
    </border>
    <border>
      <left style="hair">
        <color indexed="22"/>
      </left>
      <right/>
      <top style="hair">
        <color indexed="22"/>
      </top>
      <bottom/>
      <diagonal/>
    </border>
    <border>
      <left/>
      <right/>
      <top style="hair">
        <color indexed="22"/>
      </top>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right style="hair">
        <color indexed="22"/>
      </right>
      <top style="hair">
        <color indexed="22"/>
      </top>
      <bottom/>
      <diagonal/>
    </border>
    <border>
      <left style="hair">
        <color indexed="22"/>
      </left>
      <right/>
      <top/>
      <bottom/>
      <diagonal/>
    </border>
    <border>
      <left style="hair">
        <color indexed="22"/>
      </left>
      <right/>
      <top/>
      <bottom style="hair">
        <color indexed="22"/>
      </bottom>
      <diagonal/>
    </border>
    <border>
      <left/>
      <right style="hair">
        <color indexed="22"/>
      </right>
      <top/>
      <bottom style="hair">
        <color indexed="22"/>
      </bottom>
      <diagonal/>
    </border>
    <border>
      <left style="hair">
        <color indexed="22"/>
      </left>
      <right style="hair">
        <color indexed="22"/>
      </right>
      <top style="hair">
        <color indexed="22"/>
      </top>
      <bottom style="hair">
        <color indexed="22"/>
      </bottom>
      <diagonal/>
    </border>
    <border>
      <left/>
      <right style="hair">
        <color indexed="22"/>
      </right>
      <top/>
      <bottom/>
      <diagonal/>
    </border>
    <border>
      <left style="hair">
        <color theme="0" tint="-0.24994659260841701"/>
      </left>
      <right/>
      <top/>
      <bottom/>
      <diagonal/>
    </border>
    <border>
      <left/>
      <right style="hair">
        <color theme="0" tint="-0.14996795556505021"/>
      </right>
      <top/>
      <bottom/>
      <diagonal/>
    </border>
    <border>
      <left style="hair">
        <color rgb="FFC0C0C0"/>
      </left>
      <right style="hair">
        <color indexed="22"/>
      </right>
      <top style="hair">
        <color rgb="FFC0C0C0"/>
      </top>
      <bottom/>
      <diagonal/>
    </border>
    <border>
      <left style="hair">
        <color indexed="22"/>
      </left>
      <right style="hair">
        <color indexed="22"/>
      </right>
      <top style="hair">
        <color rgb="FFC0C0C0"/>
      </top>
      <bottom/>
      <diagonal/>
    </border>
    <border>
      <left style="hair">
        <color rgb="FFC0C0C0"/>
      </left>
      <right/>
      <top style="hair">
        <color rgb="FFC0C0C0"/>
      </top>
      <bottom/>
      <diagonal/>
    </border>
    <border>
      <left/>
      <right/>
      <top style="hair">
        <color rgb="FFC0C0C0"/>
      </top>
      <bottom/>
      <diagonal/>
    </border>
    <border>
      <left/>
      <right style="hair">
        <color indexed="22"/>
      </right>
      <top style="hair">
        <color rgb="FFC0C0C0"/>
      </top>
      <bottom/>
      <diagonal/>
    </border>
    <border>
      <left/>
      <right style="hair">
        <color rgb="FFC0C0C0"/>
      </right>
      <top style="hair">
        <color rgb="FFC0C0C0"/>
      </top>
      <bottom/>
      <diagonal/>
    </border>
    <border>
      <left style="hair">
        <color rgb="FFC0C0C0"/>
      </left>
      <right/>
      <top/>
      <bottom/>
      <diagonal/>
    </border>
    <border>
      <left/>
      <right style="hair">
        <color rgb="FFC0C0C0"/>
      </right>
      <top/>
      <bottom/>
      <diagonal/>
    </border>
    <border>
      <left style="hair">
        <color rgb="FFC0C0C0"/>
      </left>
      <right/>
      <top/>
      <bottom style="hair">
        <color rgb="FFC0C0C0"/>
      </bottom>
      <diagonal/>
    </border>
    <border>
      <left/>
      <right style="hair">
        <color rgb="FFBFBFBF"/>
      </right>
      <top/>
      <bottom style="hair">
        <color rgb="FFC0C0C0"/>
      </bottom>
      <diagonal/>
    </border>
    <border>
      <left/>
      <right/>
      <top/>
      <bottom style="hair">
        <color rgb="FFC0C0C0"/>
      </bottom>
      <diagonal/>
    </border>
    <border>
      <left/>
      <right style="hair">
        <color indexed="22"/>
      </right>
      <top/>
      <bottom style="hair">
        <color rgb="FFC0C0C0"/>
      </bottom>
      <diagonal/>
    </border>
    <border>
      <left/>
      <right style="hair">
        <color rgb="FFC0C0C0"/>
      </right>
      <top/>
      <bottom style="hair">
        <color rgb="FFC0C0C0"/>
      </bottom>
      <diagonal/>
    </border>
    <border>
      <left style="hair">
        <color indexed="22"/>
      </left>
      <right/>
      <top/>
      <bottom style="hair">
        <color rgb="FFC0C0C0"/>
      </bottom>
      <diagonal/>
    </border>
    <border>
      <left style="hair">
        <color rgb="FFC0C0C0"/>
      </left>
      <right/>
      <top/>
      <bottom style="hair">
        <color indexed="22"/>
      </bottom>
      <diagonal/>
    </border>
    <border>
      <left/>
      <right/>
      <top/>
      <bottom style="thin">
        <color theme="1" tint="0.24994659260841701"/>
      </bottom>
      <diagonal/>
    </border>
  </borders>
  <cellStyleXfs count="23">
    <xf numFmtId="0" fontId="0" fillId="0" borderId="0"/>
    <xf numFmtId="0" fontId="3" fillId="0" borderId="0"/>
    <xf numFmtId="0" fontId="1" fillId="0" borderId="0"/>
    <xf numFmtId="0" fontId="14" fillId="0" borderId="0" applyNumberFormat="0" applyFill="0" applyBorder="0" applyAlignment="0" applyProtection="0">
      <alignment vertical="top"/>
      <protection locked="0"/>
    </xf>
    <xf numFmtId="0" fontId="3" fillId="0" borderId="0"/>
    <xf numFmtId="0" fontId="3" fillId="0" borderId="0"/>
    <xf numFmtId="0" fontId="11" fillId="0" borderId="0"/>
    <xf numFmtId="0" fontId="15" fillId="0" borderId="0" applyNumberFormat="0" applyFill="0" applyBorder="0" applyAlignment="0" applyProtection="0">
      <alignment vertical="top"/>
      <protection locked="0"/>
    </xf>
    <xf numFmtId="0" fontId="1" fillId="0" borderId="0"/>
    <xf numFmtId="0" fontId="11" fillId="0" borderId="0"/>
    <xf numFmtId="0" fontId="3" fillId="0" borderId="0"/>
    <xf numFmtId="0" fontId="3" fillId="0" borderId="0"/>
    <xf numFmtId="0" fontId="11" fillId="0" borderId="0"/>
    <xf numFmtId="0" fontId="1" fillId="0" borderId="0"/>
    <xf numFmtId="0" fontId="11" fillId="0" borderId="0"/>
    <xf numFmtId="0" fontId="3" fillId="0" borderId="0"/>
    <xf numFmtId="0" fontId="1" fillId="0" borderId="0"/>
    <xf numFmtId="0" fontId="6" fillId="0" borderId="0" applyNumberFormat="0" applyFill="0" applyBorder="0" applyAlignment="0" applyProtection="0"/>
    <xf numFmtId="0" fontId="1" fillId="0" borderId="0"/>
    <xf numFmtId="0" fontId="6" fillId="0" borderId="0" applyNumberFormat="0" applyFill="0" applyBorder="0" applyAlignment="0" applyProtection="0"/>
    <xf numFmtId="0" fontId="6"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 fillId="0" borderId="0"/>
  </cellStyleXfs>
  <cellXfs count="703">
    <xf numFmtId="0" fontId="0" fillId="0" borderId="0" xfId="0"/>
    <xf numFmtId="164" fontId="3" fillId="0" borderId="1" xfId="1" applyNumberFormat="1" applyFont="1" applyFill="1" applyBorder="1" applyAlignment="1">
      <alignment horizontal="left" vertical="center"/>
    </xf>
    <xf numFmtId="164" fontId="3" fillId="0" borderId="1" xfId="1" applyNumberFormat="1" applyFont="1" applyFill="1" applyBorder="1" applyAlignment="1">
      <alignment horizontal="centerContinuous" vertical="center" shrinkToFit="1"/>
    </xf>
    <xf numFmtId="0" fontId="3" fillId="0" borderId="0" xfId="1" applyFont="1" applyFill="1" applyBorder="1" applyAlignment="1">
      <alignment horizontal="centerContinuous" vertical="center" shrinkToFit="1"/>
    </xf>
    <xf numFmtId="0" fontId="3" fillId="0" borderId="0" xfId="1" applyBorder="1"/>
    <xf numFmtId="0" fontId="4" fillId="0" borderId="0" xfId="1" applyFont="1" applyBorder="1" applyAlignment="1">
      <alignment horizontal="centerContinuous" vertical="center"/>
    </xf>
    <xf numFmtId="0" fontId="3" fillId="0" borderId="0" xfId="1" applyBorder="1" applyAlignment="1">
      <alignment horizontal="centerContinuous" vertical="center"/>
    </xf>
    <xf numFmtId="0" fontId="3" fillId="0" borderId="0" xfId="1" applyFont="1" applyBorder="1"/>
    <xf numFmtId="0" fontId="3" fillId="0" borderId="2" xfId="1" applyFont="1" applyBorder="1"/>
    <xf numFmtId="0" fontId="5" fillId="0" borderId="3" xfId="1" applyFont="1" applyBorder="1" applyAlignment="1">
      <alignment horizontal="center"/>
    </xf>
    <xf numFmtId="0" fontId="3" fillId="0" borderId="4" xfId="1" applyFont="1" applyBorder="1"/>
    <xf numFmtId="0" fontId="1" fillId="0" borderId="0" xfId="2" applyFont="1"/>
    <xf numFmtId="0" fontId="1" fillId="0" borderId="0" xfId="2"/>
    <xf numFmtId="0" fontId="3" fillId="0" borderId="1" xfId="4" applyNumberFormat="1" applyBorder="1"/>
    <xf numFmtId="0" fontId="3" fillId="0" borderId="1" xfId="4" applyNumberFormat="1" applyFont="1" applyFill="1" applyBorder="1"/>
    <xf numFmtId="0" fontId="3" fillId="0" borderId="1" xfId="5" applyNumberFormat="1" applyFont="1" applyBorder="1" applyAlignment="1">
      <alignment horizontal="right" vertical="center"/>
    </xf>
    <xf numFmtId="0" fontId="3" fillId="0" borderId="0" xfId="4" applyNumberFormat="1" applyFont="1"/>
    <xf numFmtId="0" fontId="7" fillId="0" borderId="0" xfId="4" applyNumberFormat="1" applyFont="1" applyFill="1" applyBorder="1" applyAlignment="1">
      <alignment horizontal="left" vertical="center"/>
    </xf>
    <xf numFmtId="0" fontId="8" fillId="0" borderId="0" xfId="4" applyNumberFormat="1" applyFont="1" applyFill="1" applyBorder="1" applyAlignment="1">
      <alignment horizontal="centerContinuous" vertical="center" shrinkToFit="1"/>
    </xf>
    <xf numFmtId="0" fontId="7" fillId="0" borderId="0" xfId="4" applyNumberFormat="1" applyFont="1" applyFill="1" applyBorder="1" applyAlignment="1">
      <alignment horizontal="centerContinuous" vertical="center" shrinkToFit="1"/>
    </xf>
    <xf numFmtId="0" fontId="9" fillId="0" borderId="0" xfId="4" applyNumberFormat="1" applyFont="1" applyFill="1" applyBorder="1" applyAlignment="1">
      <alignment horizontal="centerContinuous" vertical="center" shrinkToFit="1"/>
    </xf>
    <xf numFmtId="0" fontId="3" fillId="0" borderId="0" xfId="4" applyNumberFormat="1" applyFont="1" applyFill="1" applyBorder="1"/>
    <xf numFmtId="0" fontId="10" fillId="0" borderId="0" xfId="4" applyNumberFormat="1" applyFont="1" applyFill="1" applyBorder="1"/>
    <xf numFmtId="0" fontId="3" fillId="0" borderId="0" xfId="4" applyNumberFormat="1" applyFont="1" applyBorder="1"/>
    <xf numFmtId="0" fontId="12" fillId="0" borderId="0" xfId="4" applyNumberFormat="1" applyFont="1" applyBorder="1"/>
    <xf numFmtId="0" fontId="10" fillId="0" borderId="0" xfId="4" applyNumberFormat="1" applyFont="1" applyFill="1" applyBorder="1" applyAlignment="1">
      <alignment vertical="top"/>
    </xf>
    <xf numFmtId="0" fontId="3" fillId="0" borderId="0" xfId="4" applyNumberFormat="1" applyFont="1" applyFill="1" applyBorder="1" applyAlignment="1">
      <alignment vertical="top"/>
    </xf>
    <xf numFmtId="0" fontId="3" fillId="0" borderId="0" xfId="4" applyNumberFormat="1" applyFont="1" applyFill="1" applyBorder="1" applyAlignment="1">
      <alignment horizontal="left" wrapText="1"/>
    </xf>
    <xf numFmtId="0" fontId="13" fillId="0" borderId="0" xfId="4" applyNumberFormat="1" applyFont="1" applyFill="1" applyBorder="1" applyAlignment="1">
      <alignment horizontal="left" wrapText="1"/>
    </xf>
    <xf numFmtId="0" fontId="3" fillId="0" borderId="0" xfId="4" applyNumberFormat="1" applyFont="1" applyBorder="1" applyAlignment="1"/>
    <xf numFmtId="165" fontId="3" fillId="0" borderId="0" xfId="4" applyNumberFormat="1" applyFont="1" applyFill="1" applyBorder="1" applyAlignment="1">
      <alignment horizontal="left" wrapText="1"/>
    </xf>
    <xf numFmtId="0" fontId="10" fillId="0" borderId="0" xfId="5" applyNumberFormat="1" applyFont="1" applyFill="1" applyBorder="1"/>
    <xf numFmtId="0" fontId="3" fillId="0" borderId="0" xfId="5" applyNumberFormat="1" applyFont="1" applyFill="1" applyBorder="1"/>
    <xf numFmtId="0" fontId="3" fillId="0" borderId="0" xfId="5" applyNumberFormat="1" applyFont="1" applyFill="1" applyBorder="1" applyAlignment="1">
      <alignment horizontal="left" vertical="top" wrapText="1"/>
    </xf>
    <xf numFmtId="0" fontId="3" fillId="0" borderId="0" xfId="4" applyNumberFormat="1" applyFont="1" applyFill="1" applyBorder="1" applyAlignment="1">
      <alignment horizontal="left" vertical="top" wrapText="1"/>
    </xf>
    <xf numFmtId="0" fontId="3" fillId="0" borderId="0" xfId="4" applyNumberFormat="1" applyFont="1" applyFill="1" applyBorder="1" applyAlignment="1">
      <alignment wrapText="1"/>
    </xf>
    <xf numFmtId="0" fontId="3" fillId="0" borderId="0" xfId="5" applyNumberFormat="1" applyFont="1" applyFill="1" applyBorder="1" applyAlignment="1">
      <alignment vertical="top" wrapText="1"/>
    </xf>
    <xf numFmtId="0" fontId="16" fillId="2" borderId="0" xfId="4" applyNumberFormat="1" applyFont="1" applyFill="1" applyBorder="1"/>
    <xf numFmtId="0" fontId="14" fillId="0" borderId="0" xfId="3" applyNumberFormat="1" applyFill="1" applyBorder="1" applyAlignment="1" applyProtection="1">
      <alignment vertical="top" wrapText="1"/>
    </xf>
    <xf numFmtId="0" fontId="16" fillId="0" borderId="0" xfId="4" applyNumberFormat="1" applyFont="1" applyFill="1" applyBorder="1" applyAlignment="1">
      <alignment wrapText="1"/>
    </xf>
    <xf numFmtId="0" fontId="16" fillId="2" borderId="0" xfId="4" applyNumberFormat="1" applyFont="1" applyFill="1"/>
    <xf numFmtId="0" fontId="17" fillId="0" borderId="0" xfId="4" applyNumberFormat="1" applyFont="1" applyFill="1" applyBorder="1" applyAlignment="1"/>
    <xf numFmtId="0" fontId="17" fillId="0" borderId="0" xfId="4" applyNumberFormat="1" applyFont="1" applyBorder="1" applyAlignment="1"/>
    <xf numFmtId="0" fontId="16" fillId="0" borderId="0" xfId="4" applyNumberFormat="1" applyFont="1"/>
    <xf numFmtId="0" fontId="18" fillId="0" borderId="0" xfId="4" applyNumberFormat="1" applyFont="1" applyBorder="1" applyAlignment="1">
      <alignment wrapText="1"/>
    </xf>
    <xf numFmtId="17" fontId="3" fillId="0" borderId="0" xfId="4" applyNumberFormat="1" applyFont="1" applyBorder="1"/>
    <xf numFmtId="0" fontId="10" fillId="0" borderId="0" xfId="4" applyNumberFormat="1" applyFont="1" applyBorder="1" applyAlignment="1">
      <alignment vertical="top"/>
    </xf>
    <xf numFmtId="0" fontId="3" fillId="0" borderId="0" xfId="4" applyNumberFormat="1" applyFont="1" applyBorder="1" applyAlignment="1">
      <alignment vertical="top" wrapText="1"/>
    </xf>
    <xf numFmtId="0" fontId="3" fillId="0" borderId="0" xfId="4" applyNumberFormat="1" applyFont="1" applyBorder="1" applyAlignment="1">
      <alignment horizontal="left" vertical="top" wrapText="1"/>
    </xf>
    <xf numFmtId="0" fontId="3" fillId="0" borderId="0" xfId="4" applyNumberFormat="1" applyFont="1" applyBorder="1" applyAlignment="1">
      <alignment horizontal="left" vertical="top"/>
    </xf>
    <xf numFmtId="0" fontId="3" fillId="0" borderId="0" xfId="4" applyNumberFormat="1" applyFont="1" applyBorder="1" applyAlignment="1">
      <alignment vertical="top"/>
    </xf>
    <xf numFmtId="0" fontId="18" fillId="0" borderId="0" xfId="4" applyNumberFormat="1" applyFont="1" applyFill="1" applyBorder="1" applyAlignment="1">
      <alignment vertical="top"/>
    </xf>
    <xf numFmtId="0" fontId="3" fillId="0" borderId="0" xfId="4" applyNumberFormat="1" applyFont="1" applyFill="1" applyBorder="1" applyAlignment="1">
      <alignment vertical="top" wrapText="1"/>
    </xf>
    <xf numFmtId="0" fontId="18" fillId="0" borderId="0" xfId="4" applyNumberFormat="1" applyFont="1" applyFill="1" applyBorder="1" applyAlignment="1"/>
    <xf numFmtId="0" fontId="3" fillId="0" borderId="0" xfId="4" applyNumberFormat="1" applyFont="1" applyBorder="1" applyAlignment="1">
      <alignment horizontal="left" wrapText="1"/>
    </xf>
    <xf numFmtId="0" fontId="3" fillId="0" borderId="5" xfId="8" applyFont="1" applyBorder="1" applyAlignment="1">
      <alignment horizontal="right" vertical="center"/>
    </xf>
    <xf numFmtId="0" fontId="19" fillId="0" borderId="5" xfId="8" applyFont="1" applyBorder="1"/>
    <xf numFmtId="0" fontId="3" fillId="0" borderId="1" xfId="5" applyFont="1" applyBorder="1" applyAlignment="1">
      <alignment horizontal="right" vertical="center"/>
    </xf>
    <xf numFmtId="0" fontId="19" fillId="0" borderId="0" xfId="8" applyFont="1" applyBorder="1"/>
    <xf numFmtId="0" fontId="19" fillId="0" borderId="0" xfId="8" applyFont="1" applyBorder="1" applyAlignment="1">
      <alignment horizontal="left"/>
    </xf>
    <xf numFmtId="0" fontId="19" fillId="0" borderId="0" xfId="8" applyFont="1" applyAlignment="1">
      <alignment horizontal="left"/>
    </xf>
    <xf numFmtId="0" fontId="5" fillId="0" borderId="0" xfId="8" applyFont="1" applyFill="1" applyAlignment="1"/>
    <xf numFmtId="0" fontId="10" fillId="0" borderId="0" xfId="9" applyFont="1" applyAlignment="1">
      <alignment horizontal="left"/>
    </xf>
    <xf numFmtId="0" fontId="20" fillId="0" borderId="0" xfId="8" applyFont="1" applyAlignment="1">
      <alignment horizontal="left"/>
    </xf>
    <xf numFmtId="0" fontId="3" fillId="0" borderId="0" xfId="9" applyFont="1" applyAlignment="1">
      <alignment horizontal="left"/>
    </xf>
    <xf numFmtId="0" fontId="3" fillId="0" borderId="0" xfId="8" applyFont="1" applyAlignment="1"/>
    <xf numFmtId="0" fontId="3" fillId="0" borderId="0" xfId="9" applyFont="1" applyAlignment="1"/>
    <xf numFmtId="0" fontId="10" fillId="0" borderId="0" xfId="8" applyFont="1" applyAlignment="1">
      <alignment horizontal="left"/>
    </xf>
    <xf numFmtId="0" fontId="10" fillId="0" borderId="0" xfId="5" applyFont="1" applyBorder="1" applyAlignment="1">
      <alignment horizontal="left"/>
    </xf>
    <xf numFmtId="0" fontId="10" fillId="0" borderId="0" xfId="8" applyFont="1" applyFill="1" applyAlignment="1">
      <alignment horizontal="left"/>
    </xf>
    <xf numFmtId="0" fontId="3" fillId="0" borderId="0" xfId="8" applyFont="1" applyFill="1" applyBorder="1" applyAlignment="1">
      <alignment horizontal="left"/>
    </xf>
    <xf numFmtId="0" fontId="3" fillId="0" borderId="0" xfId="5" applyFont="1" applyBorder="1" applyAlignment="1">
      <alignment horizontal="left"/>
    </xf>
    <xf numFmtId="0" fontId="15" fillId="0" borderId="0" xfId="8" applyFont="1" applyFill="1" applyBorder="1" applyAlignment="1">
      <alignment horizontal="right"/>
    </xf>
    <xf numFmtId="49" fontId="15" fillId="0" borderId="0" xfId="3" applyNumberFormat="1" applyFont="1" applyFill="1" applyBorder="1" applyAlignment="1" applyProtection="1">
      <alignment horizontal="left"/>
    </xf>
    <xf numFmtId="0" fontId="3" fillId="0" borderId="0" xfId="8" applyFont="1" applyBorder="1" applyAlignment="1"/>
    <xf numFmtId="0" fontId="3" fillId="0" borderId="0" xfId="8" applyFont="1" applyBorder="1" applyAlignment="1">
      <alignment horizontal="left"/>
    </xf>
    <xf numFmtId="14" fontId="3" fillId="0" borderId="0" xfId="8" applyNumberFormat="1" applyFont="1" applyFill="1" applyBorder="1" applyAlignment="1">
      <alignment horizontal="left"/>
    </xf>
    <xf numFmtId="0" fontId="3" fillId="0" borderId="0" xfId="8" applyFont="1" applyBorder="1"/>
    <xf numFmtId="0" fontId="13" fillId="0" borderId="0" xfId="8" applyFont="1" applyBorder="1" applyAlignment="1"/>
    <xf numFmtId="0" fontId="13" fillId="0" borderId="0" xfId="8" applyFont="1" applyBorder="1" applyAlignment="1">
      <alignment horizontal="left"/>
    </xf>
    <xf numFmtId="0" fontId="3" fillId="0" borderId="0" xfId="8" applyFont="1" applyBorder="1" applyAlignment="1">
      <alignment horizontal="left" wrapText="1"/>
    </xf>
    <xf numFmtId="0" fontId="13" fillId="0" borderId="0" xfId="8" applyFont="1" applyBorder="1" applyAlignment="1">
      <alignment wrapText="1"/>
    </xf>
    <xf numFmtId="0" fontId="19" fillId="0" borderId="0" xfId="8" applyFont="1" applyBorder="1" applyAlignment="1">
      <alignment horizontal="left" wrapText="1"/>
    </xf>
    <xf numFmtId="0" fontId="21" fillId="0" borderId="0" xfId="8" applyFont="1" applyBorder="1" applyAlignment="1">
      <alignment horizontal="left" wrapText="1"/>
    </xf>
    <xf numFmtId="0" fontId="22" fillId="0" borderId="0" xfId="8" applyFont="1" applyBorder="1" applyAlignment="1" applyProtection="1">
      <alignment horizontal="left" indent="10"/>
    </xf>
    <xf numFmtId="0" fontId="22" fillId="0" borderId="0" xfId="8" applyFont="1" applyBorder="1" applyAlignment="1" applyProtection="1">
      <alignment horizontal="left"/>
    </xf>
    <xf numFmtId="0" fontId="22" fillId="0" borderId="0" xfId="8" applyFont="1" applyAlignment="1" applyProtection="1">
      <alignment horizontal="left" indent="10"/>
    </xf>
    <xf numFmtId="0" fontId="19" fillId="0" borderId="0" xfId="8" applyFont="1" applyBorder="1" applyAlignment="1">
      <alignment horizontal="left" indent="10"/>
    </xf>
    <xf numFmtId="164" fontId="3" fillId="0" borderId="1" xfId="5" applyNumberFormat="1" applyFont="1" applyFill="1" applyBorder="1" applyAlignment="1">
      <alignment horizontal="left" vertical="center"/>
    </xf>
    <xf numFmtId="164" fontId="3" fillId="0" borderId="1" xfId="5" applyNumberFormat="1" applyFont="1" applyFill="1" applyBorder="1" applyAlignment="1">
      <alignment horizontal="centerContinuous" vertical="center" shrinkToFit="1"/>
    </xf>
    <xf numFmtId="0" fontId="3" fillId="0" borderId="1" xfId="5" applyFont="1" applyFill="1" applyBorder="1" applyAlignment="1">
      <alignment horizontal="centerContinuous" vertical="center" shrinkToFit="1"/>
    </xf>
    <xf numFmtId="0" fontId="3" fillId="0" borderId="0" xfId="5" applyBorder="1"/>
    <xf numFmtId="0" fontId="4" fillId="0" borderId="0" xfId="5" applyFont="1" applyBorder="1" applyAlignment="1">
      <alignment horizontal="centerContinuous" vertical="center"/>
    </xf>
    <xf numFmtId="0" fontId="3" fillId="0" borderId="0" xfId="5" applyBorder="1" applyAlignment="1">
      <alignment horizontal="centerContinuous" vertical="center"/>
    </xf>
    <xf numFmtId="0" fontId="12" fillId="0" borderId="0" xfId="5" applyFont="1" applyBorder="1"/>
    <xf numFmtId="0" fontId="23" fillId="0" borderId="0" xfId="5" applyFont="1" applyFill="1" applyBorder="1" applyAlignment="1">
      <alignment horizontal="left" vertical="center"/>
    </xf>
    <xf numFmtId="0" fontId="17" fillId="0" borderId="0" xfId="5" applyFont="1" applyBorder="1"/>
    <xf numFmtId="0" fontId="17" fillId="0" borderId="0" xfId="9" applyFont="1" applyFill="1"/>
    <xf numFmtId="3" fontId="17" fillId="0" borderId="16" xfId="9" applyNumberFormat="1" applyFont="1" applyFill="1" applyBorder="1" applyAlignment="1">
      <alignment horizontal="center" vertical="center"/>
    </xf>
    <xf numFmtId="168" fontId="17" fillId="0" borderId="16" xfId="9" applyNumberFormat="1" applyFont="1" applyFill="1" applyBorder="1" applyAlignment="1">
      <alignment horizontal="center" vertical="center"/>
    </xf>
    <xf numFmtId="1" fontId="26" fillId="0" borderId="16" xfId="9" applyNumberFormat="1" applyFont="1" applyFill="1" applyBorder="1" applyAlignment="1">
      <alignment horizontal="center" vertical="center"/>
    </xf>
    <xf numFmtId="0" fontId="26" fillId="0" borderId="0" xfId="9" applyFont="1" applyFill="1"/>
    <xf numFmtId="1" fontId="27" fillId="0" borderId="7" xfId="9" applyNumberFormat="1" applyFont="1" applyFill="1" applyBorder="1" applyAlignment="1">
      <alignment horizontal="left"/>
    </xf>
    <xf numFmtId="1" fontId="27" fillId="0" borderId="0" xfId="9" applyNumberFormat="1" applyFont="1" applyFill="1" applyBorder="1" applyAlignment="1">
      <alignment horizontal="center"/>
    </xf>
    <xf numFmtId="1" fontId="27" fillId="0" borderId="3" xfId="9" applyNumberFormat="1" applyFont="1" applyFill="1" applyBorder="1" applyAlignment="1">
      <alignment horizontal="center"/>
    </xf>
    <xf numFmtId="3" fontId="17" fillId="0" borderId="7" xfId="9" applyNumberFormat="1" applyFont="1" applyFill="1" applyBorder="1" applyAlignment="1">
      <alignment horizontal="center"/>
    </xf>
    <xf numFmtId="3" fontId="17" fillId="0" borderId="8" xfId="9" applyNumberFormat="1" applyFont="1" applyFill="1" applyBorder="1" applyAlignment="1">
      <alignment horizontal="center"/>
    </xf>
    <xf numFmtId="3" fontId="17" fillId="0" borderId="12" xfId="9" applyNumberFormat="1" applyFont="1" applyFill="1" applyBorder="1" applyAlignment="1">
      <alignment horizontal="center"/>
    </xf>
    <xf numFmtId="1" fontId="17" fillId="0" borderId="7" xfId="9" applyNumberFormat="1" applyFont="1" applyFill="1" applyBorder="1" applyAlignment="1">
      <alignment horizontal="center"/>
    </xf>
    <xf numFmtId="1" fontId="17" fillId="0" borderId="12" xfId="9" applyNumberFormat="1" applyFont="1" applyFill="1" applyBorder="1" applyAlignment="1">
      <alignment horizontal="center"/>
    </xf>
    <xf numFmtId="0" fontId="17" fillId="0" borderId="0" xfId="9" applyFont="1" applyFill="1" applyAlignment="1"/>
    <xf numFmtId="49" fontId="27" fillId="0" borderId="13" xfId="9" applyNumberFormat="1" applyFont="1" applyFill="1" applyBorder="1" applyAlignment="1"/>
    <xf numFmtId="0" fontId="27" fillId="0" borderId="0" xfId="9" applyFont="1" applyFill="1" applyBorder="1" applyAlignment="1"/>
    <xf numFmtId="169" fontId="17" fillId="0" borderId="3" xfId="9" applyNumberFormat="1" applyFont="1" applyFill="1" applyBorder="1" applyAlignment="1">
      <alignment horizontal="right"/>
    </xf>
    <xf numFmtId="170" fontId="17" fillId="0" borderId="0" xfId="9" applyNumberFormat="1" applyFont="1" applyFill="1" applyBorder="1" applyAlignment="1">
      <alignment horizontal="right"/>
    </xf>
    <xf numFmtId="170" fontId="17" fillId="0" borderId="13" xfId="9" applyNumberFormat="1" applyFont="1" applyFill="1" applyBorder="1" applyAlignment="1">
      <alignment horizontal="right"/>
    </xf>
    <xf numFmtId="171" fontId="17" fillId="0" borderId="17" xfId="9" applyNumberFormat="1" applyFont="1" applyFill="1" applyBorder="1" applyAlignment="1">
      <alignment horizontal="right"/>
    </xf>
    <xf numFmtId="0" fontId="17" fillId="0" borderId="0" xfId="9" applyFont="1" applyFill="1" applyAlignment="1">
      <alignment wrapText="1"/>
    </xf>
    <xf numFmtId="49" fontId="17" fillId="0" borderId="13" xfId="9" applyNumberFormat="1" applyFont="1" applyFill="1" applyBorder="1" applyAlignment="1"/>
    <xf numFmtId="49" fontId="17" fillId="0" borderId="0" xfId="9" applyNumberFormat="1" applyFont="1" applyFill="1" applyBorder="1" applyAlignment="1"/>
    <xf numFmtId="172" fontId="17" fillId="0" borderId="13" xfId="9" applyNumberFormat="1" applyFont="1" applyFill="1" applyBorder="1" applyAlignment="1"/>
    <xf numFmtId="0" fontId="17" fillId="0" borderId="0" xfId="5" applyFont="1" applyFill="1" applyBorder="1" applyAlignment="1">
      <alignment horizontal="left"/>
    </xf>
    <xf numFmtId="173" fontId="17" fillId="0" borderId="0" xfId="9" applyNumberFormat="1" applyFont="1" applyFill="1" applyBorder="1" applyAlignment="1"/>
    <xf numFmtId="172" fontId="17" fillId="0" borderId="14" xfId="9" applyNumberFormat="1" applyFont="1" applyFill="1" applyBorder="1" applyAlignment="1"/>
    <xf numFmtId="49" fontId="17" fillId="0" borderId="6" xfId="9" applyNumberFormat="1" applyFont="1" applyFill="1" applyBorder="1" applyAlignment="1"/>
    <xf numFmtId="169" fontId="17" fillId="0" borderId="4" xfId="9" applyNumberFormat="1" applyFont="1" applyFill="1" applyBorder="1" applyAlignment="1">
      <alignment horizontal="right"/>
    </xf>
    <xf numFmtId="1" fontId="27" fillId="0" borderId="13" xfId="9" applyNumberFormat="1" applyFont="1" applyFill="1" applyBorder="1" applyAlignment="1">
      <alignment horizontal="left"/>
    </xf>
    <xf numFmtId="1" fontId="27" fillId="0" borderId="3" xfId="9" applyNumberFormat="1" applyFont="1" applyFill="1" applyBorder="1" applyAlignment="1">
      <alignment horizontal="right"/>
    </xf>
    <xf numFmtId="3" fontId="17" fillId="0" borderId="7" xfId="9" applyNumberFormat="1" applyFont="1" applyFill="1" applyBorder="1" applyAlignment="1">
      <alignment horizontal="right"/>
    </xf>
    <xf numFmtId="3" fontId="17" fillId="0" borderId="8" xfId="9" applyNumberFormat="1" applyFont="1" applyFill="1" applyBorder="1" applyAlignment="1">
      <alignment horizontal="right"/>
    </xf>
    <xf numFmtId="3" fontId="17" fillId="0" borderId="12" xfId="9" applyNumberFormat="1" applyFont="1" applyFill="1" applyBorder="1" applyAlignment="1">
      <alignment horizontal="right"/>
    </xf>
    <xf numFmtId="1" fontId="17" fillId="0" borderId="7" xfId="9" applyNumberFormat="1" applyFont="1" applyFill="1" applyBorder="1" applyAlignment="1">
      <alignment horizontal="right"/>
    </xf>
    <xf numFmtId="1" fontId="17" fillId="0" borderId="12" xfId="9" applyNumberFormat="1" applyFont="1" applyFill="1" applyBorder="1" applyAlignment="1">
      <alignment horizontal="right"/>
    </xf>
    <xf numFmtId="1" fontId="17" fillId="0" borderId="3" xfId="9" applyNumberFormat="1" applyFont="1" applyFill="1" applyBorder="1" applyAlignment="1">
      <alignment horizontal="right"/>
    </xf>
    <xf numFmtId="3" fontId="17" fillId="0" borderId="13" xfId="9" applyNumberFormat="1" applyFont="1" applyFill="1" applyBorder="1" applyAlignment="1">
      <alignment horizontal="right"/>
    </xf>
    <xf numFmtId="3" fontId="17" fillId="0" borderId="0" xfId="9" applyNumberFormat="1" applyFont="1" applyFill="1" applyBorder="1" applyAlignment="1">
      <alignment horizontal="right"/>
    </xf>
    <xf numFmtId="3" fontId="17" fillId="0" borderId="17" xfId="9" applyNumberFormat="1" applyFont="1" applyFill="1" applyBorder="1" applyAlignment="1">
      <alignment horizontal="right"/>
    </xf>
    <xf numFmtId="174" fontId="17" fillId="0" borderId="13" xfId="9" applyNumberFormat="1" applyFont="1" applyFill="1" applyBorder="1" applyAlignment="1">
      <alignment horizontal="right"/>
    </xf>
    <xf numFmtId="175" fontId="17" fillId="0" borderId="17" xfId="9" applyNumberFormat="1" applyFont="1" applyFill="1" applyBorder="1" applyAlignment="1">
      <alignment horizontal="right"/>
    </xf>
    <xf numFmtId="170" fontId="17" fillId="0" borderId="13" xfId="9" applyNumberFormat="1" applyFont="1" applyFill="1" applyBorder="1" applyAlignment="1">
      <alignment horizontal="right" wrapText="1"/>
    </xf>
    <xf numFmtId="170" fontId="17" fillId="0" borderId="17" xfId="9" applyNumberFormat="1" applyFont="1" applyFill="1" applyBorder="1" applyAlignment="1">
      <alignment horizontal="right"/>
    </xf>
    <xf numFmtId="168" fontId="27" fillId="0" borderId="3" xfId="9" applyNumberFormat="1" applyFont="1" applyFill="1" applyBorder="1" applyAlignment="1">
      <alignment horizontal="right"/>
    </xf>
    <xf numFmtId="49" fontId="17" fillId="0" borderId="14" xfId="9" applyNumberFormat="1" applyFont="1" applyFill="1" applyBorder="1" applyAlignment="1"/>
    <xf numFmtId="170" fontId="17" fillId="0" borderId="14" xfId="9" applyNumberFormat="1" applyFont="1" applyFill="1" applyBorder="1" applyAlignment="1">
      <alignment horizontal="right"/>
    </xf>
    <xf numFmtId="170" fontId="17" fillId="0" borderId="6" xfId="9" applyNumberFormat="1" applyFont="1" applyFill="1" applyBorder="1" applyAlignment="1">
      <alignment horizontal="right"/>
    </xf>
    <xf numFmtId="170" fontId="17" fillId="0" borderId="15" xfId="9" applyNumberFormat="1" applyFont="1" applyFill="1" applyBorder="1" applyAlignment="1">
      <alignment horizontal="right"/>
    </xf>
    <xf numFmtId="171" fontId="17" fillId="0" borderId="15" xfId="9" applyNumberFormat="1" applyFont="1" applyFill="1" applyBorder="1" applyAlignment="1">
      <alignment horizontal="right"/>
    </xf>
    <xf numFmtId="172" fontId="28" fillId="0" borderId="0" xfId="9" applyNumberFormat="1" applyFont="1" applyFill="1" applyBorder="1"/>
    <xf numFmtId="3" fontId="28" fillId="0" borderId="0" xfId="9" applyNumberFormat="1" applyFont="1" applyFill="1" applyBorder="1"/>
    <xf numFmtId="3" fontId="28" fillId="0" borderId="0" xfId="9" applyNumberFormat="1" applyFont="1" applyFill="1" applyBorder="1" applyAlignment="1">
      <alignment horizontal="right"/>
    </xf>
    <xf numFmtId="168" fontId="28" fillId="0" borderId="0" xfId="9" applyNumberFormat="1" applyFont="1" applyFill="1" applyBorder="1" applyAlignment="1">
      <alignment horizontal="right" vertical="top"/>
    </xf>
    <xf numFmtId="0" fontId="28" fillId="0" borderId="0" xfId="9" applyFont="1" applyFill="1"/>
    <xf numFmtId="49" fontId="28" fillId="0" borderId="0" xfId="9" applyNumberFormat="1" applyFont="1" applyFill="1" applyBorder="1" applyAlignment="1">
      <alignment vertical="center"/>
    </xf>
    <xf numFmtId="0" fontId="26" fillId="0" borderId="0" xfId="9" applyFont="1" applyFill="1" applyAlignment="1">
      <alignment vertical="center"/>
    </xf>
    <xf numFmtId="0" fontId="26" fillId="0" borderId="0" xfId="9" applyFont="1" applyFill="1" applyAlignment="1">
      <alignment vertical="center" wrapText="1"/>
    </xf>
    <xf numFmtId="173" fontId="17" fillId="0" borderId="0" xfId="9" applyNumberFormat="1" applyFont="1" applyFill="1"/>
    <xf numFmtId="3" fontId="17" fillId="0" borderId="0" xfId="9" applyNumberFormat="1" applyFont="1" applyFill="1"/>
    <xf numFmtId="168" fontId="17" fillId="0" borderId="0" xfId="9" applyNumberFormat="1" applyFont="1" applyFill="1"/>
    <xf numFmtId="0" fontId="30" fillId="2" borderId="0" xfId="5" applyFont="1" applyFill="1" applyBorder="1"/>
    <xf numFmtId="0" fontId="30" fillId="0" borderId="0" xfId="5" applyFont="1" applyBorder="1"/>
    <xf numFmtId="0" fontId="23" fillId="2" borderId="0" xfId="5" applyFont="1" applyFill="1" applyBorder="1"/>
    <xf numFmtId="0" fontId="23" fillId="0" borderId="0" xfId="5" applyFont="1" applyBorder="1"/>
    <xf numFmtId="0" fontId="23" fillId="0" borderId="0" xfId="5" applyFont="1" applyFill="1" applyBorder="1" applyAlignment="1">
      <alignment horizontal="centerContinuous"/>
    </xf>
    <xf numFmtId="166" fontId="10" fillId="0" borderId="0" xfId="5" applyNumberFormat="1" applyFont="1" applyFill="1" applyBorder="1" applyAlignment="1">
      <alignment horizontal="left"/>
    </xf>
    <xf numFmtId="0" fontId="23" fillId="2" borderId="0" xfId="5" applyFont="1" applyFill="1" applyBorder="1" applyAlignment="1"/>
    <xf numFmtId="0" fontId="23" fillId="0" borderId="0" xfId="5" applyFont="1" applyBorder="1" applyAlignment="1"/>
    <xf numFmtId="0" fontId="12" fillId="0" borderId="0" xfId="5" applyFont="1" applyBorder="1" applyAlignment="1"/>
    <xf numFmtId="164" fontId="17" fillId="0" borderId="0" xfId="5" applyNumberFormat="1" applyFont="1" applyBorder="1" applyAlignment="1">
      <alignment horizontal="left" wrapText="1"/>
    </xf>
    <xf numFmtId="0" fontId="12" fillId="0" borderId="6" xfId="5" applyFont="1" applyBorder="1"/>
    <xf numFmtId="0" fontId="17" fillId="0" borderId="6" xfId="5" applyFont="1" applyBorder="1"/>
    <xf numFmtId="166" fontId="17" fillId="0" borderId="6" xfId="5" applyNumberFormat="1" applyFont="1" applyFill="1" applyBorder="1" applyAlignment="1">
      <alignment vertical="center"/>
    </xf>
    <xf numFmtId="166" fontId="10" fillId="0" borderId="7" xfId="5" applyNumberFormat="1" applyFont="1" applyFill="1" applyBorder="1" applyAlignment="1">
      <alignment horizontal="left" vertical="center"/>
    </xf>
    <xf numFmtId="166" fontId="10" fillId="0" borderId="8" xfId="5" applyNumberFormat="1" applyFont="1" applyFill="1" applyBorder="1" applyAlignment="1">
      <alignment horizontal="left" vertical="center"/>
    </xf>
    <xf numFmtId="166" fontId="10" fillId="0" borderId="12" xfId="5" applyNumberFormat="1" applyFont="1" applyFill="1" applyBorder="1" applyAlignment="1">
      <alignment horizontal="left" vertical="center"/>
    </xf>
    <xf numFmtId="166" fontId="17" fillId="0" borderId="13" xfId="5" applyNumberFormat="1" applyFont="1" applyFill="1" applyBorder="1" applyAlignment="1">
      <alignment vertical="center"/>
    </xf>
    <xf numFmtId="166" fontId="17" fillId="0" borderId="0" xfId="5" applyNumberFormat="1" applyFont="1" applyFill="1" applyBorder="1" applyAlignment="1">
      <alignment vertical="center"/>
    </xf>
    <xf numFmtId="166" fontId="17" fillId="0" borderId="17" xfId="5" applyNumberFormat="1" applyFont="1" applyFill="1" applyBorder="1" applyAlignment="1">
      <alignment vertical="center"/>
    </xf>
    <xf numFmtId="0" fontId="12" fillId="0" borderId="0" xfId="5" applyFont="1" applyBorder="1" applyAlignment="1">
      <alignment vertical="center"/>
    </xf>
    <xf numFmtId="168" fontId="17" fillId="0" borderId="6" xfId="9" applyNumberFormat="1" applyFont="1" applyFill="1" applyBorder="1" applyAlignment="1"/>
    <xf numFmtId="174" fontId="17" fillId="0" borderId="6" xfId="9" applyNumberFormat="1" applyFont="1" applyFill="1" applyBorder="1" applyAlignment="1"/>
    <xf numFmtId="174" fontId="17" fillId="0" borderId="15" xfId="9" applyNumberFormat="1" applyFont="1" applyFill="1" applyBorder="1" applyAlignment="1"/>
    <xf numFmtId="175" fontId="17" fillId="0" borderId="0" xfId="9" applyNumberFormat="1" applyFont="1" applyFill="1" applyBorder="1" applyAlignment="1"/>
    <xf numFmtId="0" fontId="17" fillId="0" borderId="0" xfId="9" applyFont="1" applyFill="1" applyBorder="1" applyAlignment="1"/>
    <xf numFmtId="168" fontId="17" fillId="0" borderId="0" xfId="9" applyNumberFormat="1" applyFont="1" applyFill="1" applyBorder="1" applyAlignment="1"/>
    <xf numFmtId="174" fontId="17" fillId="0" borderId="0" xfId="9" applyNumberFormat="1" applyFont="1" applyFill="1" applyBorder="1" applyAlignment="1"/>
    <xf numFmtId="174" fontId="17" fillId="0" borderId="17" xfId="9" applyNumberFormat="1" applyFont="1" applyFill="1" applyBorder="1" applyAlignment="1"/>
    <xf numFmtId="175" fontId="31" fillId="2" borderId="0" xfId="9" applyNumberFormat="1" applyFont="1" applyFill="1" applyBorder="1" applyAlignment="1"/>
    <xf numFmtId="0" fontId="31" fillId="0" borderId="0" xfId="9" applyFont="1" applyFill="1" applyBorder="1" applyAlignment="1"/>
    <xf numFmtId="0" fontId="30" fillId="2" borderId="0" xfId="5" applyFont="1" applyFill="1"/>
    <xf numFmtId="1" fontId="17" fillId="0" borderId="0" xfId="5" applyNumberFormat="1" applyFont="1" applyBorder="1" applyAlignment="1">
      <alignment horizontal="right" vertical="center"/>
    </xf>
    <xf numFmtId="174" fontId="17" fillId="0" borderId="0" xfId="9" applyNumberFormat="1" applyFont="1" applyFill="1" applyBorder="1" applyAlignment="1">
      <alignment vertical="center"/>
    </xf>
    <xf numFmtId="174" fontId="17" fillId="0" borderId="17" xfId="9" applyNumberFormat="1" applyFont="1" applyFill="1" applyBorder="1" applyAlignment="1">
      <alignment vertical="center"/>
    </xf>
    <xf numFmtId="0" fontId="17" fillId="0" borderId="0" xfId="9" applyFont="1" applyFill="1" applyAlignment="1">
      <alignment vertical="center"/>
    </xf>
    <xf numFmtId="0" fontId="17" fillId="0" borderId="13" xfId="5" applyFont="1" applyFill="1" applyBorder="1" applyAlignment="1">
      <alignment horizontal="left" vertical="center" wrapText="1"/>
    </xf>
    <xf numFmtId="49" fontId="17" fillId="0" borderId="0" xfId="9" applyNumberFormat="1" applyFont="1" applyFill="1" applyBorder="1" applyAlignment="1">
      <alignment horizontal="left" vertical="center" wrapText="1"/>
    </xf>
    <xf numFmtId="176" fontId="17" fillId="0" borderId="0" xfId="5" applyNumberFormat="1" applyFont="1" applyBorder="1" applyAlignment="1">
      <alignment horizontal="right" vertical="center" wrapText="1"/>
    </xf>
    <xf numFmtId="174" fontId="17" fillId="0" borderId="0" xfId="9" applyNumberFormat="1" applyFont="1" applyFill="1" applyBorder="1" applyAlignment="1">
      <alignment vertical="center" wrapText="1"/>
    </xf>
    <xf numFmtId="174" fontId="17" fillId="0" borderId="17" xfId="9" applyNumberFormat="1" applyFont="1" applyFill="1" applyBorder="1" applyAlignment="1">
      <alignment vertical="center" wrapText="1"/>
    </xf>
    <xf numFmtId="0" fontId="17" fillId="0" borderId="0" xfId="9" applyFont="1" applyFill="1" applyAlignment="1">
      <alignment vertical="center" wrapText="1"/>
    </xf>
    <xf numFmtId="173" fontId="17" fillId="0" borderId="0" xfId="9" applyNumberFormat="1" applyFont="1" applyFill="1" applyBorder="1" applyAlignment="1">
      <alignment horizontal="left" vertical="center" wrapText="1"/>
    </xf>
    <xf numFmtId="0" fontId="28" fillId="0" borderId="0" xfId="9" applyFont="1" applyFill="1" applyAlignment="1">
      <alignment vertical="center" wrapText="1"/>
    </xf>
    <xf numFmtId="0" fontId="17" fillId="0" borderId="13" xfId="5" applyFont="1" applyFill="1" applyBorder="1" applyAlignment="1">
      <alignment horizontal="left" vertical="center"/>
    </xf>
    <xf numFmtId="173" fontId="17" fillId="0" borderId="0" xfId="9" applyNumberFormat="1" applyFont="1" applyFill="1" applyBorder="1" applyAlignment="1">
      <alignment horizontal="left" vertical="center"/>
    </xf>
    <xf numFmtId="170" fontId="17" fillId="0" borderId="0" xfId="5" applyNumberFormat="1" applyFont="1" applyFill="1" applyBorder="1" applyAlignment="1">
      <alignment horizontal="left" vertical="center"/>
    </xf>
    <xf numFmtId="170" fontId="17" fillId="0" borderId="0" xfId="5" applyNumberFormat="1" applyFont="1" applyFill="1" applyBorder="1" applyAlignment="1">
      <alignment horizontal="left" vertical="center" wrapText="1"/>
    </xf>
    <xf numFmtId="0" fontId="27" fillId="0" borderId="13" xfId="5" applyFont="1" applyFill="1" applyBorder="1" applyAlignment="1">
      <alignment vertical="center"/>
    </xf>
    <xf numFmtId="49" fontId="17" fillId="0" borderId="0" xfId="9" applyNumberFormat="1" applyFont="1" applyFill="1" applyBorder="1" applyAlignment="1">
      <alignment vertical="center"/>
    </xf>
    <xf numFmtId="173" fontId="17" fillId="0" borderId="13" xfId="9" applyNumberFormat="1" applyFont="1" applyFill="1" applyBorder="1" applyAlignment="1">
      <alignment vertical="center" wrapText="1"/>
    </xf>
    <xf numFmtId="173" fontId="17" fillId="0" borderId="0" xfId="9" applyNumberFormat="1" applyFont="1" applyFill="1" applyBorder="1" applyAlignment="1">
      <alignment vertical="center" wrapText="1"/>
    </xf>
    <xf numFmtId="0" fontId="17" fillId="0" borderId="14" xfId="9" applyFont="1" applyFill="1" applyBorder="1"/>
    <xf numFmtId="0" fontId="17" fillId="0" borderId="6" xfId="9" applyFont="1" applyFill="1" applyBorder="1"/>
    <xf numFmtId="173" fontId="17" fillId="0" borderId="6" xfId="9" applyNumberFormat="1" applyFont="1" applyFill="1" applyBorder="1"/>
    <xf numFmtId="3" fontId="17" fillId="0" borderId="6" xfId="9" applyNumberFormat="1" applyFont="1" applyFill="1" applyBorder="1"/>
    <xf numFmtId="3" fontId="17" fillId="0" borderId="15" xfId="9" applyNumberFormat="1" applyFont="1" applyFill="1" applyBorder="1"/>
    <xf numFmtId="49" fontId="28" fillId="0" borderId="0" xfId="9" applyNumberFormat="1" applyFont="1" applyFill="1" applyBorder="1"/>
    <xf numFmtId="173" fontId="28" fillId="0" borderId="0" xfId="9" applyNumberFormat="1" applyFont="1" applyFill="1"/>
    <xf numFmtId="3" fontId="28" fillId="0" borderId="0" xfId="9" applyNumberFormat="1" applyFont="1" applyFill="1"/>
    <xf numFmtId="168" fontId="28" fillId="0" borderId="0" xfId="9" applyNumberFormat="1" applyFont="1" applyFill="1" applyBorder="1" applyAlignment="1">
      <alignment horizontal="right"/>
    </xf>
    <xf numFmtId="0" fontId="32" fillId="2" borderId="0" xfId="9" applyFont="1" applyFill="1"/>
    <xf numFmtId="0" fontId="32" fillId="0" borderId="0" xfId="9" applyFont="1" applyFill="1"/>
    <xf numFmtId="0" fontId="28" fillId="0" borderId="0" xfId="9" applyNumberFormat="1" applyFont="1" applyFill="1" applyBorder="1" applyAlignment="1"/>
    <xf numFmtId="0" fontId="28" fillId="0" borderId="0" xfId="9" applyFont="1" applyFill="1" applyBorder="1"/>
    <xf numFmtId="173" fontId="28" fillId="0" borderId="0" xfId="9" applyNumberFormat="1" applyFont="1" applyFill="1" applyBorder="1"/>
    <xf numFmtId="168" fontId="28" fillId="0" borderId="0" xfId="9" applyNumberFormat="1" applyFont="1" applyFill="1"/>
    <xf numFmtId="49" fontId="26" fillId="0" borderId="0" xfId="9" applyNumberFormat="1" applyFont="1" applyFill="1" applyBorder="1"/>
    <xf numFmtId="0" fontId="31" fillId="2" borderId="0" xfId="9" applyFont="1" applyFill="1"/>
    <xf numFmtId="0" fontId="31" fillId="0" borderId="0" xfId="9" applyFont="1" applyFill="1"/>
    <xf numFmtId="0" fontId="24" fillId="0" borderId="6" xfId="5" applyFont="1" applyBorder="1" applyAlignment="1">
      <alignment wrapText="1"/>
    </xf>
    <xf numFmtId="0" fontId="24" fillId="0" borderId="6" xfId="5" applyFont="1" applyBorder="1" applyAlignment="1"/>
    <xf numFmtId="1" fontId="27" fillId="0" borderId="8" xfId="9" applyNumberFormat="1" applyFont="1" applyFill="1" applyBorder="1" applyAlignment="1">
      <alignment horizontal="center"/>
    </xf>
    <xf numFmtId="1" fontId="27" fillId="0" borderId="2" xfId="9" applyNumberFormat="1" applyFont="1" applyFill="1" applyBorder="1" applyAlignment="1">
      <alignment horizontal="center"/>
    </xf>
    <xf numFmtId="174" fontId="17" fillId="0" borderId="7" xfId="9" applyNumberFormat="1" applyFont="1" applyFill="1" applyBorder="1" applyAlignment="1"/>
    <xf numFmtId="174" fontId="17" fillId="0" borderId="8" xfId="9" applyNumberFormat="1" applyFont="1" applyFill="1" applyBorder="1" applyAlignment="1"/>
    <xf numFmtId="174" fontId="17" fillId="0" borderId="12" xfId="9" applyNumberFormat="1" applyFont="1" applyFill="1" applyBorder="1" applyAlignment="1"/>
    <xf numFmtId="175" fontId="17" fillId="0" borderId="12" xfId="9" applyNumberFormat="1" applyFont="1" applyFill="1" applyBorder="1" applyAlignment="1"/>
    <xf numFmtId="170" fontId="17" fillId="0" borderId="13" xfId="9" applyNumberFormat="1" applyFont="1" applyFill="1" applyBorder="1" applyAlignment="1"/>
    <xf numFmtId="170" fontId="17" fillId="0" borderId="0" xfId="9" applyNumberFormat="1" applyFont="1" applyFill="1" applyBorder="1" applyAlignment="1"/>
    <xf numFmtId="170" fontId="17" fillId="0" borderId="7" xfId="9" applyNumberFormat="1" applyFont="1" applyFill="1" applyBorder="1" applyAlignment="1"/>
    <xf numFmtId="170" fontId="17" fillId="0" borderId="8" xfId="9" applyNumberFormat="1" applyFont="1" applyFill="1" applyBorder="1" applyAlignment="1"/>
    <xf numFmtId="170" fontId="17" fillId="0" borderId="12" xfId="9" applyNumberFormat="1" applyFont="1" applyFill="1" applyBorder="1" applyAlignment="1"/>
    <xf numFmtId="170" fontId="17" fillId="0" borderId="13" xfId="9" applyNumberFormat="1" applyFont="1" applyFill="1" applyBorder="1" applyAlignment="1">
      <alignment wrapText="1"/>
    </xf>
    <xf numFmtId="170" fontId="17" fillId="0" borderId="17" xfId="9" applyNumberFormat="1" applyFont="1" applyFill="1" applyBorder="1" applyAlignment="1"/>
    <xf numFmtId="168" fontId="28" fillId="0" borderId="0" xfId="9" applyNumberFormat="1" applyFont="1" applyFill="1" applyBorder="1" applyAlignment="1">
      <alignment horizontal="right" vertical="center"/>
    </xf>
    <xf numFmtId="0" fontId="33" fillId="0" borderId="0" xfId="3" applyFont="1" applyFill="1" applyBorder="1" applyAlignment="1" applyProtection="1">
      <alignment wrapText="1"/>
    </xf>
    <xf numFmtId="0" fontId="17" fillId="0" borderId="0" xfId="9" applyFont="1" applyFill="1" applyBorder="1"/>
    <xf numFmtId="173" fontId="17" fillId="0" borderId="0" xfId="9" applyNumberFormat="1" applyFont="1" applyFill="1" applyBorder="1"/>
    <xf numFmtId="3" fontId="17" fillId="0" borderId="0" xfId="9" applyNumberFormat="1" applyFont="1" applyFill="1" applyBorder="1"/>
    <xf numFmtId="168" fontId="17" fillId="0" borderId="0" xfId="9" applyNumberFormat="1" applyFont="1" applyFill="1" applyBorder="1"/>
    <xf numFmtId="0" fontId="17" fillId="0" borderId="1" xfId="5" applyFont="1" applyFill="1" applyBorder="1" applyAlignment="1">
      <alignment horizontal="centerContinuous" vertical="center" shrinkToFit="1"/>
    </xf>
    <xf numFmtId="164" fontId="3" fillId="0" borderId="1" xfId="5" applyNumberFormat="1" applyFont="1" applyFill="1" applyBorder="1" applyAlignment="1">
      <alignment horizontal="right" vertical="center" shrinkToFit="1"/>
    </xf>
    <xf numFmtId="0" fontId="17" fillId="0" borderId="0" xfId="5" applyFont="1" applyBorder="1" applyAlignment="1">
      <alignment horizontal="centerContinuous" vertical="center"/>
    </xf>
    <xf numFmtId="0" fontId="3" fillId="0" borderId="0" xfId="5" applyBorder="1" applyAlignment="1">
      <alignment horizontal="right" vertical="center"/>
    </xf>
    <xf numFmtId="0" fontId="23" fillId="0" borderId="0" xfId="5" applyFont="1" applyFill="1" applyBorder="1" applyAlignment="1">
      <alignment horizontal="centerContinuous" vertical="center"/>
    </xf>
    <xf numFmtId="0" fontId="23" fillId="0" borderId="0" xfId="5" applyFont="1" applyFill="1" applyBorder="1" applyAlignment="1">
      <alignment horizontal="right" vertical="center"/>
    </xf>
    <xf numFmtId="0" fontId="12" fillId="0" borderId="0" xfId="5" applyFont="1" applyBorder="1" applyAlignment="1">
      <alignment horizontal="right"/>
    </xf>
    <xf numFmtId="49" fontId="27" fillId="0" borderId="7" xfId="9" applyNumberFormat="1" applyFont="1" applyFill="1" applyBorder="1" applyAlignment="1">
      <alignment vertical="center"/>
    </xf>
    <xf numFmtId="49" fontId="27" fillId="0" borderId="0" xfId="9" applyNumberFormat="1" applyFont="1" applyFill="1" applyBorder="1" applyAlignment="1">
      <alignment vertical="center"/>
    </xf>
    <xf numFmtId="0" fontId="27" fillId="0" borderId="0" xfId="9" applyFont="1" applyFill="1" applyBorder="1" applyAlignment="1">
      <alignment vertical="center"/>
    </xf>
    <xf numFmtId="0" fontId="17" fillId="0" borderId="0" xfId="10" applyFont="1"/>
    <xf numFmtId="0" fontId="17" fillId="0" borderId="0" xfId="10" applyFont="1" applyAlignment="1">
      <alignment horizontal="left" indent="1"/>
    </xf>
    <xf numFmtId="0" fontId="17" fillId="0" borderId="6" xfId="10" applyFont="1" applyBorder="1"/>
    <xf numFmtId="0" fontId="17" fillId="0" borderId="6" xfId="9" applyFont="1" applyFill="1" applyBorder="1" applyAlignment="1"/>
    <xf numFmtId="169" fontId="17" fillId="0" borderId="2" xfId="9" applyNumberFormat="1" applyFont="1" applyFill="1" applyBorder="1" applyAlignment="1">
      <alignment horizontal="right"/>
    </xf>
    <xf numFmtId="170" fontId="17" fillId="0" borderId="7" xfId="9" applyNumberFormat="1" applyFont="1" applyFill="1" applyBorder="1" applyAlignment="1">
      <alignment horizontal="right"/>
    </xf>
    <xf numFmtId="170" fontId="17" fillId="0" borderId="8" xfId="9" applyNumberFormat="1" applyFont="1" applyFill="1" applyBorder="1" applyAlignment="1">
      <alignment horizontal="right"/>
    </xf>
    <xf numFmtId="170" fontId="17" fillId="0" borderId="12" xfId="9" applyNumberFormat="1" applyFont="1" applyFill="1" applyBorder="1" applyAlignment="1">
      <alignment horizontal="right"/>
    </xf>
    <xf numFmtId="171" fontId="17" fillId="0" borderId="12" xfId="9" applyNumberFormat="1" applyFont="1" applyFill="1" applyBorder="1" applyAlignment="1">
      <alignment horizontal="right"/>
    </xf>
    <xf numFmtId="0" fontId="17" fillId="0" borderId="0" xfId="9" applyFont="1" applyFill="1" applyAlignment="1">
      <alignment horizontal="left" indent="1"/>
    </xf>
    <xf numFmtId="0" fontId="17" fillId="0" borderId="0" xfId="10" applyFont="1" applyBorder="1"/>
    <xf numFmtId="0" fontId="28" fillId="0" borderId="0" xfId="9" applyFont="1" applyFill="1" applyAlignment="1">
      <alignment horizontal="right" vertical="top"/>
    </xf>
    <xf numFmtId="49" fontId="28" fillId="0" borderId="0" xfId="9" applyNumberFormat="1" applyFont="1" applyFill="1" applyBorder="1" applyAlignment="1">
      <alignment horizontal="right" vertical="top"/>
    </xf>
    <xf numFmtId="172" fontId="28" fillId="0" borderId="0" xfId="9" applyNumberFormat="1" applyFont="1" applyFill="1" applyBorder="1" applyAlignment="1">
      <alignment horizontal="right" vertical="top"/>
    </xf>
    <xf numFmtId="3" fontId="28" fillId="0" borderId="0" xfId="9" applyNumberFormat="1" applyFont="1" applyFill="1" applyBorder="1" applyAlignment="1">
      <alignment horizontal="right" vertical="top"/>
    </xf>
    <xf numFmtId="173" fontId="17" fillId="0" borderId="0" xfId="9" applyNumberFormat="1" applyFont="1" applyFill="1" applyAlignment="1">
      <alignment vertical="center"/>
    </xf>
    <xf numFmtId="3" fontId="17" fillId="0" borderId="0" xfId="9" applyNumberFormat="1" applyFont="1" applyFill="1" applyAlignment="1">
      <alignment vertical="center"/>
    </xf>
    <xf numFmtId="3" fontId="17" fillId="0" borderId="0" xfId="9" applyNumberFormat="1" applyFont="1" applyFill="1" applyAlignment="1">
      <alignment horizontal="right" vertical="center"/>
    </xf>
    <xf numFmtId="168" fontId="17" fillId="0" borderId="0" xfId="9" applyNumberFormat="1" applyFont="1" applyFill="1" applyAlignment="1">
      <alignment vertical="center"/>
    </xf>
    <xf numFmtId="0" fontId="28" fillId="0" borderId="0" xfId="5" applyFont="1"/>
    <xf numFmtId="0" fontId="28" fillId="0" borderId="0" xfId="9" applyFont="1" applyFill="1" applyAlignment="1">
      <alignment horizontal="left" vertical="center" wrapText="1"/>
    </xf>
    <xf numFmtId="0" fontId="28" fillId="0" borderId="0" xfId="9" applyFont="1" applyFill="1" applyBorder="1" applyAlignment="1">
      <alignment vertical="center"/>
    </xf>
    <xf numFmtId="0" fontId="28" fillId="0" borderId="0" xfId="9" applyFont="1" applyFill="1" applyAlignment="1">
      <alignment vertical="center"/>
    </xf>
    <xf numFmtId="3" fontId="17" fillId="0" borderId="0" xfId="9" applyNumberFormat="1" applyFont="1" applyFill="1" applyAlignment="1">
      <alignment wrapText="1"/>
    </xf>
    <xf numFmtId="3" fontId="17" fillId="0" borderId="0" xfId="9" applyNumberFormat="1" applyFont="1" applyFill="1" applyAlignment="1">
      <alignment horizontal="right"/>
    </xf>
    <xf numFmtId="1" fontId="17" fillId="0" borderId="14" xfId="9" applyNumberFormat="1" applyFont="1" applyFill="1" applyBorder="1" applyAlignment="1">
      <alignment vertical="center" wrapText="1"/>
    </xf>
    <xf numFmtId="1" fontId="17" fillId="0" borderId="15" xfId="9" applyNumberFormat="1" applyFont="1" applyFill="1" applyBorder="1" applyAlignment="1">
      <alignment vertical="center" wrapText="1"/>
    </xf>
    <xf numFmtId="169" fontId="17" fillId="0" borderId="3" xfId="5" applyNumberFormat="1" applyFont="1" applyBorder="1" applyAlignment="1">
      <alignment horizontal="right"/>
    </xf>
    <xf numFmtId="0" fontId="27" fillId="0" borderId="0" xfId="9" applyFont="1" applyFill="1" applyAlignment="1"/>
    <xf numFmtId="0" fontId="28" fillId="0" borderId="0" xfId="9" applyFont="1" applyFill="1" applyAlignment="1"/>
    <xf numFmtId="0" fontId="17" fillId="0" borderId="17" xfId="9" applyFont="1" applyFill="1" applyBorder="1" applyAlignment="1">
      <alignment horizontal="left" vertical="center"/>
    </xf>
    <xf numFmtId="177" fontId="17" fillId="0" borderId="3" xfId="9" applyNumberFormat="1" applyFont="1" applyFill="1" applyBorder="1" applyAlignment="1">
      <alignment horizontal="right"/>
    </xf>
    <xf numFmtId="0" fontId="17" fillId="0" borderId="13" xfId="5" applyFont="1" applyFill="1" applyBorder="1" applyAlignment="1">
      <alignment vertical="center" wrapText="1"/>
    </xf>
    <xf numFmtId="49" fontId="17" fillId="0" borderId="17" xfId="9" applyNumberFormat="1" applyFont="1" applyFill="1" applyBorder="1" applyAlignment="1">
      <alignment vertical="center" wrapText="1"/>
    </xf>
    <xf numFmtId="0" fontId="17" fillId="0" borderId="13" xfId="9" applyFont="1" applyFill="1" applyBorder="1" applyAlignment="1">
      <alignment vertical="center"/>
    </xf>
    <xf numFmtId="0" fontId="17" fillId="0" borderId="17" xfId="5" applyFont="1" applyFill="1" applyBorder="1" applyAlignment="1">
      <alignment vertical="center" wrapText="1"/>
    </xf>
    <xf numFmtId="0" fontId="17" fillId="0" borderId="14" xfId="5" applyFont="1" applyFill="1" applyBorder="1" applyAlignment="1">
      <alignment vertical="center" wrapText="1"/>
    </xf>
    <xf numFmtId="0" fontId="17" fillId="0" borderId="15" xfId="9" applyNumberFormat="1" applyFont="1" applyFill="1" applyBorder="1" applyAlignment="1">
      <alignment vertical="center" wrapText="1"/>
    </xf>
    <xf numFmtId="0" fontId="28" fillId="0" borderId="0" xfId="9" applyFont="1" applyFill="1" applyBorder="1" applyAlignment="1"/>
    <xf numFmtId="49" fontId="27" fillId="0" borderId="7" xfId="11" applyNumberFormat="1" applyFont="1" applyFill="1" applyBorder="1" applyAlignment="1">
      <alignment horizontal="left" vertical="top"/>
    </xf>
    <xf numFmtId="0" fontId="17" fillId="0" borderId="8" xfId="9" applyFont="1" applyFill="1" applyBorder="1" applyAlignment="1">
      <alignment horizontal="left"/>
    </xf>
    <xf numFmtId="0" fontId="17" fillId="0" borderId="8" xfId="11" quotePrefix="1" applyFont="1" applyFill="1" applyBorder="1" applyAlignment="1">
      <alignment horizontal="left"/>
    </xf>
    <xf numFmtId="168" fontId="27" fillId="3" borderId="13" xfId="12" applyNumberFormat="1" applyFont="1" applyFill="1" applyBorder="1" applyAlignment="1">
      <alignment horizontal="left"/>
    </xf>
    <xf numFmtId="168" fontId="27" fillId="3" borderId="0" xfId="12" applyNumberFormat="1" applyFont="1" applyFill="1" applyBorder="1" applyAlignment="1">
      <alignment horizontal="left"/>
    </xf>
    <xf numFmtId="168" fontId="27" fillId="3" borderId="0" xfId="12" applyNumberFormat="1" applyFont="1" applyFill="1" applyBorder="1" applyAlignment="1"/>
    <xf numFmtId="3" fontId="27" fillId="3" borderId="0" xfId="12" applyNumberFormat="1" applyFont="1" applyFill="1" applyBorder="1" applyAlignment="1"/>
    <xf numFmtId="168" fontId="27" fillId="3" borderId="17" xfId="12" applyNumberFormat="1" applyFont="1" applyFill="1" applyBorder="1" applyAlignment="1"/>
    <xf numFmtId="0" fontId="27" fillId="0" borderId="0" xfId="12" applyFont="1" applyFill="1" applyAlignment="1">
      <alignment vertical="center"/>
    </xf>
    <xf numFmtId="49" fontId="17" fillId="0" borderId="13" xfId="11" applyNumberFormat="1" applyFont="1" applyFill="1" applyBorder="1" applyAlignment="1">
      <alignment horizontal="left"/>
    </xf>
    <xf numFmtId="0" fontId="17" fillId="0" borderId="0" xfId="9" applyFont="1" applyFill="1" applyBorder="1" applyAlignment="1">
      <alignment horizontal="left"/>
    </xf>
    <xf numFmtId="168" fontId="17" fillId="0" borderId="0" xfId="11" applyNumberFormat="1" applyFont="1" applyFill="1" applyBorder="1" applyAlignment="1">
      <alignment horizontal="left"/>
    </xf>
    <xf numFmtId="3" fontId="27" fillId="3" borderId="0" xfId="12" applyNumberFormat="1" applyFont="1" applyFill="1" applyBorder="1" applyAlignment="1">
      <alignment horizontal="right"/>
    </xf>
    <xf numFmtId="49" fontId="17" fillId="0" borderId="14" xfId="11" applyNumberFormat="1" applyFont="1" applyFill="1" applyBorder="1" applyAlignment="1">
      <alignment horizontal="left"/>
    </xf>
    <xf numFmtId="0" fontId="17" fillId="0" borderId="6" xfId="9" applyFont="1" applyFill="1" applyBorder="1" applyAlignment="1">
      <alignment horizontal="left"/>
    </xf>
    <xf numFmtId="168" fontId="17" fillId="0" borderId="6" xfId="11" applyNumberFormat="1" applyFont="1" applyFill="1" applyBorder="1" applyAlignment="1">
      <alignment horizontal="left"/>
    </xf>
    <xf numFmtId="3" fontId="17" fillId="0" borderId="13" xfId="9" applyNumberFormat="1" applyFont="1" applyFill="1" applyBorder="1" applyAlignment="1"/>
    <xf numFmtId="3" fontId="17" fillId="0" borderId="0" xfId="9" applyNumberFormat="1" applyFont="1" applyFill="1" applyBorder="1" applyAlignment="1"/>
    <xf numFmtId="3" fontId="17" fillId="0" borderId="17" xfId="9" applyNumberFormat="1" applyFont="1" applyFill="1" applyBorder="1" applyAlignment="1"/>
    <xf numFmtId="174" fontId="17" fillId="0" borderId="13" xfId="9" applyNumberFormat="1" applyFont="1" applyFill="1" applyBorder="1" applyAlignment="1"/>
    <xf numFmtId="175" fontId="17" fillId="0" borderId="17" xfId="9" applyNumberFormat="1" applyFont="1" applyFill="1" applyBorder="1" applyAlignment="1"/>
    <xf numFmtId="170" fontId="17" fillId="0" borderId="18" xfId="9" applyNumberFormat="1" applyFont="1" applyFill="1" applyBorder="1" applyAlignment="1">
      <alignment horizontal="right"/>
    </xf>
    <xf numFmtId="171" fontId="17" fillId="0" borderId="19" xfId="9" applyNumberFormat="1" applyFont="1" applyFill="1" applyBorder="1" applyAlignment="1">
      <alignment horizontal="right"/>
    </xf>
    <xf numFmtId="0" fontId="17" fillId="0" borderId="0" xfId="9" applyNumberFormat="1" applyFont="1" applyFill="1" applyBorder="1" applyAlignment="1"/>
    <xf numFmtId="0" fontId="17" fillId="0" borderId="8" xfId="5" applyFont="1" applyFill="1" applyBorder="1" applyAlignment="1">
      <alignment horizontal="right" vertical="top" wrapText="1"/>
    </xf>
    <xf numFmtId="172" fontId="28" fillId="0" borderId="0" xfId="9" applyNumberFormat="1" applyFont="1" applyFill="1" applyBorder="1" applyAlignment="1">
      <alignment horizontal="right"/>
    </xf>
    <xf numFmtId="0" fontId="28" fillId="0" borderId="0" xfId="9" applyFont="1" applyFill="1" applyAlignment="1">
      <alignment horizontal="right"/>
    </xf>
    <xf numFmtId="174" fontId="27" fillId="3" borderId="0" xfId="12" applyNumberFormat="1" applyFont="1" applyFill="1" applyBorder="1" applyAlignment="1"/>
    <xf numFmtId="164" fontId="36" fillId="0" borderId="1" xfId="13" applyNumberFormat="1" applyFont="1" applyFill="1" applyBorder="1" applyAlignment="1">
      <alignment horizontal="left" vertical="center"/>
    </xf>
    <xf numFmtId="0" fontId="36" fillId="0" borderId="1" xfId="13" applyFont="1" applyFill="1" applyBorder="1" applyAlignment="1">
      <alignment horizontal="centerContinuous" vertical="center" shrinkToFit="1"/>
    </xf>
    <xf numFmtId="164" fontId="36" fillId="0" borderId="1" xfId="13" applyNumberFormat="1" applyFont="1" applyFill="1" applyBorder="1" applyAlignment="1">
      <alignment horizontal="centerContinuous" vertical="center" shrinkToFit="1"/>
    </xf>
    <xf numFmtId="0" fontId="18" fillId="0" borderId="1" xfId="13" applyFont="1" applyFill="1" applyBorder="1" applyAlignment="1">
      <alignment horizontal="centerContinuous" vertical="center" shrinkToFit="1"/>
    </xf>
    <xf numFmtId="164" fontId="36" fillId="0" borderId="1" xfId="13" applyNumberFormat="1" applyFont="1" applyFill="1" applyBorder="1" applyAlignment="1">
      <alignment vertical="center"/>
    </xf>
    <xf numFmtId="0" fontId="4" fillId="0" borderId="0" xfId="13" applyFont="1" applyBorder="1" applyAlignment="1">
      <alignment horizontal="centerContinuous" vertical="center"/>
    </xf>
    <xf numFmtId="0" fontId="1" fillId="0" borderId="0" xfId="13" applyBorder="1" applyAlignment="1">
      <alignment horizontal="centerContinuous" vertical="center"/>
    </xf>
    <xf numFmtId="0" fontId="1" fillId="0" borderId="0" xfId="13" applyFill="1" applyBorder="1" applyAlignment="1">
      <alignment horizontal="centerContinuous" vertical="center"/>
    </xf>
    <xf numFmtId="0" fontId="1" fillId="0" borderId="0" xfId="13" applyBorder="1"/>
    <xf numFmtId="0" fontId="17" fillId="0" borderId="0" xfId="13" applyFont="1" applyFill="1" applyBorder="1" applyAlignment="1"/>
    <xf numFmtId="0" fontId="17" fillId="0" borderId="0" xfId="13" applyFont="1" applyFill="1" applyBorder="1"/>
    <xf numFmtId="0" fontId="27" fillId="0" borderId="0" xfId="13" applyFont="1" applyBorder="1"/>
    <xf numFmtId="0" fontId="27" fillId="0" borderId="0" xfId="13" applyFont="1" applyFill="1" applyBorder="1"/>
    <xf numFmtId="164" fontId="17" fillId="0" borderId="0" xfId="12" applyNumberFormat="1" applyFont="1" applyFill="1" applyBorder="1" applyAlignment="1">
      <alignment horizontal="left"/>
    </xf>
    <xf numFmtId="3" fontId="17" fillId="4" borderId="2" xfId="12" applyNumberFormat="1" applyFont="1" applyFill="1" applyBorder="1" applyAlignment="1">
      <alignment horizontal="center" vertical="center"/>
    </xf>
    <xf numFmtId="168" fontId="17" fillId="4" borderId="2" xfId="12" applyNumberFormat="1" applyFont="1" applyFill="1" applyBorder="1" applyAlignment="1">
      <alignment horizontal="center" vertical="center"/>
    </xf>
    <xf numFmtId="3" fontId="26" fillId="4" borderId="20" xfId="12" applyNumberFormat="1" applyFont="1" applyFill="1" applyBorder="1" applyAlignment="1">
      <alignment horizontal="center" vertical="center"/>
    </xf>
    <xf numFmtId="3" fontId="26" fillId="4" borderId="21" xfId="12" applyNumberFormat="1" applyFont="1" applyFill="1" applyBorder="1" applyAlignment="1">
      <alignment horizontal="center" vertical="center"/>
    </xf>
    <xf numFmtId="3" fontId="26" fillId="0" borderId="23" xfId="12" applyNumberFormat="1" applyFont="1" applyFill="1" applyBorder="1" applyAlignment="1">
      <alignment horizontal="center" vertical="center"/>
    </xf>
    <xf numFmtId="3" fontId="26" fillId="0" borderId="25" xfId="12" applyNumberFormat="1" applyFont="1" applyFill="1" applyBorder="1" applyAlignment="1">
      <alignment horizontal="center" vertical="center"/>
    </xf>
    <xf numFmtId="0" fontId="27" fillId="0" borderId="26" xfId="13" applyFont="1" applyFill="1" applyBorder="1" applyAlignment="1">
      <alignment horizontal="left"/>
    </xf>
    <xf numFmtId="0" fontId="27" fillId="0" borderId="0" xfId="13" applyFont="1" applyFill="1" applyBorder="1" applyAlignment="1">
      <alignment horizontal="left"/>
    </xf>
    <xf numFmtId="1" fontId="17" fillId="0" borderId="0" xfId="12" applyNumberFormat="1" applyFont="1" applyFill="1" applyBorder="1" applyAlignment="1">
      <alignment horizontal="center" vertical="center"/>
    </xf>
    <xf numFmtId="1" fontId="17" fillId="0" borderId="17" xfId="12" applyNumberFormat="1" applyFont="1" applyFill="1" applyBorder="1" applyAlignment="1">
      <alignment horizontal="center" vertical="center"/>
    </xf>
    <xf numFmtId="178" fontId="17" fillId="0" borderId="27" xfId="13" applyNumberFormat="1" applyFont="1" applyFill="1" applyBorder="1" applyAlignment="1">
      <alignment horizontal="right"/>
    </xf>
    <xf numFmtId="0" fontId="17" fillId="0" borderId="26" xfId="13" applyFont="1" applyFill="1" applyBorder="1" applyAlignment="1">
      <alignment horizontal="left"/>
    </xf>
    <xf numFmtId="0" fontId="17" fillId="0" borderId="0" xfId="13" applyFont="1" applyFill="1" applyBorder="1" applyAlignment="1">
      <alignment horizontal="left"/>
    </xf>
    <xf numFmtId="0" fontId="17" fillId="0" borderId="28" xfId="13" applyFont="1" applyFill="1" applyBorder="1" applyAlignment="1">
      <alignment horizontal="left" vertical="top"/>
    </xf>
    <xf numFmtId="0" fontId="17" fillId="0" borderId="29" xfId="13" applyFont="1" applyFill="1" applyBorder="1" applyAlignment="1">
      <alignment vertical="top"/>
    </xf>
    <xf numFmtId="1" fontId="17" fillId="0" borderId="30" xfId="12" applyNumberFormat="1" applyFont="1" applyFill="1" applyBorder="1" applyAlignment="1">
      <alignment horizontal="center" vertical="center"/>
    </xf>
    <xf numFmtId="1" fontId="17" fillId="0" borderId="31" xfId="12" applyNumberFormat="1" applyFont="1" applyFill="1" applyBorder="1" applyAlignment="1">
      <alignment horizontal="center" vertical="center"/>
    </xf>
    <xf numFmtId="178" fontId="17" fillId="0" borderId="32" xfId="13" applyNumberFormat="1" applyFont="1" applyFill="1" applyBorder="1" applyAlignment="1">
      <alignment horizontal="right"/>
    </xf>
    <xf numFmtId="168" fontId="17" fillId="4" borderId="23" xfId="12" applyNumberFormat="1" applyFont="1" applyFill="1" applyBorder="1" applyAlignment="1">
      <alignment horizontal="right"/>
    </xf>
    <xf numFmtId="174" fontId="17" fillId="4" borderId="22" xfId="12" applyNumberFormat="1" applyFont="1" applyFill="1" applyBorder="1" applyAlignment="1">
      <alignment horizontal="right"/>
    </xf>
    <xf numFmtId="178" fontId="17" fillId="4" borderId="24" xfId="12" applyNumberFormat="1" applyFont="1" applyFill="1" applyBorder="1" applyAlignment="1">
      <alignment horizontal="right"/>
    </xf>
    <xf numFmtId="0" fontId="27" fillId="4" borderId="26" xfId="13" applyFont="1" applyFill="1" applyBorder="1" applyAlignment="1">
      <alignment horizontal="left"/>
    </xf>
    <xf numFmtId="0" fontId="27" fillId="4" borderId="0" xfId="13" applyFont="1" applyFill="1" applyBorder="1" applyAlignment="1">
      <alignment horizontal="left"/>
    </xf>
    <xf numFmtId="1" fontId="17" fillId="4" borderId="0" xfId="12" applyNumberFormat="1" applyFont="1" applyFill="1" applyBorder="1" applyAlignment="1">
      <alignment horizontal="center" vertical="center"/>
    </xf>
    <xf numFmtId="1" fontId="17" fillId="4" borderId="17" xfId="12" applyNumberFormat="1" applyFont="1" applyFill="1" applyBorder="1" applyAlignment="1">
      <alignment horizontal="center" vertical="center"/>
    </xf>
    <xf numFmtId="171" fontId="17" fillId="4" borderId="27" xfId="13" applyNumberFormat="1" applyFont="1" applyFill="1" applyBorder="1" applyAlignment="1">
      <alignment horizontal="right"/>
    </xf>
    <xf numFmtId="0" fontId="17" fillId="4" borderId="26" xfId="13" applyFont="1" applyFill="1" applyBorder="1" applyAlignment="1">
      <alignment horizontal="left"/>
    </xf>
    <xf numFmtId="0" fontId="17" fillId="4" borderId="0" xfId="13" applyFont="1" applyFill="1" applyBorder="1" applyAlignment="1">
      <alignment horizontal="left"/>
    </xf>
    <xf numFmtId="49" fontId="17" fillId="4" borderId="13" xfId="12" applyNumberFormat="1" applyFont="1" applyFill="1" applyBorder="1" applyAlignment="1"/>
    <xf numFmtId="49" fontId="17" fillId="4" borderId="0" xfId="12" applyNumberFormat="1" applyFont="1" applyFill="1" applyBorder="1" applyAlignment="1"/>
    <xf numFmtId="0" fontId="17" fillId="4" borderId="0" xfId="9" applyFont="1" applyFill="1" applyAlignment="1"/>
    <xf numFmtId="49" fontId="17" fillId="4" borderId="33" xfId="12" applyNumberFormat="1" applyFont="1" applyFill="1" applyBorder="1" applyAlignment="1"/>
    <xf numFmtId="49" fontId="17" fillId="4" borderId="30" xfId="12" applyNumberFormat="1" applyFont="1" applyFill="1" applyBorder="1" applyAlignment="1"/>
    <xf numFmtId="1" fontId="17" fillId="4" borderId="30" xfId="12" applyNumberFormat="1" applyFont="1" applyFill="1" applyBorder="1" applyAlignment="1">
      <alignment horizontal="center" vertical="center"/>
    </xf>
    <xf numFmtId="1" fontId="17" fillId="4" borderId="31" xfId="12" applyNumberFormat="1" applyFont="1" applyFill="1" applyBorder="1" applyAlignment="1">
      <alignment horizontal="center" vertical="center"/>
    </xf>
    <xf numFmtId="171" fontId="17" fillId="4" borderId="32" xfId="13" applyNumberFormat="1" applyFont="1" applyFill="1" applyBorder="1" applyAlignment="1">
      <alignment horizontal="right"/>
    </xf>
    <xf numFmtId="49" fontId="27" fillId="4" borderId="22" xfId="12" applyNumberFormat="1" applyFont="1" applyFill="1" applyBorder="1"/>
    <xf numFmtId="173" fontId="27" fillId="4" borderId="23" xfId="12" applyNumberFormat="1" applyFont="1" applyFill="1" applyBorder="1"/>
    <xf numFmtId="0" fontId="27" fillId="4" borderId="23" xfId="12" applyFont="1" applyFill="1" applyBorder="1"/>
    <xf numFmtId="173" fontId="27" fillId="4" borderId="24" xfId="12" applyNumberFormat="1" applyFont="1" applyFill="1" applyBorder="1"/>
    <xf numFmtId="3" fontId="17" fillId="4" borderId="0" xfId="12" applyNumberFormat="1" applyFont="1" applyFill="1" applyBorder="1" applyAlignment="1">
      <alignment horizontal="right"/>
    </xf>
    <xf numFmtId="178" fontId="17" fillId="4" borderId="17" xfId="12" applyNumberFormat="1" applyFont="1" applyFill="1" applyBorder="1" applyAlignment="1">
      <alignment horizontal="right"/>
    </xf>
    <xf numFmtId="0" fontId="17" fillId="4" borderId="26" xfId="12" applyFont="1" applyFill="1" applyBorder="1"/>
    <xf numFmtId="49" fontId="17" fillId="4" borderId="0" xfId="12" applyNumberFormat="1" applyFont="1" applyFill="1" applyBorder="1" applyAlignment="1">
      <alignment horizontal="left"/>
    </xf>
    <xf numFmtId="173" fontId="17" fillId="4" borderId="17" xfId="12" applyNumberFormat="1" applyFont="1" applyFill="1" applyBorder="1"/>
    <xf numFmtId="49" fontId="17" fillId="4" borderId="0" xfId="12" applyNumberFormat="1" applyFont="1" applyFill="1" applyBorder="1"/>
    <xf numFmtId="173" fontId="17" fillId="4" borderId="0" xfId="12" applyNumberFormat="1" applyFont="1" applyFill="1" applyBorder="1"/>
    <xf numFmtId="172" fontId="17" fillId="4" borderId="0" xfId="12" applyNumberFormat="1" applyFont="1" applyFill="1" applyBorder="1"/>
    <xf numFmtId="172" fontId="17" fillId="4" borderId="17" xfId="12" applyNumberFormat="1" applyFont="1" applyFill="1" applyBorder="1"/>
    <xf numFmtId="0" fontId="17" fillId="4" borderId="28" xfId="12" applyFont="1" applyFill="1" applyBorder="1"/>
    <xf numFmtId="173" fontId="17" fillId="4" borderId="30" xfId="12" applyNumberFormat="1" applyFont="1" applyFill="1" applyBorder="1"/>
    <xf numFmtId="49" fontId="17" fillId="4" borderId="30" xfId="12" applyNumberFormat="1" applyFont="1" applyFill="1" applyBorder="1" applyAlignment="1">
      <alignment horizontal="left"/>
    </xf>
    <xf numFmtId="173" fontId="17" fillId="4" borderId="31" xfId="12" applyNumberFormat="1" applyFont="1" applyFill="1" applyBorder="1"/>
    <xf numFmtId="178" fontId="17" fillId="4" borderId="15" xfId="12" applyNumberFormat="1" applyFont="1" applyFill="1" applyBorder="1" applyAlignment="1">
      <alignment horizontal="right"/>
    </xf>
    <xf numFmtId="0" fontId="17" fillId="4" borderId="0" xfId="12" applyFont="1" applyFill="1" applyBorder="1"/>
    <xf numFmtId="3" fontId="17" fillId="4" borderId="0" xfId="12" applyNumberFormat="1" applyFont="1" applyFill="1" applyBorder="1"/>
    <xf numFmtId="3" fontId="28" fillId="4" borderId="0" xfId="12" applyNumberFormat="1" applyFont="1" applyFill="1" applyBorder="1" applyAlignment="1">
      <alignment horizontal="right"/>
    </xf>
    <xf numFmtId="0" fontId="28" fillId="0" borderId="0" xfId="12" applyFont="1" applyFill="1" applyBorder="1"/>
    <xf numFmtId="3" fontId="17" fillId="0" borderId="0" xfId="12" applyNumberFormat="1" applyFont="1" applyFill="1" applyBorder="1"/>
    <xf numFmtId="0" fontId="17" fillId="0" borderId="0" xfId="12" applyFont="1" applyFill="1" applyBorder="1"/>
    <xf numFmtId="173" fontId="17" fillId="0" borderId="0" xfId="12" applyNumberFormat="1" applyFont="1" applyFill="1" applyBorder="1"/>
    <xf numFmtId="168" fontId="17" fillId="0" borderId="0" xfId="12" applyNumberFormat="1" applyFont="1" applyFill="1" applyBorder="1"/>
    <xf numFmtId="168" fontId="17" fillId="0" borderId="0" xfId="12" applyNumberFormat="1" applyFont="1" applyFill="1" applyAlignment="1">
      <alignment horizontal="right"/>
    </xf>
    <xf numFmtId="0" fontId="17" fillId="0" borderId="0" xfId="12" applyFont="1" applyFill="1"/>
    <xf numFmtId="173" fontId="17" fillId="0" borderId="0" xfId="12" applyNumberFormat="1" applyFont="1" applyFill="1"/>
    <xf numFmtId="3" fontId="17" fillId="0" borderId="0" xfId="12" applyNumberFormat="1" applyFont="1" applyFill="1"/>
    <xf numFmtId="168" fontId="17" fillId="0" borderId="0" xfId="12" applyNumberFormat="1" applyFont="1" applyFill="1"/>
    <xf numFmtId="0" fontId="17" fillId="4" borderId="0" xfId="9" applyFont="1" applyFill="1"/>
    <xf numFmtId="0" fontId="25" fillId="0" borderId="0" xfId="9" applyFont="1" applyFill="1"/>
    <xf numFmtId="0" fontId="3" fillId="0" borderId="0" xfId="5" applyBorder="1" applyAlignment="1">
      <alignment horizontal="center"/>
    </xf>
    <xf numFmtId="0" fontId="3" fillId="0" borderId="1" xfId="5" applyFont="1" applyFill="1" applyBorder="1" applyAlignment="1">
      <alignment horizontal="right" vertical="center"/>
    </xf>
    <xf numFmtId="166" fontId="17" fillId="0" borderId="0" xfId="5" applyNumberFormat="1" applyFont="1" applyFill="1" applyBorder="1" applyAlignment="1">
      <alignment horizontal="left"/>
    </xf>
    <xf numFmtId="166" fontId="17" fillId="0" borderId="0" xfId="5" applyNumberFormat="1" applyFont="1" applyFill="1" applyBorder="1" applyAlignment="1">
      <alignment horizontal="left" vertical="center"/>
    </xf>
    <xf numFmtId="164" fontId="17" fillId="0" borderId="0" xfId="5" applyNumberFormat="1" applyFont="1" applyBorder="1" applyAlignment="1">
      <alignment horizontal="left" vertical="center" wrapText="1"/>
    </xf>
    <xf numFmtId="0" fontId="23" fillId="0" borderId="0" xfId="5" applyFont="1" applyFill="1" applyBorder="1" applyAlignment="1">
      <alignment horizontal="centerContinuous" vertical="top"/>
    </xf>
    <xf numFmtId="1" fontId="17" fillId="0" borderId="16" xfId="9" applyNumberFormat="1" applyFont="1" applyFill="1" applyBorder="1" applyAlignment="1">
      <alignment horizontal="center" vertical="center" wrapText="1"/>
    </xf>
    <xf numFmtId="167" fontId="17" fillId="0" borderId="16" xfId="5" applyNumberFormat="1" applyFont="1" applyBorder="1" applyAlignment="1">
      <alignment horizontal="center" vertical="center" wrapText="1"/>
    </xf>
    <xf numFmtId="167" fontId="17" fillId="0" borderId="9" xfId="5" applyNumberFormat="1" applyFont="1" applyBorder="1" applyAlignment="1">
      <alignment horizontal="center" vertical="center" wrapText="1"/>
    </xf>
    <xf numFmtId="0" fontId="17" fillId="0" borderId="9" xfId="9" applyFont="1" applyFill="1" applyBorder="1" applyAlignment="1">
      <alignment horizontal="center" vertical="center"/>
    </xf>
    <xf numFmtId="1" fontId="17" fillId="4" borderId="16" xfId="12" applyNumberFormat="1" applyFont="1" applyFill="1" applyBorder="1" applyAlignment="1">
      <alignment horizontal="center" vertical="center" wrapText="1"/>
    </xf>
    <xf numFmtId="0" fontId="17" fillId="4" borderId="16" xfId="12" applyFont="1" applyFill="1" applyBorder="1" applyAlignment="1">
      <alignment horizontal="center" vertical="center"/>
    </xf>
    <xf numFmtId="1" fontId="26" fillId="0" borderId="9" xfId="9" applyNumberFormat="1" applyFont="1" applyFill="1" applyBorder="1" applyAlignment="1">
      <alignment horizontal="center" vertical="center"/>
    </xf>
    <xf numFmtId="1" fontId="26" fillId="4" borderId="16" xfId="9" applyNumberFormat="1" applyFont="1" applyFill="1" applyBorder="1" applyAlignment="1">
      <alignment horizontal="center" vertical="center"/>
    </xf>
    <xf numFmtId="179" fontId="17" fillId="0" borderId="3" xfId="9" applyNumberFormat="1" applyFont="1" applyFill="1" applyBorder="1" applyAlignment="1">
      <alignment horizontal="left"/>
    </xf>
    <xf numFmtId="170" fontId="17" fillId="4" borderId="13" xfId="9" applyNumberFormat="1" applyFont="1" applyFill="1" applyBorder="1" applyAlignment="1">
      <alignment horizontal="right"/>
    </xf>
    <xf numFmtId="170" fontId="17" fillId="4" borderId="17" xfId="9" applyNumberFormat="1" applyFont="1" applyFill="1" applyBorder="1" applyAlignment="1">
      <alignment horizontal="right"/>
    </xf>
    <xf numFmtId="179" fontId="17" fillId="0" borderId="3" xfId="9" quotePrefix="1" applyNumberFormat="1" applyFont="1" applyFill="1" applyBorder="1" applyAlignment="1">
      <alignment horizontal="left"/>
    </xf>
    <xf numFmtId="170" fontId="17" fillId="4" borderId="14" xfId="9" applyNumberFormat="1" applyFont="1" applyFill="1" applyBorder="1" applyAlignment="1">
      <alignment horizontal="right"/>
    </xf>
    <xf numFmtId="170" fontId="17" fillId="4" borderId="15" xfId="9" applyNumberFormat="1" applyFont="1" applyFill="1" applyBorder="1" applyAlignment="1">
      <alignment horizontal="right"/>
    </xf>
    <xf numFmtId="0" fontId="17" fillId="0" borderId="8" xfId="9" applyFont="1" applyFill="1" applyBorder="1"/>
    <xf numFmtId="173" fontId="17" fillId="0" borderId="8" xfId="9" applyNumberFormat="1" applyFont="1" applyFill="1" applyBorder="1"/>
    <xf numFmtId="3" fontId="17" fillId="0" borderId="8" xfId="9" applyNumberFormat="1" applyFont="1" applyFill="1" applyBorder="1"/>
    <xf numFmtId="168" fontId="17" fillId="0" borderId="8" xfId="9" applyNumberFormat="1" applyFont="1" applyFill="1" applyBorder="1"/>
    <xf numFmtId="0" fontId="28" fillId="0" borderId="0" xfId="9" applyFont="1" applyFill="1" applyBorder="1" applyAlignment="1">
      <alignment horizontal="right" vertical="top"/>
    </xf>
    <xf numFmtId="0" fontId="10" fillId="0" borderId="0" xfId="5" applyFont="1"/>
    <xf numFmtId="173" fontId="10" fillId="0" borderId="0" xfId="9" applyNumberFormat="1" applyFont="1" applyFill="1" applyBorder="1"/>
    <xf numFmtId="3" fontId="10" fillId="0" borderId="0" xfId="9" applyNumberFormat="1" applyFont="1" applyFill="1" applyBorder="1"/>
    <xf numFmtId="168" fontId="10" fillId="0" borderId="0" xfId="9" applyNumberFormat="1" applyFont="1" applyFill="1" applyBorder="1"/>
    <xf numFmtId="0" fontId="10" fillId="0" borderId="0" xfId="9" applyFont="1" applyFill="1" applyBorder="1"/>
    <xf numFmtId="17" fontId="17" fillId="0" borderId="0" xfId="9" applyNumberFormat="1" applyFont="1" applyFill="1" applyBorder="1"/>
    <xf numFmtId="17" fontId="17" fillId="0" borderId="0" xfId="9" applyNumberFormat="1" applyFont="1" applyFill="1"/>
    <xf numFmtId="0" fontId="17" fillId="0" borderId="0" xfId="9" applyFont="1" applyFill="1" applyAlignment="1">
      <alignment horizontal="right"/>
    </xf>
    <xf numFmtId="0" fontId="3" fillId="0" borderId="0" xfId="5" applyNumberFormat="1"/>
    <xf numFmtId="0" fontId="3" fillId="0" borderId="0" xfId="5" applyNumberFormat="1" applyFill="1" applyBorder="1"/>
    <xf numFmtId="0" fontId="10" fillId="0" borderId="0" xfId="5" applyNumberFormat="1" applyFont="1"/>
    <xf numFmtId="1" fontId="3" fillId="0" borderId="0" xfId="5" applyNumberFormat="1"/>
    <xf numFmtId="168" fontId="3" fillId="5" borderId="0" xfId="5" applyNumberFormat="1" applyFill="1"/>
    <xf numFmtId="168" fontId="3" fillId="6" borderId="0" xfId="5" applyNumberFormat="1" applyFill="1"/>
    <xf numFmtId="168" fontId="3" fillId="0" borderId="0" xfId="5" applyNumberFormat="1" applyFill="1"/>
    <xf numFmtId="168" fontId="3" fillId="0" borderId="0" xfId="5" applyNumberFormat="1"/>
    <xf numFmtId="167" fontId="3" fillId="0" borderId="0" xfId="5" applyNumberFormat="1"/>
    <xf numFmtId="0" fontId="3" fillId="0" borderId="0" xfId="5" applyAlignment="1">
      <alignment horizontal="center"/>
    </xf>
    <xf numFmtId="0" fontId="3" fillId="0" borderId="0" xfId="5" applyAlignment="1"/>
    <xf numFmtId="0" fontId="3" fillId="0" borderId="0" xfId="5"/>
    <xf numFmtId="0" fontId="3" fillId="0" borderId="0" xfId="5" applyAlignment="1">
      <alignment horizontal="center" vertical="center" wrapText="1"/>
    </xf>
    <xf numFmtId="167" fontId="3" fillId="7" borderId="0" xfId="5" applyNumberFormat="1" applyFill="1"/>
    <xf numFmtId="3" fontId="3" fillId="7" borderId="0" xfId="5" applyNumberFormat="1" applyFill="1" applyAlignment="1">
      <alignment horizontal="right"/>
    </xf>
    <xf numFmtId="168" fontId="3" fillId="0" borderId="0" xfId="5" applyNumberFormat="1" applyFill="1" applyBorder="1"/>
    <xf numFmtId="17" fontId="3" fillId="0" borderId="0" xfId="5" applyNumberFormat="1" applyFill="1" applyBorder="1"/>
    <xf numFmtId="17" fontId="3" fillId="7" borderId="0" xfId="5" applyNumberFormat="1" applyFill="1"/>
    <xf numFmtId="168" fontId="3" fillId="8" borderId="0" xfId="5" applyNumberFormat="1" applyFill="1" applyBorder="1"/>
    <xf numFmtId="17" fontId="3" fillId="8" borderId="0" xfId="5" applyNumberFormat="1" applyFill="1" applyBorder="1"/>
    <xf numFmtId="3" fontId="3" fillId="7" borderId="0" xfId="5" quotePrefix="1" applyNumberFormat="1" applyFill="1" applyAlignment="1">
      <alignment horizontal="right"/>
    </xf>
    <xf numFmtId="17" fontId="3" fillId="0" borderId="0" xfId="5" applyNumberFormat="1"/>
    <xf numFmtId="1" fontId="3" fillId="0" borderId="0" xfId="5" applyNumberFormat="1" applyFill="1" applyBorder="1"/>
    <xf numFmtId="0" fontId="19" fillId="4" borderId="1" xfId="14" applyFont="1" applyFill="1" applyBorder="1"/>
    <xf numFmtId="164" fontId="41" fillId="4" borderId="1" xfId="15" applyNumberFormat="1" applyFont="1" applyFill="1" applyBorder="1" applyAlignment="1">
      <alignment horizontal="right" vertical="center"/>
    </xf>
    <xf numFmtId="0" fontId="19" fillId="4" borderId="0" xfId="14" applyFont="1" applyFill="1" applyBorder="1"/>
    <xf numFmtId="0" fontId="42" fillId="4" borderId="0" xfId="16" applyFont="1" applyFill="1" applyAlignment="1"/>
    <xf numFmtId="0" fontId="43" fillId="0" borderId="0" xfId="16" applyFont="1" applyAlignment="1">
      <alignment horizontal="right" readingOrder="1"/>
    </xf>
    <xf numFmtId="0" fontId="42" fillId="4" borderId="0" xfId="16" applyFont="1" applyFill="1"/>
    <xf numFmtId="0" fontId="2" fillId="4" borderId="0" xfId="16" applyFont="1" applyFill="1"/>
    <xf numFmtId="0" fontId="42" fillId="4" borderId="0" xfId="16" applyFont="1" applyFill="1" applyAlignment="1">
      <alignment horizontal="justify" vertical="top" wrapText="1"/>
    </xf>
    <xf numFmtId="0" fontId="42" fillId="4" borderId="0" xfId="16" applyFont="1" applyFill="1" applyAlignment="1">
      <alignment horizontal="left" wrapText="1"/>
    </xf>
    <xf numFmtId="0" fontId="45" fillId="4" borderId="0" xfId="17" applyFont="1" applyFill="1" applyAlignment="1">
      <alignment horizontal="left" wrapText="1"/>
    </xf>
    <xf numFmtId="0" fontId="3" fillId="0" borderId="1" xfId="5" applyBorder="1" applyAlignment="1">
      <alignment horizontal="right"/>
    </xf>
    <xf numFmtId="0" fontId="3" fillId="0" borderId="1" xfId="5" applyBorder="1" applyAlignment="1">
      <alignment horizontal="right" vertical="center"/>
    </xf>
    <xf numFmtId="0" fontId="3" fillId="0" borderId="0" xfId="5" applyAlignment="1">
      <alignment horizontal="right" vertical="center"/>
    </xf>
    <xf numFmtId="0" fontId="3" fillId="0" borderId="0" xfId="5" applyAlignment="1">
      <alignment horizontal="left" vertical="top"/>
    </xf>
    <xf numFmtId="0" fontId="20" fillId="0" borderId="0" xfId="10" applyFont="1" applyAlignment="1">
      <alignment horizontal="left" vertical="top"/>
    </xf>
    <xf numFmtId="0" fontId="41" fillId="4" borderId="0" xfId="16" applyFont="1" applyFill="1" applyAlignment="1">
      <alignment horizontal="justify" vertical="top" wrapText="1"/>
    </xf>
    <xf numFmtId="0" fontId="46" fillId="0" borderId="0" xfId="18" applyFont="1" applyAlignment="1">
      <alignment horizontal="left" vertical="top"/>
    </xf>
    <xf numFmtId="0" fontId="47" fillId="0" borderId="0" xfId="18" applyFont="1" applyAlignment="1">
      <alignment horizontal="left" vertical="top"/>
    </xf>
    <xf numFmtId="0" fontId="45" fillId="0" borderId="0" xfId="19" applyFont="1" applyAlignment="1">
      <alignment horizontal="left" vertical="top" wrapText="1"/>
    </xf>
    <xf numFmtId="0" fontId="3" fillId="0" borderId="1" xfId="4" applyBorder="1" applyAlignment="1">
      <alignment horizontal="right"/>
    </xf>
    <xf numFmtId="0" fontId="3" fillId="0" borderId="1" xfId="4" applyBorder="1" applyAlignment="1">
      <alignment horizontal="right" vertical="center"/>
    </xf>
    <xf numFmtId="0" fontId="3" fillId="0" borderId="0" xfId="4"/>
    <xf numFmtId="0" fontId="47" fillId="0" borderId="0" xfId="4" applyNumberFormat="1" applyFont="1" applyAlignment="1">
      <alignment horizontal="right" vertical="center"/>
    </xf>
    <xf numFmtId="0" fontId="3" fillId="0" borderId="0" xfId="4" applyAlignment="1">
      <alignment horizontal="left" vertical="top"/>
    </xf>
    <xf numFmtId="0" fontId="20" fillId="0" borderId="0" xfId="4" applyFont="1" applyAlignment="1">
      <alignment horizontal="left" vertical="top"/>
    </xf>
    <xf numFmtId="0" fontId="10" fillId="0" borderId="0" xfId="4" applyFont="1" applyAlignment="1">
      <alignment horizontal="left" vertical="top"/>
    </xf>
    <xf numFmtId="0" fontId="3" fillId="0" borderId="0" xfId="4" applyAlignment="1">
      <alignment horizontal="justify" vertical="top"/>
    </xf>
    <xf numFmtId="0" fontId="42" fillId="0" borderId="0" xfId="4" applyFont="1" applyAlignment="1">
      <alignment horizontal="justify" vertical="top" wrapText="1"/>
    </xf>
    <xf numFmtId="0" fontId="3" fillId="0" borderId="0" xfId="4" applyAlignment="1">
      <alignment horizontal="justify"/>
    </xf>
    <xf numFmtId="0" fontId="19" fillId="0" borderId="0" xfId="4" applyFont="1" applyAlignment="1">
      <alignment horizontal="justify" vertical="top" wrapText="1"/>
    </xf>
    <xf numFmtId="0" fontId="3" fillId="0" borderId="0" xfId="4" applyAlignment="1">
      <alignment horizontal="justify" vertical="top" wrapText="1"/>
    </xf>
    <xf numFmtId="0" fontId="51" fillId="0" borderId="0" xfId="20" applyFont="1" applyAlignment="1" applyProtection="1">
      <alignment horizontal="justify" vertical="top" wrapText="1"/>
    </xf>
    <xf numFmtId="0" fontId="3" fillId="0" borderId="0" xfId="4" applyAlignment="1"/>
    <xf numFmtId="0" fontId="19" fillId="4" borderId="35" xfId="5" applyFont="1" applyFill="1" applyBorder="1"/>
    <xf numFmtId="0" fontId="3" fillId="4" borderId="35" xfId="5" applyFont="1" applyFill="1" applyBorder="1" applyAlignment="1">
      <alignment horizontal="right" vertical="center"/>
    </xf>
    <xf numFmtId="0" fontId="19" fillId="0" borderId="0" xfId="5" applyFont="1" applyBorder="1"/>
    <xf numFmtId="0" fontId="15" fillId="0" borderId="0" xfId="21" applyBorder="1" applyAlignment="1" applyProtection="1">
      <alignment horizontal="right"/>
    </xf>
    <xf numFmtId="0" fontId="52" fillId="0" borderId="0" xfId="5" applyFont="1" applyBorder="1" applyAlignment="1" applyProtection="1">
      <alignment horizontal="left" indent="10"/>
    </xf>
    <xf numFmtId="0" fontId="3" fillId="0" borderId="0" xfId="5" applyBorder="1" applyAlignment="1">
      <alignment horizontal="left"/>
    </xf>
    <xf numFmtId="0" fontId="17" fillId="4" borderId="0" xfId="5" applyFont="1" applyFill="1" applyBorder="1" applyAlignment="1">
      <alignment horizontal="right"/>
    </xf>
    <xf numFmtId="0" fontId="3" fillId="0" borderId="0" xfId="5" applyFont="1" applyAlignment="1">
      <alignment horizontal="left" vertical="top" wrapText="1"/>
    </xf>
    <xf numFmtId="0" fontId="5" fillId="0" borderId="0" xfId="5" applyFont="1" applyBorder="1"/>
    <xf numFmtId="0" fontId="4" fillId="0" borderId="0" xfId="5" applyFont="1" applyBorder="1"/>
    <xf numFmtId="0" fontId="18" fillId="0" borderId="0" xfId="5" applyFont="1" applyBorder="1" applyAlignment="1">
      <alignment horizontal="left"/>
    </xf>
    <xf numFmtId="0" fontId="18" fillId="0" borderId="0" xfId="22" applyFont="1" applyAlignment="1" applyProtection="1"/>
    <xf numFmtId="0" fontId="53" fillId="4" borderId="0" xfId="21" applyFont="1" applyFill="1" applyAlignment="1" applyProtection="1">
      <alignment vertical="top" wrapText="1"/>
    </xf>
    <xf numFmtId="0" fontId="36" fillId="0" borderId="0" xfId="22" applyFont="1" applyAlignment="1" applyProtection="1">
      <alignment horizontal="center"/>
    </xf>
    <xf numFmtId="0" fontId="36" fillId="0" borderId="0" xfId="5" applyFont="1" applyBorder="1" applyAlignment="1">
      <alignment horizontal="left"/>
    </xf>
    <xf numFmtId="0" fontId="54" fillId="0" borderId="0" xfId="22" applyFont="1" applyAlignment="1" applyProtection="1">
      <alignment horizontal="left" indent="10"/>
    </xf>
    <xf numFmtId="0" fontId="52" fillId="0" borderId="0" xfId="22" applyFont="1" applyFill="1" applyBorder="1" applyAlignment="1">
      <alignment horizontal="left" vertical="top" wrapText="1" indent="2"/>
    </xf>
    <xf numFmtId="0" fontId="54" fillId="0" borderId="0" xfId="22" applyFont="1" applyAlignment="1" applyProtection="1">
      <alignment horizontal="center"/>
    </xf>
    <xf numFmtId="0" fontId="3" fillId="0" borderId="0" xfId="5" applyAlignment="1" applyProtection="1">
      <alignment horizontal="left" indent="3"/>
    </xf>
    <xf numFmtId="0" fontId="3" fillId="0" borderId="0" xfId="5" applyFont="1" applyBorder="1" applyAlignment="1">
      <alignment horizontal="left" vertical="top" wrapText="1"/>
    </xf>
    <xf numFmtId="0" fontId="52" fillId="0" borderId="0" xfId="22" applyFont="1" applyFill="1" applyAlignment="1">
      <alignment horizontal="left" vertical="top" wrapText="1" indent="2"/>
    </xf>
    <xf numFmtId="0" fontId="10" fillId="0" borderId="0" xfId="5" applyFont="1" applyBorder="1" applyAlignment="1">
      <alignment horizontal="left" vertical="top" wrapText="1"/>
    </xf>
    <xf numFmtId="0" fontId="15" fillId="0" borderId="0" xfId="21" applyAlignment="1" applyProtection="1">
      <alignment wrapText="1"/>
    </xf>
    <xf numFmtId="0" fontId="15" fillId="0" borderId="0" xfId="21" applyAlignment="1" applyProtection="1">
      <alignment horizontal="left" vertical="center" indent="2"/>
    </xf>
    <xf numFmtId="0" fontId="3" fillId="0" borderId="0" xfId="5" applyFont="1" applyFill="1" applyBorder="1" applyAlignment="1">
      <alignment horizontal="left"/>
    </xf>
    <xf numFmtId="0" fontId="15" fillId="0" borderId="0" xfId="21" applyFont="1" applyFill="1" applyAlignment="1" applyProtection="1">
      <alignment horizontal="left" wrapText="1" indent="2"/>
    </xf>
    <xf numFmtId="0" fontId="15" fillId="0" borderId="0" xfId="21" applyFont="1" applyFill="1" applyAlignment="1" applyProtection="1">
      <alignment horizontal="left" indent="2"/>
    </xf>
    <xf numFmtId="0" fontId="18" fillId="0" borderId="0" xfId="5" applyFont="1" applyFill="1" applyBorder="1" applyAlignment="1">
      <alignment horizontal="left"/>
    </xf>
    <xf numFmtId="0" fontId="15" fillId="0" borderId="0" xfId="21" applyFill="1" applyAlignment="1" applyProtection="1"/>
    <xf numFmtId="0" fontId="19" fillId="0" borderId="0" xfId="5" applyFont="1" applyFill="1" applyBorder="1" applyAlignment="1">
      <alignment horizontal="left"/>
    </xf>
    <xf numFmtId="0" fontId="19" fillId="0" borderId="0" xfId="5" applyFont="1" applyBorder="1" applyAlignment="1">
      <alignment horizontal="left"/>
    </xf>
    <xf numFmtId="0" fontId="15" fillId="0" borderId="0" xfId="21" applyFill="1" applyAlignment="1" applyProtection="1">
      <alignment wrapText="1"/>
    </xf>
    <xf numFmtId="0" fontId="1" fillId="0" borderId="0" xfId="22" applyFill="1" applyAlignment="1">
      <alignment wrapText="1"/>
    </xf>
    <xf numFmtId="0" fontId="3" fillId="0" borderId="0" xfId="5" applyFill="1" applyAlignment="1">
      <alignment wrapText="1"/>
    </xf>
    <xf numFmtId="0" fontId="54" fillId="0" borderId="0" xfId="22" applyFont="1" applyFill="1" applyAlignment="1" applyProtection="1">
      <alignment horizontal="left" indent="10"/>
    </xf>
    <xf numFmtId="0" fontId="15" fillId="0" borderId="0" xfId="21" applyFill="1" applyBorder="1" applyAlignment="1" applyProtection="1">
      <alignment horizontal="left" wrapText="1" indent="2"/>
    </xf>
    <xf numFmtId="0" fontId="54" fillId="0" borderId="0" xfId="22" applyFont="1" applyFill="1" applyAlignment="1" applyProtection="1">
      <alignment horizontal="center"/>
    </xf>
    <xf numFmtId="0" fontId="3" fillId="0" borderId="0" xfId="22" applyFont="1" applyFill="1" applyAlignment="1">
      <alignment horizontal="left"/>
    </xf>
    <xf numFmtId="0" fontId="3" fillId="0" borderId="0" xfId="22" applyFont="1" applyFill="1" applyBorder="1" applyAlignment="1">
      <alignment horizontal="left"/>
    </xf>
    <xf numFmtId="0" fontId="15" fillId="0" borderId="0" xfId="21" applyFill="1" applyAlignment="1" applyProtection="1">
      <alignment horizontal="left"/>
    </xf>
    <xf numFmtId="49" fontId="29" fillId="0" borderId="0" xfId="9" applyNumberFormat="1" applyFont="1" applyFill="1" applyBorder="1" applyAlignment="1">
      <alignment vertical="center"/>
    </xf>
    <xf numFmtId="172" fontId="25" fillId="0" borderId="13" xfId="9" applyNumberFormat="1" applyFont="1" applyFill="1" applyBorder="1" applyAlignment="1"/>
    <xf numFmtId="0" fontId="29" fillId="0" borderId="0" xfId="9" applyFont="1" applyFill="1" applyBorder="1" applyAlignment="1">
      <alignment vertical="center"/>
    </xf>
    <xf numFmtId="49" fontId="29" fillId="0" borderId="0" xfId="9" applyNumberFormat="1" applyFont="1" applyFill="1" applyBorder="1"/>
    <xf numFmtId="170" fontId="17" fillId="0" borderId="0" xfId="13" applyNumberFormat="1" applyFont="1" applyFill="1" applyBorder="1" applyAlignment="1">
      <alignment horizontal="right"/>
    </xf>
    <xf numFmtId="170" fontId="17" fillId="0" borderId="27" xfId="13" applyNumberFormat="1" applyFont="1" applyFill="1" applyBorder="1" applyAlignment="1">
      <alignment horizontal="right"/>
    </xf>
    <xf numFmtId="170" fontId="17" fillId="0" borderId="26" xfId="13" applyNumberFormat="1" applyFont="1" applyFill="1" applyBorder="1" applyAlignment="1">
      <alignment horizontal="right"/>
    </xf>
    <xf numFmtId="170" fontId="17" fillId="0" borderId="30" xfId="13" applyNumberFormat="1" applyFont="1" applyFill="1" applyBorder="1" applyAlignment="1">
      <alignment horizontal="right"/>
    </xf>
    <xf numFmtId="170" fontId="17" fillId="0" borderId="32" xfId="13" applyNumberFormat="1" applyFont="1" applyFill="1" applyBorder="1" applyAlignment="1">
      <alignment horizontal="right"/>
    </xf>
    <xf numFmtId="170" fontId="17" fillId="0" borderId="28" xfId="13" applyNumberFormat="1" applyFont="1" applyFill="1" applyBorder="1" applyAlignment="1">
      <alignment horizontal="right"/>
    </xf>
    <xf numFmtId="171" fontId="17" fillId="4" borderId="0" xfId="12" applyNumberFormat="1" applyFont="1" applyFill="1" applyBorder="1" applyAlignment="1">
      <alignment horizontal="right"/>
    </xf>
    <xf numFmtId="171" fontId="17" fillId="4" borderId="26" xfId="13" applyNumberFormat="1" applyFont="1" applyFill="1" applyBorder="1" applyAlignment="1">
      <alignment horizontal="right"/>
    </xf>
    <xf numFmtId="171" fontId="17" fillId="4" borderId="27" xfId="12" applyNumberFormat="1" applyFont="1" applyFill="1" applyBorder="1" applyAlignment="1">
      <alignment horizontal="right"/>
    </xf>
    <xf numFmtId="171" fontId="17" fillId="0" borderId="30" xfId="13" applyNumberFormat="1" applyFont="1" applyFill="1" applyBorder="1" applyAlignment="1">
      <alignment horizontal="right"/>
    </xf>
    <xf numFmtId="171" fontId="17" fillId="0" borderId="32" xfId="13" applyNumberFormat="1" applyFont="1" applyFill="1" applyBorder="1" applyAlignment="1">
      <alignment horizontal="right"/>
    </xf>
    <xf numFmtId="171" fontId="17" fillId="4" borderId="28" xfId="13" applyNumberFormat="1" applyFont="1" applyFill="1" applyBorder="1" applyAlignment="1">
      <alignment horizontal="right"/>
    </xf>
    <xf numFmtId="170" fontId="17" fillId="4" borderId="0" xfId="12" applyNumberFormat="1" applyFont="1" applyFill="1" applyBorder="1" applyAlignment="1">
      <alignment horizontal="right"/>
    </xf>
    <xf numFmtId="170" fontId="17" fillId="4" borderId="26" xfId="12" applyNumberFormat="1" applyFont="1" applyFill="1" applyBorder="1" applyAlignment="1">
      <alignment horizontal="right"/>
    </xf>
    <xf numFmtId="170" fontId="17" fillId="4" borderId="27" xfId="12" applyNumberFormat="1" applyFont="1" applyFill="1" applyBorder="1" applyAlignment="1">
      <alignment horizontal="right"/>
    </xf>
    <xf numFmtId="170" fontId="17" fillId="4" borderId="14" xfId="12" applyNumberFormat="1" applyFont="1" applyFill="1" applyBorder="1" applyAlignment="1">
      <alignment horizontal="right"/>
    </xf>
    <xf numFmtId="170" fontId="17" fillId="4" borderId="6" xfId="12" applyNumberFormat="1" applyFont="1" applyFill="1" applyBorder="1" applyAlignment="1">
      <alignment horizontal="right"/>
    </xf>
    <xf numFmtId="170" fontId="17" fillId="4" borderId="34" xfId="12" applyNumberFormat="1" applyFont="1" applyFill="1" applyBorder="1" applyAlignment="1">
      <alignment horizontal="right"/>
    </xf>
    <xf numFmtId="0" fontId="15" fillId="0" borderId="0" xfId="7" applyNumberFormat="1" applyBorder="1" applyAlignment="1" applyProtection="1">
      <alignment horizontal="left" wrapText="1"/>
    </xf>
    <xf numFmtId="0" fontId="15" fillId="0" borderId="0" xfId="7" applyNumberFormat="1" applyAlignment="1" applyProtection="1">
      <alignment horizontal="left" wrapText="1"/>
    </xf>
    <xf numFmtId="0" fontId="3" fillId="0" borderId="0" xfId="4" applyNumberFormat="1" applyFont="1" applyFill="1" applyBorder="1" applyAlignment="1">
      <alignment horizontal="left" vertical="top" wrapText="1"/>
    </xf>
    <xf numFmtId="0" fontId="10" fillId="0" borderId="0" xfId="5" applyNumberFormat="1" applyFont="1" applyFill="1" applyBorder="1" applyAlignment="1">
      <alignment horizontal="left" wrapText="1"/>
    </xf>
    <xf numFmtId="0" fontId="3" fillId="0" borderId="0" xfId="4" applyNumberFormat="1" applyFont="1" applyBorder="1" applyAlignment="1">
      <alignment horizontal="left" vertical="top" wrapText="1"/>
    </xf>
    <xf numFmtId="0" fontId="15" fillId="0" borderId="0" xfId="3" applyNumberFormat="1" applyFont="1" applyBorder="1" applyAlignment="1" applyProtection="1">
      <alignment horizontal="left" vertical="top" wrapText="1"/>
    </xf>
    <xf numFmtId="0" fontId="15" fillId="0" borderId="0" xfId="7" applyNumberFormat="1" applyFont="1" applyFill="1" applyBorder="1" applyAlignment="1" applyProtection="1">
      <alignment horizontal="left" vertical="top" wrapText="1"/>
    </xf>
    <xf numFmtId="0" fontId="3" fillId="0" borderId="0" xfId="6" applyNumberFormat="1" applyFont="1" applyBorder="1" applyAlignment="1">
      <alignment horizontal="left"/>
    </xf>
    <xf numFmtId="0" fontId="3" fillId="0" borderId="0" xfId="4" applyNumberFormat="1" applyAlignment="1">
      <alignment horizontal="left"/>
    </xf>
    <xf numFmtId="0" fontId="5" fillId="0" borderId="0" xfId="6" applyNumberFormat="1" applyFont="1" applyFill="1" applyBorder="1" applyAlignment="1">
      <alignment horizontal="left"/>
    </xf>
    <xf numFmtId="0" fontId="3" fillId="0" borderId="0" xfId="4" applyNumberFormat="1" applyFont="1" applyFill="1" applyBorder="1" applyAlignment="1">
      <alignment horizontal="left" wrapText="1"/>
    </xf>
    <xf numFmtId="0" fontId="3" fillId="0" borderId="0" xfId="5" applyNumberFormat="1" applyFont="1" applyFill="1" applyBorder="1" applyAlignment="1">
      <alignment horizontal="left" vertical="top" wrapText="1"/>
    </xf>
    <xf numFmtId="165" fontId="3" fillId="0" borderId="0" xfId="5" applyNumberFormat="1" applyFont="1" applyFill="1" applyBorder="1" applyAlignment="1">
      <alignment horizontal="left" vertical="top" wrapText="1"/>
    </xf>
    <xf numFmtId="0" fontId="3" fillId="0" borderId="0" xfId="5" applyFont="1" applyBorder="1" applyAlignment="1">
      <alignment horizontal="left" vertical="center" wrapText="1"/>
    </xf>
    <xf numFmtId="167" fontId="17" fillId="0" borderId="2" xfId="5" applyNumberFormat="1" applyFont="1" applyBorder="1" applyAlignment="1">
      <alignment horizontal="center" vertical="center" wrapText="1"/>
    </xf>
    <xf numFmtId="167" fontId="17" fillId="0" borderId="4" xfId="5" applyNumberFormat="1" applyFont="1" applyBorder="1" applyAlignment="1">
      <alignment horizontal="center" vertical="center" wrapText="1"/>
    </xf>
    <xf numFmtId="49" fontId="28" fillId="0" borderId="0" xfId="9" applyNumberFormat="1" applyFont="1" applyFill="1" applyBorder="1" applyAlignment="1">
      <alignment horizontal="left" vertical="center" wrapText="1"/>
    </xf>
    <xf numFmtId="49" fontId="28" fillId="0" borderId="0" xfId="9" applyNumberFormat="1" applyFont="1" applyFill="1" applyBorder="1" applyAlignment="1">
      <alignment horizontal="left" vertical="center"/>
    </xf>
    <xf numFmtId="166" fontId="10" fillId="0" borderId="0" xfId="5" applyNumberFormat="1" applyFont="1" applyFill="1" applyBorder="1" applyAlignment="1">
      <alignment horizontal="left" vertical="center" wrapText="1"/>
    </xf>
    <xf numFmtId="166" fontId="10" fillId="0" borderId="0" xfId="5" applyNumberFormat="1" applyFont="1" applyFill="1" applyBorder="1" applyAlignment="1">
      <alignment horizontal="left" vertical="center"/>
    </xf>
    <xf numFmtId="166" fontId="17" fillId="0" borderId="0" xfId="5" applyNumberFormat="1" applyFont="1" applyFill="1" applyBorder="1" applyAlignment="1">
      <alignment horizontal="left" vertical="center"/>
    </xf>
    <xf numFmtId="164" fontId="17" fillId="0" borderId="0" xfId="5" applyNumberFormat="1" applyFont="1" applyBorder="1" applyAlignment="1">
      <alignment horizontal="left" vertical="center" wrapText="1"/>
    </xf>
    <xf numFmtId="0" fontId="24" fillId="0" borderId="6" xfId="5" applyFont="1" applyBorder="1" applyAlignment="1">
      <alignment horizontal="left" wrapText="1"/>
    </xf>
    <xf numFmtId="0" fontId="24" fillId="0" borderId="6" xfId="5" applyFont="1" applyBorder="1" applyAlignment="1">
      <alignment horizontal="left"/>
    </xf>
    <xf numFmtId="1" fontId="17" fillId="0" borderId="7" xfId="9" applyNumberFormat="1" applyFont="1" applyFill="1" applyBorder="1" applyAlignment="1">
      <alignment horizontal="center" vertical="center"/>
    </xf>
    <xf numFmtId="1" fontId="17" fillId="0" borderId="8" xfId="9" applyNumberFormat="1" applyFont="1" applyFill="1" applyBorder="1" applyAlignment="1">
      <alignment horizontal="center" vertical="center"/>
    </xf>
    <xf numFmtId="1" fontId="17" fillId="0" borderId="13" xfId="9" applyNumberFormat="1" applyFont="1" applyFill="1" applyBorder="1" applyAlignment="1">
      <alignment horizontal="center" vertical="center"/>
    </xf>
    <xf numFmtId="1" fontId="17" fillId="0" borderId="0" xfId="9" applyNumberFormat="1" applyFont="1" applyFill="1" applyBorder="1" applyAlignment="1">
      <alignment horizontal="center" vertical="center"/>
    </xf>
    <xf numFmtId="1" fontId="17" fillId="0" borderId="14" xfId="9" applyNumberFormat="1" applyFont="1" applyFill="1" applyBorder="1" applyAlignment="1">
      <alignment horizontal="center" vertical="center"/>
    </xf>
    <xf numFmtId="1" fontId="17" fillId="0" borderId="6" xfId="9" applyNumberFormat="1" applyFont="1" applyFill="1" applyBorder="1" applyAlignment="1">
      <alignment horizontal="center" vertical="center"/>
    </xf>
    <xf numFmtId="1" fontId="17" fillId="0" borderId="2" xfId="9" applyNumberFormat="1" applyFont="1" applyFill="1" applyBorder="1" applyAlignment="1">
      <alignment horizontal="center" vertical="center" wrapText="1"/>
    </xf>
    <xf numFmtId="1" fontId="17" fillId="0" borderId="3" xfId="9" applyNumberFormat="1" applyFont="1" applyFill="1" applyBorder="1" applyAlignment="1">
      <alignment horizontal="center" vertical="center" wrapText="1"/>
    </xf>
    <xf numFmtId="1" fontId="17" fillId="0" borderId="4" xfId="9" applyNumberFormat="1" applyFont="1" applyFill="1" applyBorder="1" applyAlignment="1">
      <alignment horizontal="center" vertical="center" wrapText="1"/>
    </xf>
    <xf numFmtId="0" fontId="17" fillId="0" borderId="9" xfId="5" applyFont="1" applyBorder="1" applyAlignment="1">
      <alignment horizontal="center" vertical="center"/>
    </xf>
    <xf numFmtId="0" fontId="17" fillId="0" borderId="10" xfId="5" applyFont="1" applyBorder="1" applyAlignment="1">
      <alignment horizontal="center" vertical="center"/>
    </xf>
    <xf numFmtId="0" fontId="17" fillId="0" borderId="11" xfId="5" applyFont="1" applyBorder="1" applyAlignment="1">
      <alignment horizontal="center" vertical="center"/>
    </xf>
    <xf numFmtId="1" fontId="17" fillId="0" borderId="7" xfId="9" applyNumberFormat="1" applyFont="1" applyFill="1" applyBorder="1" applyAlignment="1">
      <alignment horizontal="center" vertical="center" wrapText="1"/>
    </xf>
    <xf numFmtId="1" fontId="17" fillId="0" borderId="12" xfId="9" applyNumberFormat="1" applyFont="1" applyFill="1" applyBorder="1" applyAlignment="1">
      <alignment horizontal="center" vertical="center" wrapText="1"/>
    </xf>
    <xf numFmtId="1" fontId="17" fillId="0" borderId="14" xfId="9" applyNumberFormat="1" applyFont="1" applyFill="1" applyBorder="1" applyAlignment="1">
      <alignment horizontal="center" vertical="center" wrapText="1"/>
    </xf>
    <xf numFmtId="1" fontId="17" fillId="0" borderId="15" xfId="9" applyNumberFormat="1" applyFont="1" applyFill="1" applyBorder="1" applyAlignment="1">
      <alignment horizontal="center" vertical="center" wrapText="1"/>
    </xf>
    <xf numFmtId="170" fontId="17" fillId="0" borderId="0" xfId="5" applyNumberFormat="1" applyFont="1" applyFill="1" applyBorder="1" applyAlignment="1">
      <alignment horizontal="left" vertical="center" wrapText="1"/>
    </xf>
    <xf numFmtId="173" fontId="17" fillId="0" borderId="0" xfId="9" applyNumberFormat="1" applyFont="1" applyFill="1" applyBorder="1" applyAlignment="1">
      <alignment horizontal="left" vertical="center" wrapText="1"/>
    </xf>
    <xf numFmtId="0" fontId="28" fillId="0" borderId="0" xfId="9" applyNumberFormat="1" applyFont="1" applyFill="1" applyBorder="1" applyAlignment="1">
      <alignment horizontal="left" vertical="top" wrapText="1"/>
    </xf>
    <xf numFmtId="166" fontId="17" fillId="0" borderId="13" xfId="5" applyNumberFormat="1" applyFont="1" applyFill="1" applyBorder="1" applyAlignment="1">
      <alignment horizontal="left" vertical="center"/>
    </xf>
    <xf numFmtId="166" fontId="17" fillId="0" borderId="17" xfId="5" applyNumberFormat="1" applyFont="1" applyFill="1" applyBorder="1" applyAlignment="1">
      <alignment horizontal="left" vertical="center"/>
    </xf>
    <xf numFmtId="0" fontId="27" fillId="0" borderId="13" xfId="5" applyFont="1" applyFill="1" applyBorder="1" applyAlignment="1">
      <alignment horizontal="left" vertical="center" wrapText="1"/>
    </xf>
    <xf numFmtId="0" fontId="27" fillId="0" borderId="0" xfId="5" applyFont="1" applyFill="1" applyBorder="1" applyAlignment="1">
      <alignment horizontal="left" vertical="center" wrapText="1"/>
    </xf>
    <xf numFmtId="164" fontId="17" fillId="0" borderId="0" xfId="5" applyNumberFormat="1" applyFont="1" applyBorder="1" applyAlignment="1">
      <alignment horizontal="left" wrapText="1"/>
    </xf>
    <xf numFmtId="164" fontId="17" fillId="0" borderId="0" xfId="5" applyNumberFormat="1" applyFont="1" applyBorder="1" applyAlignment="1">
      <alignment horizontal="center"/>
    </xf>
    <xf numFmtId="164" fontId="17" fillId="0" borderId="6" xfId="5" applyNumberFormat="1" applyFont="1" applyBorder="1" applyAlignment="1">
      <alignment horizontal="center" vertical="top"/>
    </xf>
    <xf numFmtId="0" fontId="28" fillId="0" borderId="0" xfId="9" applyNumberFormat="1" applyFont="1" applyFill="1" applyBorder="1" applyAlignment="1">
      <alignment horizontal="left" vertical="center" wrapText="1"/>
    </xf>
    <xf numFmtId="0" fontId="28" fillId="0" borderId="0" xfId="9" applyNumberFormat="1" applyFont="1" applyFill="1" applyBorder="1" applyAlignment="1">
      <alignment horizontal="left" vertical="center"/>
    </xf>
    <xf numFmtId="0" fontId="27" fillId="0" borderId="13" xfId="9" applyNumberFormat="1" applyFont="1" applyFill="1" applyBorder="1" applyAlignment="1">
      <alignment horizontal="left" wrapText="1"/>
    </xf>
    <xf numFmtId="0" fontId="27" fillId="0" borderId="0" xfId="9" applyNumberFormat="1" applyFont="1" applyFill="1" applyBorder="1" applyAlignment="1">
      <alignment horizontal="left" wrapText="1"/>
    </xf>
    <xf numFmtId="0" fontId="27" fillId="0" borderId="17" xfId="9" applyNumberFormat="1" applyFont="1" applyFill="1" applyBorder="1" applyAlignment="1">
      <alignment horizontal="left" wrapText="1"/>
    </xf>
    <xf numFmtId="0" fontId="17" fillId="0" borderId="0" xfId="9" applyNumberFormat="1" applyFont="1" applyFill="1" applyBorder="1" applyAlignment="1">
      <alignment horizontal="left" wrapText="1"/>
    </xf>
    <xf numFmtId="0" fontId="17" fillId="0" borderId="17" xfId="9" applyNumberFormat="1" applyFont="1" applyFill="1" applyBorder="1" applyAlignment="1">
      <alignment horizontal="left" wrapText="1"/>
    </xf>
    <xf numFmtId="0" fontId="27" fillId="0" borderId="7" xfId="9" applyNumberFormat="1" applyFont="1" applyFill="1" applyBorder="1" applyAlignment="1">
      <alignment horizontal="left" wrapText="1"/>
    </xf>
    <xf numFmtId="0" fontId="27" fillId="0" borderId="8" xfId="9" applyNumberFormat="1" applyFont="1" applyFill="1" applyBorder="1" applyAlignment="1">
      <alignment horizontal="left" wrapText="1"/>
    </xf>
    <xf numFmtId="0" fontId="27" fillId="0" borderId="12" xfId="9" applyNumberFormat="1" applyFont="1" applyFill="1" applyBorder="1" applyAlignment="1">
      <alignment horizontal="left" wrapText="1"/>
    </xf>
    <xf numFmtId="49" fontId="17" fillId="0" borderId="0" xfId="9" applyNumberFormat="1" applyFont="1" applyFill="1" applyBorder="1" applyAlignment="1"/>
    <xf numFmtId="0" fontId="27" fillId="0" borderId="7" xfId="5" applyFont="1" applyFill="1" applyBorder="1" applyAlignment="1">
      <alignment horizontal="left" vertical="center" wrapText="1"/>
    </xf>
    <xf numFmtId="0" fontId="27" fillId="0" borderId="12" xfId="5" applyFont="1" applyFill="1" applyBorder="1" applyAlignment="1">
      <alignment horizontal="left" vertical="center" wrapText="1"/>
    </xf>
    <xf numFmtId="0" fontId="28" fillId="0" borderId="0" xfId="9" applyNumberFormat="1" applyFont="1" applyFill="1" applyBorder="1" applyAlignment="1">
      <alignment horizontal="left" wrapText="1"/>
    </xf>
    <xf numFmtId="1" fontId="17" fillId="0" borderId="13" xfId="9" applyNumberFormat="1" applyFont="1" applyFill="1" applyBorder="1" applyAlignment="1">
      <alignment horizontal="center" vertical="center" wrapText="1"/>
    </xf>
    <xf numFmtId="1" fontId="17" fillId="0" borderId="17" xfId="9" applyNumberFormat="1" applyFont="1" applyFill="1" applyBorder="1" applyAlignment="1">
      <alignment horizontal="center" vertical="center" wrapText="1"/>
    </xf>
    <xf numFmtId="0" fontId="28" fillId="0" borderId="0" xfId="5" applyFont="1" applyAlignment="1">
      <alignment wrapText="1"/>
    </xf>
    <xf numFmtId="0" fontId="35" fillId="0" borderId="0" xfId="3" applyFont="1" applyAlignment="1" applyProtection="1">
      <alignment horizontal="left" wrapText="1"/>
    </xf>
    <xf numFmtId="0" fontId="27" fillId="0" borderId="22" xfId="13" applyFont="1" applyFill="1" applyBorder="1" applyAlignment="1">
      <alignment horizontal="left" wrapText="1"/>
    </xf>
    <xf numFmtId="0" fontId="27" fillId="0" borderId="23" xfId="13" applyFont="1" applyFill="1" applyBorder="1" applyAlignment="1">
      <alignment horizontal="left" wrapText="1"/>
    </xf>
    <xf numFmtId="0" fontId="27" fillId="0" borderId="24" xfId="13" applyFont="1" applyFill="1" applyBorder="1" applyAlignment="1">
      <alignment horizontal="left" wrapText="1"/>
    </xf>
    <xf numFmtId="0" fontId="27" fillId="4" borderId="22" xfId="13" applyFont="1" applyFill="1" applyBorder="1" applyAlignment="1">
      <alignment horizontal="left" wrapText="1"/>
    </xf>
    <xf numFmtId="0" fontId="27" fillId="4" borderId="23" xfId="13" applyFont="1" applyFill="1" applyBorder="1" applyAlignment="1">
      <alignment horizontal="left" wrapText="1"/>
    </xf>
    <xf numFmtId="0" fontId="27" fillId="4" borderId="24" xfId="13" applyFont="1" applyFill="1" applyBorder="1" applyAlignment="1">
      <alignment horizontal="left" wrapText="1"/>
    </xf>
    <xf numFmtId="49" fontId="29" fillId="0" borderId="0" xfId="12" applyNumberFormat="1" applyFont="1" applyFill="1" applyBorder="1" applyAlignment="1">
      <alignment horizontal="left" wrapText="1"/>
    </xf>
    <xf numFmtId="49" fontId="28" fillId="0" borderId="0" xfId="12" applyNumberFormat="1" applyFont="1" applyFill="1" applyBorder="1" applyAlignment="1">
      <alignment horizontal="left" wrapText="1"/>
    </xf>
    <xf numFmtId="49" fontId="29" fillId="0" borderId="0" xfId="12" applyNumberFormat="1" applyFont="1" applyFill="1" applyBorder="1" applyAlignment="1">
      <alignment horizontal="left"/>
    </xf>
    <xf numFmtId="49" fontId="28" fillId="0" borderId="0" xfId="12" applyNumberFormat="1" applyFont="1" applyFill="1" applyBorder="1" applyAlignment="1">
      <alignment horizontal="left"/>
    </xf>
    <xf numFmtId="0" fontId="37" fillId="0" borderId="0" xfId="13" applyFont="1" applyFill="1" applyBorder="1" applyAlignment="1">
      <alignment horizontal="left"/>
    </xf>
    <xf numFmtId="0" fontId="38" fillId="0" borderId="0" xfId="13" applyFont="1" applyFill="1" applyBorder="1" applyAlignment="1">
      <alignment horizontal="left"/>
    </xf>
    <xf numFmtId="166" fontId="10" fillId="0" borderId="0" xfId="13" applyNumberFormat="1" applyFont="1" applyFill="1" applyBorder="1" applyAlignment="1">
      <alignment horizontal="left" vertical="center" wrapText="1"/>
    </xf>
    <xf numFmtId="164" fontId="17" fillId="4" borderId="0" xfId="12" applyNumberFormat="1" applyFont="1" applyFill="1" applyBorder="1" applyAlignment="1">
      <alignment horizontal="left"/>
    </xf>
    <xf numFmtId="1" fontId="17" fillId="4" borderId="16" xfId="12" applyNumberFormat="1" applyFont="1" applyFill="1" applyBorder="1" applyAlignment="1">
      <alignment horizontal="center" vertical="center"/>
    </xf>
    <xf numFmtId="1" fontId="17" fillId="4" borderId="2" xfId="12" applyNumberFormat="1" applyFont="1" applyFill="1" applyBorder="1" applyAlignment="1">
      <alignment horizontal="center" vertical="center"/>
    </xf>
    <xf numFmtId="1" fontId="17" fillId="4" borderId="7" xfId="12" applyNumberFormat="1" applyFont="1" applyFill="1" applyBorder="1" applyAlignment="1">
      <alignment horizontal="center" vertical="center"/>
    </xf>
    <xf numFmtId="0" fontId="17" fillId="4" borderId="7" xfId="13" applyFont="1" applyFill="1" applyBorder="1" applyAlignment="1">
      <alignment horizontal="center" vertical="center" wrapText="1"/>
    </xf>
    <xf numFmtId="0" fontId="17" fillId="4" borderId="8" xfId="13" applyFont="1" applyFill="1" applyBorder="1" applyAlignment="1">
      <alignment horizontal="center" vertical="center" wrapText="1"/>
    </xf>
    <xf numFmtId="0" fontId="17" fillId="4" borderId="12" xfId="13" applyFont="1" applyFill="1" applyBorder="1" applyAlignment="1">
      <alignment horizontal="center" vertical="center" wrapText="1"/>
    </xf>
    <xf numFmtId="49" fontId="17" fillId="4" borderId="16" xfId="12" applyNumberFormat="1" applyFont="1" applyFill="1" applyBorder="1" applyAlignment="1">
      <alignment horizontal="center" vertical="center" wrapText="1"/>
    </xf>
    <xf numFmtId="49" fontId="17" fillId="4" borderId="2" xfId="12" applyNumberFormat="1" applyFont="1" applyFill="1" applyBorder="1" applyAlignment="1">
      <alignment horizontal="center" vertical="center"/>
    </xf>
    <xf numFmtId="49" fontId="17" fillId="4" borderId="9" xfId="12" applyNumberFormat="1" applyFont="1" applyFill="1" applyBorder="1" applyAlignment="1">
      <alignment horizontal="center" vertical="center" wrapText="1"/>
    </xf>
    <xf numFmtId="49" fontId="17" fillId="4" borderId="11" xfId="12" applyNumberFormat="1" applyFont="1" applyFill="1" applyBorder="1" applyAlignment="1">
      <alignment horizontal="center" vertical="center" wrapText="1"/>
    </xf>
    <xf numFmtId="49" fontId="29" fillId="4" borderId="0" xfId="9" applyNumberFormat="1" applyFont="1" applyFill="1" applyBorder="1" applyAlignment="1">
      <alignment horizontal="left" wrapText="1"/>
    </xf>
    <xf numFmtId="49" fontId="28" fillId="4" borderId="0" xfId="9" applyNumberFormat="1" applyFont="1" applyFill="1" applyBorder="1" applyAlignment="1">
      <alignment horizontal="left" wrapText="1"/>
    </xf>
    <xf numFmtId="0" fontId="28" fillId="4" borderId="0" xfId="9" applyNumberFormat="1" applyFont="1" applyFill="1" applyBorder="1" applyAlignment="1">
      <alignment horizontal="left" wrapText="1"/>
    </xf>
    <xf numFmtId="0" fontId="17" fillId="4" borderId="9" xfId="5" applyFont="1" applyFill="1" applyBorder="1" applyAlignment="1">
      <alignment horizontal="center" vertical="center" wrapText="1"/>
    </xf>
    <xf numFmtId="0" fontId="17" fillId="4" borderId="10" xfId="5" applyFont="1" applyFill="1" applyBorder="1" applyAlignment="1">
      <alignment horizontal="center" vertical="center"/>
    </xf>
    <xf numFmtId="0" fontId="17" fillId="4" borderId="11" xfId="5" applyFont="1" applyFill="1" applyBorder="1" applyAlignment="1">
      <alignment horizontal="center" vertical="center"/>
    </xf>
    <xf numFmtId="1" fontId="17" fillId="4" borderId="7" xfId="9" applyNumberFormat="1" applyFont="1" applyFill="1" applyBorder="1" applyAlignment="1">
      <alignment horizontal="center" vertical="center" wrapText="1"/>
    </xf>
    <xf numFmtId="1" fontId="17" fillId="4" borderId="12" xfId="9" applyNumberFormat="1" applyFont="1" applyFill="1" applyBorder="1" applyAlignment="1">
      <alignment horizontal="center" vertical="center" wrapText="1"/>
    </xf>
    <xf numFmtId="1" fontId="17" fillId="4" borderId="14" xfId="9" applyNumberFormat="1" applyFont="1" applyFill="1" applyBorder="1" applyAlignment="1">
      <alignment horizontal="center" vertical="center" wrapText="1"/>
    </xf>
    <xf numFmtId="1" fontId="17" fillId="4" borderId="15" xfId="9" applyNumberFormat="1" applyFont="1" applyFill="1" applyBorder="1" applyAlignment="1">
      <alignment horizontal="center" vertical="center" wrapText="1"/>
    </xf>
    <xf numFmtId="0" fontId="29" fillId="4" borderId="0" xfId="5" applyFont="1" applyFill="1" applyAlignment="1">
      <alignment horizontal="left" wrapText="1"/>
    </xf>
    <xf numFmtId="0" fontId="17" fillId="0" borderId="9" xfId="5" applyFont="1" applyBorder="1" applyAlignment="1">
      <alignment horizontal="center" vertical="center" wrapText="1"/>
    </xf>
    <xf numFmtId="0" fontId="17" fillId="0" borderId="10" xfId="5" applyFont="1" applyBorder="1" applyAlignment="1">
      <alignment horizontal="center" vertical="center" wrapText="1"/>
    </xf>
    <xf numFmtId="0" fontId="17" fillId="0" borderId="11" xfId="5" applyFont="1" applyBorder="1" applyAlignment="1">
      <alignment horizontal="center" vertical="center" wrapText="1"/>
    </xf>
    <xf numFmtId="0" fontId="28" fillId="0" borderId="0" xfId="9" applyFont="1" applyFill="1" applyBorder="1" applyAlignment="1">
      <alignment horizontal="left" wrapText="1"/>
    </xf>
    <xf numFmtId="0" fontId="40" fillId="0" borderId="0" xfId="4" applyFont="1" applyFill="1" applyAlignment="1">
      <alignment horizontal="left" vertical="top" wrapText="1"/>
    </xf>
    <xf numFmtId="0" fontId="28" fillId="0" borderId="0" xfId="4" applyFont="1" applyAlignment="1">
      <alignment horizontal="left" wrapText="1"/>
    </xf>
    <xf numFmtId="0" fontId="28" fillId="0" borderId="0" xfId="5" applyFont="1" applyBorder="1" applyAlignment="1">
      <alignment horizontal="left" vertical="center" wrapText="1"/>
    </xf>
    <xf numFmtId="0" fontId="28" fillId="0" borderId="0" xfId="5" applyFont="1" applyBorder="1" applyAlignment="1">
      <alignment horizontal="left" vertical="center"/>
    </xf>
    <xf numFmtId="17" fontId="10" fillId="0" borderId="0" xfId="5" applyNumberFormat="1" applyFont="1" applyAlignment="1">
      <alignment horizontal="left" wrapText="1"/>
    </xf>
    <xf numFmtId="0" fontId="10" fillId="0" borderId="0" xfId="5" applyFont="1" applyAlignment="1">
      <alignment horizontal="left" wrapText="1"/>
    </xf>
    <xf numFmtId="0" fontId="10" fillId="0" borderId="0" xfId="3" applyFont="1" applyFill="1" applyBorder="1" applyAlignment="1" applyProtection="1">
      <alignment horizontal="justify" wrapText="1"/>
    </xf>
    <xf numFmtId="164" fontId="17" fillId="4" borderId="0" xfId="5" applyNumberFormat="1" applyFont="1" applyFill="1" applyBorder="1" applyAlignment="1">
      <alignment horizontal="left" wrapText="1"/>
    </xf>
    <xf numFmtId="0" fontId="39" fillId="0" borderId="6" xfId="5" applyFont="1" applyBorder="1" applyAlignment="1">
      <alignment horizontal="left" wrapText="1"/>
    </xf>
    <xf numFmtId="1" fontId="17" fillId="0" borderId="16" xfId="9" applyNumberFormat="1" applyFont="1" applyFill="1" applyBorder="1" applyAlignment="1">
      <alignment horizontal="center" vertical="center" wrapText="1"/>
    </xf>
    <xf numFmtId="1" fontId="17" fillId="0" borderId="9" xfId="9" applyNumberFormat="1" applyFont="1" applyFill="1" applyBorder="1" applyAlignment="1">
      <alignment horizontal="center" vertical="center" wrapText="1"/>
    </xf>
    <xf numFmtId="0" fontId="17" fillId="4" borderId="9" xfId="4" applyFont="1" applyFill="1" applyBorder="1" applyAlignment="1">
      <alignment horizontal="center" wrapText="1"/>
    </xf>
    <xf numFmtId="0" fontId="19" fillId="4" borderId="11" xfId="4" applyFont="1" applyFill="1" applyBorder="1" applyAlignment="1">
      <alignment horizontal="center"/>
    </xf>
    <xf numFmtId="0" fontId="3" fillId="0" borderId="0" xfId="5" applyNumberFormat="1" applyFill="1" applyBorder="1" applyAlignment="1">
      <alignment horizontal="center"/>
    </xf>
    <xf numFmtId="17" fontId="3" fillId="0" borderId="0" xfId="5" applyNumberFormat="1" applyAlignment="1">
      <alignment horizontal="center" vertical="center"/>
    </xf>
    <xf numFmtId="0" fontId="3" fillId="0" borderId="0" xfId="5" applyAlignment="1">
      <alignment horizontal="center"/>
    </xf>
    <xf numFmtId="168" fontId="3" fillId="0" borderId="0" xfId="5" applyNumberFormat="1" applyAlignment="1">
      <alignment horizontal="center"/>
    </xf>
    <xf numFmtId="0" fontId="3" fillId="0" borderId="0" xfId="5" applyNumberFormat="1" applyFill="1" applyBorder="1" applyAlignment="1">
      <alignment horizontal="center" vertical="center" wrapText="1"/>
    </xf>
    <xf numFmtId="168" fontId="3" fillId="0" borderId="0" xfId="5" applyNumberFormat="1" applyFill="1" applyBorder="1" applyAlignment="1">
      <alignment horizontal="center"/>
    </xf>
    <xf numFmtId="0" fontId="3" fillId="0" borderId="0" xfId="5" applyNumberFormat="1" applyAlignment="1">
      <alignment horizontal="center"/>
    </xf>
    <xf numFmtId="1" fontId="3" fillId="0" borderId="0" xfId="5" applyNumberFormat="1" applyAlignment="1">
      <alignment horizontal="left" vertical="top"/>
    </xf>
    <xf numFmtId="0" fontId="3" fillId="0" borderId="0" xfId="5" applyFont="1" applyFill="1" applyBorder="1" applyAlignment="1">
      <alignment horizontal="left" wrapText="1"/>
    </xf>
    <xf numFmtId="0" fontId="3" fillId="0" borderId="0" xfId="5" applyFill="1" applyAlignment="1">
      <alignment horizontal="left" wrapText="1"/>
    </xf>
    <xf numFmtId="0" fontId="15" fillId="0" borderId="0" xfId="21" applyFill="1" applyAlignment="1" applyProtection="1">
      <alignment horizontal="left"/>
    </xf>
    <xf numFmtId="0" fontId="15" fillId="0" borderId="0" xfId="21" applyFill="1" applyAlignment="1" applyProtection="1">
      <alignment horizontal="left" wrapText="1" indent="2"/>
    </xf>
    <xf numFmtId="0" fontId="15" fillId="0" borderId="0" xfId="21" applyFill="1" applyAlignment="1" applyProtection="1"/>
    <xf numFmtId="0" fontId="15" fillId="0" borderId="0" xfId="21" applyAlignment="1" applyProtection="1"/>
    <xf numFmtId="0" fontId="15" fillId="0" borderId="0" xfId="21" applyFill="1" applyBorder="1" applyAlignment="1" applyProtection="1">
      <alignment horizontal="left" wrapText="1"/>
    </xf>
    <xf numFmtId="0" fontId="15" fillId="0" borderId="0" xfId="21" applyFill="1" applyAlignment="1" applyProtection="1">
      <alignment horizontal="left" wrapText="1"/>
    </xf>
    <xf numFmtId="0" fontId="15" fillId="0" borderId="0" xfId="21" applyFill="1" applyBorder="1" applyAlignment="1" applyProtection="1">
      <alignment horizontal="left" vertical="top" wrapText="1" indent="2"/>
    </xf>
    <xf numFmtId="0" fontId="15" fillId="0" borderId="0" xfId="21" applyFill="1" applyAlignment="1" applyProtection="1">
      <alignment horizontal="left" vertical="top" wrapText="1" indent="2"/>
    </xf>
    <xf numFmtId="0" fontId="15" fillId="0" borderId="0" xfId="21" applyFill="1" applyAlignment="1" applyProtection="1">
      <alignment horizontal="left" indent="2"/>
    </xf>
    <xf numFmtId="0" fontId="15" fillId="0" borderId="0" xfId="21" applyAlignment="1" applyProtection="1">
      <alignment horizontal="left" wrapText="1" indent="2"/>
    </xf>
    <xf numFmtId="0" fontId="3" fillId="0" borderId="0" xfId="5" applyFont="1" applyAlignment="1">
      <alignment horizontal="left" wrapText="1"/>
    </xf>
    <xf numFmtId="0" fontId="3" fillId="0" borderId="0" xfId="5" applyAlignment="1">
      <alignment horizontal="left" wrapText="1"/>
    </xf>
    <xf numFmtId="0" fontId="15" fillId="0" borderId="0" xfId="21" applyAlignment="1" applyProtection="1">
      <alignment horizontal="left" vertical="top" wrapText="1"/>
    </xf>
    <xf numFmtId="0" fontId="15" fillId="4" borderId="0" xfId="21" applyFill="1" applyBorder="1" applyAlignment="1" applyProtection="1">
      <alignment horizontal="left" vertical="top" wrapText="1" indent="2"/>
    </xf>
  </cellXfs>
  <cellStyles count="23">
    <cellStyle name="Hyperlink 3 3" xfId="19" xr:uid="{F202F40F-1C40-4865-9064-700380F38073}"/>
    <cellStyle name="Link" xfId="3" builtinId="8"/>
    <cellStyle name="Link 2" xfId="20" xr:uid="{56894294-A27E-4B89-ADAE-CB49577F9888}"/>
    <cellStyle name="Link 2 2" xfId="21" xr:uid="{91331398-956A-416B-849B-C94F255CA850}"/>
    <cellStyle name="Link 3" xfId="7" xr:uid="{218BBD40-AF1F-461B-A1C7-18DBBAE9A164}"/>
    <cellStyle name="Link 4" xfId="17" xr:uid="{8F5733EA-FF19-4F41-91B3-C7311A3E8290}"/>
    <cellStyle name="Standard" xfId="0" builtinId="0"/>
    <cellStyle name="Standard 2 2 2" xfId="5" xr:uid="{8BBE1AA5-28CB-4E60-96AB-95AF901E04B5}"/>
    <cellStyle name="Standard 2 2 5" xfId="8" xr:uid="{882A3A2B-7468-4E26-8E6C-54A66582377F}"/>
    <cellStyle name="Standard 2 3" xfId="4" xr:uid="{A5F3431E-3330-4C9E-9763-6177E50E946F}"/>
    <cellStyle name="Standard 2 3 2" xfId="22" xr:uid="{109B51AD-9A36-466C-BEEB-7EA68B7127C6}"/>
    <cellStyle name="Standard 24 3" xfId="18" xr:uid="{8E00A366-2D9C-428E-B082-2DCB75FFCFDA}"/>
    <cellStyle name="Standard 3" xfId="10" xr:uid="{A6357A19-8352-4322-8BE4-1489C9E814B4}"/>
    <cellStyle name="Standard 3 4" xfId="15" xr:uid="{0709ED52-9F6A-454A-8971-C3D10DE5481F}"/>
    <cellStyle name="Standard 4 2" xfId="11" xr:uid="{934D51ED-E2FD-469C-B6E2-2313443C5223}"/>
    <cellStyle name="Standard 6" xfId="13" xr:uid="{80AD0D69-DB68-447F-80E0-DD84F9998B38}"/>
    <cellStyle name="Standard 8" xfId="2" xr:uid="{610EA4F7-9D9E-4FE0-8A48-9C91F1A1EF57}"/>
    <cellStyle name="Standard 8 4" xfId="16" xr:uid="{114854C2-6B13-4DA0-84D0-5B030FC3D770}"/>
    <cellStyle name="Standard_Entwurf_Kreisheft_18_08_2009" xfId="1" xr:uid="{7B5F5C55-C3DB-4CB1-8361-48F5431EE14E}"/>
    <cellStyle name="Standard_qheftd" xfId="9" xr:uid="{CBAAAACD-5BCF-4A48-B59D-EFE0EBD69789}"/>
    <cellStyle name="Standard_qheftd 2" xfId="12" xr:uid="{AF4EF401-5EDE-4563-94C9-C96CF444893C}"/>
    <cellStyle name="Standard_Vorlage Infoseite" xfId="6" xr:uid="{57811C05-736F-4B11-8DA9-1B9B511F78B0}"/>
    <cellStyle name="Standard_Vorlage Publikation" xfId="14" xr:uid="{BA9B5F9A-69BF-4982-A162-5BC2398780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1" Type="http://schemas.openxmlformats.org/officeDocument/2006/relationships/image" Target="../media/image6.png"/></Relationships>
</file>

<file path=xl/charts/_rels/chart2.xml.rels><?xml version="1.0" encoding="UTF-8" standalone="yes"?>
<Relationships xmlns="http://schemas.openxmlformats.org/package/2006/relationships"><Relationship Id="rId1" Type="http://schemas.openxmlformats.org/officeDocument/2006/relationships/image" Target="../media/image6.png"/></Relationships>
</file>

<file path=xl/charts/_rels/chart3.xml.rels><?xml version="1.0" encoding="UTF-8" standalone="yes"?>
<Relationships xmlns="http://schemas.openxmlformats.org/package/2006/relationships"><Relationship Id="rId1" Type="http://schemas.openxmlformats.org/officeDocument/2006/relationships/image" Target="../media/image6.png"/></Relationships>
</file>

<file path=xl/charts/_rels/chart4.xml.rels><?xml version="1.0" encoding="UTF-8" standalone="yes"?>
<Relationships xmlns="http://schemas.openxmlformats.org/package/2006/relationships"><Relationship Id="rId1" Type="http://schemas.openxmlformats.org/officeDocument/2006/relationships/image" Target="../media/image6.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278131634819531E-2"/>
          <c:y val="3.40135455096085E-2"/>
          <c:w val="0.90764331210191085"/>
          <c:h val="0.93878174679625559"/>
        </c:manualLayout>
      </c:layout>
      <c:barChart>
        <c:barDir val="bar"/>
        <c:grouping val="clustered"/>
        <c:varyColors val="0"/>
        <c:ser>
          <c:idx val="0"/>
          <c:order val="0"/>
          <c:spPr>
            <a:solidFill>
              <a:srgbClr val="969696"/>
            </a:solidFill>
            <a:ln w="25400">
              <a:noFill/>
            </a:ln>
          </c:spPr>
          <c:invertIfNegative val="0"/>
          <c:dLbls>
            <c:dLbl>
              <c:idx val="0"/>
              <c:tx>
                <c:strRef>
                  <c:f>Daten_Diagramme!$D$6</c:f>
                  <c:strCache>
                    <c:ptCount val="1"/>
                    <c:pt idx="0">
                      <c:v>1.8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{D3B8D5C1-B1EB-4376-8E53-B264C0A8FD49}</c15:txfldGUID>
                      <c15:f>Daten_Diagramme!$D$6</c15:f>
                      <c15:dlblFieldTableCache>
                        <c:ptCount val="1"/>
                        <c:pt idx="0">
                          <c:v>1.8</c:v>
                        </c:pt>
                      </c15:dlblFieldTableCache>
                    </c15:dlblFTEntry>
                  </c15:dlblFieldTable>
                  <c15:showDataLabelsRange val="0"/>
                </c:ext>
                <c:ext xmlns:c16="http://schemas.microsoft.com/office/drawing/2014/chart" uri="{C3380CC4-5D6E-409C-BE32-E72D297353CC}">
                  <c16:uniqueId val="{00000000-90DC-4644-BAF6-B074F137FBC9}"/>
                </c:ext>
              </c:extLst>
            </c:dLbl>
            <c:dLbl>
              <c:idx val="1"/>
              <c:tx>
                <c:strRef>
                  <c:f>Daten_Diagramme!$D$7</c:f>
                  <c:strCache>
                    <c:ptCount val="1"/>
                    <c:pt idx="0">
                      <c:v>2.0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{11D481E4-3D26-4B99-968B-FA7E98A52DF1}</c15:txfldGUID>
                      <c15:f>Daten_Diagramme!$D$7</c15:f>
                      <c15:dlblFieldTableCache>
                        <c:ptCount val="1"/>
                        <c:pt idx="0">
                          <c:v>2.0</c:v>
                        </c:pt>
                      </c15:dlblFieldTableCache>
                    </c15:dlblFTEntry>
                  </c15:dlblFieldTable>
                  <c15:showDataLabelsRange val="0"/>
                </c:ext>
                <c:ext xmlns:c16="http://schemas.microsoft.com/office/drawing/2014/chart" uri="{C3380CC4-5D6E-409C-BE32-E72D297353CC}">
                  <c16:uniqueId val="{00000001-90DC-4644-BAF6-B074F137FBC9}"/>
                </c:ext>
              </c:extLst>
            </c:dLbl>
            <c:dLbl>
              <c:idx val="2"/>
              <c:tx>
                <c:strRef>
                  <c:f>Daten_Diagramme!$D$8</c:f>
                  <c:strCache>
                    <c:ptCount val="1"/>
                    <c:pt idx="0">
                      <c:v>2.1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{2D7E1B1A-05D5-487A-925A-9F12B1914EBD}</c15:txfldGUID>
                      <c15:f>Daten_Diagramme!$D$8</c15:f>
                      <c15:dlblFieldTableCache>
                        <c:ptCount val="1"/>
                        <c:pt idx="0">
                          <c:v>2.1</c:v>
                        </c:pt>
                      </c15:dlblFieldTableCache>
                    </c15:dlblFTEntry>
                  </c15:dlblFieldTable>
                  <c15:showDataLabelsRange val="0"/>
                </c:ext>
                <c:ext xmlns:c16="http://schemas.microsoft.com/office/drawing/2014/chart" uri="{C3380CC4-5D6E-409C-BE32-E72D297353CC}">
                  <c16:uniqueId val="{00000002-90DC-4644-BAF6-B074F137FBC9}"/>
                </c:ext>
              </c:extLst>
            </c:dLbl>
            <c:dLbl>
              <c:idx val="3"/>
              <c:tx>
                <c:strRef>
                  <c:f>Daten_Diagramme!$D$9</c:f>
                  <c:strCache>
                    <c:ptCount val="1"/>
                    <c:pt idx="0">
                      <c:v>2.1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{A04608D6-6B9F-4244-8716-88937DEBCE4D}</c15:txfldGUID>
                      <c15:f>Daten_Diagramme!$D$9</c15:f>
                      <c15:dlblFieldTableCache>
                        <c:ptCount val="1"/>
                        <c:pt idx="0">
                          <c:v>2.1</c:v>
                        </c:pt>
                      </c15:dlblFieldTableCache>
                    </c15:dlblFTEntry>
                  </c15:dlblFieldTable>
                  <c15:showDataLabelsRange val="0"/>
                </c:ext>
                <c:ext xmlns:c16="http://schemas.microsoft.com/office/drawing/2014/chart" uri="{C3380CC4-5D6E-409C-BE32-E72D297353CC}">
                  <c16:uniqueId val="{00000003-90DC-4644-BAF6-B074F137FBC9}"/>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Daten_Diagramme!$B$6:$B$9</c:f>
              <c:numCache>
                <c:formatCode>#,#00</c:formatCode>
                <c:ptCount val="4"/>
                <c:pt idx="0">
                  <c:v>1.7797338651445862</c:v>
                </c:pt>
                <c:pt idx="1">
                  <c:v>2.027844618039611</c:v>
                </c:pt>
                <c:pt idx="2">
                  <c:v>2.0766757786581636</c:v>
                </c:pt>
                <c:pt idx="3">
                  <c:v>2.0745451427587449</c:v>
                </c:pt>
              </c:numCache>
            </c:numRef>
          </c:val>
          <c:extLst>
            <c:ext xmlns:c16="http://schemas.microsoft.com/office/drawing/2014/chart" uri="{C3380CC4-5D6E-409C-BE32-E72D297353CC}">
              <c16:uniqueId val="{00000004-90DC-4644-BAF6-B074F137FBC9}"/>
            </c:ext>
          </c:extLst>
        </c:ser>
        <c:ser>
          <c:idx val="1"/>
          <c:order val="1"/>
          <c:spPr>
            <a:noFill/>
            <a:ln w="25400">
              <a:noFill/>
            </a:ln>
          </c:spPr>
          <c:invertIfNegative val="0"/>
          <c:dLbls>
            <c:dLbl>
              <c:idx val="0"/>
              <c:tx>
                <c:strRef>
                  <c:f>Daten_Diagramme!$F$6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{FB636CA1-E91D-4166-A882-2B6D04E6B61F}</c15:txfldGUID>
                      <c15:f>Daten_Diagramme!$F$6</c15:f>
                      <c15:dlblFieldTableCache>
                        <c:ptCount val="1"/>
                      </c15:dlblFieldTableCache>
                    </c15:dlblFTEntry>
                  </c15:dlblFieldTable>
                  <c15:showDataLabelsRange val="0"/>
                </c:ext>
                <c:ext xmlns:c16="http://schemas.microsoft.com/office/drawing/2014/chart" uri="{C3380CC4-5D6E-409C-BE32-E72D297353CC}">
                  <c16:uniqueId val="{00000005-90DC-4644-BAF6-B074F137FBC9}"/>
                </c:ext>
              </c:extLst>
            </c:dLbl>
            <c:dLbl>
              <c:idx val="1"/>
              <c:tx>
                <c:strRef>
                  <c:f>Daten_Diagramme!$F$7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{D1642054-9EC8-4AD5-BBF1-026E0D902B97}</c15:txfldGUID>
                      <c15:f>Daten_Diagramme!$F$7</c15:f>
                      <c15:dlblFieldTableCache>
                        <c:ptCount val="1"/>
                      </c15:dlblFieldTableCache>
                    </c15:dlblFTEntry>
                  </c15:dlblFieldTable>
                  <c15:showDataLabelsRange val="0"/>
                </c:ext>
                <c:ext xmlns:c16="http://schemas.microsoft.com/office/drawing/2014/chart" uri="{C3380CC4-5D6E-409C-BE32-E72D297353CC}">
                  <c16:uniqueId val="{00000006-90DC-4644-BAF6-B074F137FBC9}"/>
                </c:ext>
              </c:extLst>
            </c:dLbl>
            <c:dLbl>
              <c:idx val="2"/>
              <c:tx>
                <c:strRef>
                  <c:f>Daten_Diagramme!$F$8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{FFEBDFAB-C559-4532-A542-4E3AB88B551A}</c15:txfldGUID>
                      <c15:f>Daten_Diagramme!$F$8</c15:f>
                      <c15:dlblFieldTableCache>
                        <c:ptCount val="1"/>
                      </c15:dlblFieldTableCache>
                    </c15:dlblFTEntry>
                  </c15:dlblFieldTable>
                  <c15:showDataLabelsRange val="0"/>
                </c:ext>
                <c:ext xmlns:c16="http://schemas.microsoft.com/office/drawing/2014/chart" uri="{C3380CC4-5D6E-409C-BE32-E72D297353CC}">
                  <c16:uniqueId val="{00000007-90DC-4644-BAF6-B074F137FBC9}"/>
                </c:ext>
              </c:extLst>
            </c:dLbl>
            <c:dLbl>
              <c:idx val="3"/>
              <c:tx>
                <c:strRef>
                  <c:f>Daten_Diagramme!$F$9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{9C6BDB6F-921A-4919-A6CE-BBB51B5E9031}</c15:txfldGUID>
                      <c15:f>Daten_Diagramme!$F$9</c15:f>
                      <c15:dlblFieldTableCache>
                        <c:ptCount val="1"/>
                      </c15:dlblFieldTableCache>
                    </c15:dlblFTEntry>
                  </c15:dlblFieldTable>
                  <c15:showDataLabelsRange val="0"/>
                </c:ext>
                <c:ext xmlns:c16="http://schemas.microsoft.com/office/drawing/2014/chart" uri="{C3380CC4-5D6E-409C-BE32-E72D297353CC}">
                  <c16:uniqueId val="{00000008-90DC-4644-BAF6-B074F137FBC9}"/>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Daten_Diagramme!$H$6:$H$9</c:f>
              <c:numCache>
                <c:formatCode>#,#00</c:formatCode>
                <c:ptCount val="4"/>
                <c:pt idx="0">
                  <c:v>0</c:v>
                </c:pt>
                <c:pt idx="1">
                  <c:v>0</c:v>
                </c:pt>
                <c:pt idx="2">
                  <c:v>0</c:v>
                </c:pt>
                <c:pt idx="3">
                  <c:v>0</c:v>
                </c:pt>
              </c:numCache>
            </c:numRef>
          </c:val>
          <c:extLst>
            <c:ext xmlns:c16="http://schemas.microsoft.com/office/drawing/2014/chart" uri="{C3380CC4-5D6E-409C-BE32-E72D297353CC}">
              <c16:uniqueId val="{00000009-90DC-4644-BAF6-B074F137FBC9}"/>
            </c:ext>
          </c:extLst>
        </c:ser>
        <c:dLbls>
          <c:showLegendKey val="0"/>
          <c:showVal val="1"/>
          <c:showCatName val="0"/>
          <c:showSerName val="0"/>
          <c:showPercent val="0"/>
          <c:showBubbleSize val="0"/>
        </c:dLbls>
        <c:gapWidth val="100"/>
        <c:overlap val="100"/>
        <c:axId val="296103672"/>
        <c:axId val="296104064"/>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Daten_Diagramme!$K$6:$K$9</c:f>
              <c:numCache>
                <c:formatCode>General</c:formatCode>
                <c:ptCount val="4"/>
                <c:pt idx="0">
                  <c:v>#N/A</c:v>
                </c:pt>
                <c:pt idx="1">
                  <c:v>#N/A</c:v>
                </c:pt>
                <c:pt idx="2">
                  <c:v>#N/A</c:v>
                </c:pt>
                <c:pt idx="3">
                  <c:v>#N/A</c:v>
                </c:pt>
              </c:numCache>
            </c:numRef>
          </c:xVal>
          <c:yVal>
            <c:numRef>
              <c:f>Daten_Diagramme!$J$6:$J$9</c:f>
              <c:numCache>
                <c:formatCode>General</c:formatCode>
                <c:ptCount val="4"/>
                <c:pt idx="0">
                  <c:v>#N/A</c:v>
                </c:pt>
                <c:pt idx="1">
                  <c:v>#N/A</c:v>
                </c:pt>
                <c:pt idx="2">
                  <c:v>#N/A</c:v>
                </c:pt>
                <c:pt idx="3">
                  <c:v>#N/A</c:v>
                </c:pt>
              </c:numCache>
            </c:numRef>
          </c:yVal>
          <c:smooth val="0"/>
          <c:extLst>
            <c:ext xmlns:c16="http://schemas.microsoft.com/office/drawing/2014/chart" uri="{C3380CC4-5D6E-409C-BE32-E72D297353CC}">
              <c16:uniqueId val="{0000000A-90DC-4644-BAF6-B074F137FBC9}"/>
            </c:ext>
          </c:extLst>
        </c:ser>
        <c:dLbls>
          <c:showLegendKey val="0"/>
          <c:showVal val="1"/>
          <c:showCatName val="0"/>
          <c:showSerName val="0"/>
          <c:showPercent val="0"/>
          <c:showBubbleSize val="0"/>
        </c:dLbls>
        <c:axId val="296104456"/>
        <c:axId val="296104848"/>
      </c:scatterChart>
      <c:catAx>
        <c:axId val="296103672"/>
        <c:scaling>
          <c:orientation val="maxMin"/>
        </c:scaling>
        <c:delete val="0"/>
        <c:axPos val="l"/>
        <c:majorTickMark val="none"/>
        <c:minorTickMark val="none"/>
        <c:tickLblPos val="none"/>
        <c:spPr>
          <a:noFill/>
          <a:ln w="1270">
            <a:solidFill>
              <a:srgbClr val="000000"/>
            </a:solidFill>
            <a:prstDash val="solid"/>
          </a:ln>
        </c:spPr>
        <c:crossAx val="296104064"/>
        <c:crosses val="autoZero"/>
        <c:auto val="1"/>
        <c:lblAlgn val="ctr"/>
        <c:lblOffset val="100"/>
        <c:tickMarkSkip val="1"/>
        <c:noMultiLvlLbl val="0"/>
      </c:catAx>
      <c:valAx>
        <c:axId val="296104064"/>
        <c:scaling>
          <c:orientation val="minMax"/>
          <c:max val="50"/>
          <c:min val="-50"/>
        </c:scaling>
        <c:delete val="1"/>
        <c:axPos val="t"/>
        <c:numFmt formatCode="#,#00" sourceLinked="1"/>
        <c:majorTickMark val="out"/>
        <c:minorTickMark val="none"/>
        <c:tickLblPos val="none"/>
        <c:crossAx val="296103672"/>
        <c:crosses val="autoZero"/>
        <c:crossBetween val="between"/>
        <c:majorUnit val="10"/>
        <c:minorUnit val="5"/>
      </c:valAx>
      <c:valAx>
        <c:axId val="296104456"/>
        <c:scaling>
          <c:orientation val="minMax"/>
        </c:scaling>
        <c:delete val="1"/>
        <c:axPos val="t"/>
        <c:numFmt formatCode="General" sourceLinked="1"/>
        <c:majorTickMark val="out"/>
        <c:minorTickMark val="none"/>
        <c:tickLblPos val="none"/>
        <c:crossAx val="296104848"/>
        <c:crossesAt val="40"/>
        <c:crossBetween val="midCat"/>
      </c:valAx>
      <c:valAx>
        <c:axId val="296104848"/>
        <c:scaling>
          <c:orientation val="maxMin"/>
          <c:max val="40"/>
          <c:min val="0"/>
        </c:scaling>
        <c:delete val="1"/>
        <c:axPos val="r"/>
        <c:numFmt formatCode="General" sourceLinked="1"/>
        <c:majorTickMark val="out"/>
        <c:minorTickMark val="none"/>
        <c:tickLblPos val="none"/>
        <c:crossAx val="296104456"/>
        <c:crosses val="max"/>
        <c:crossBetween val="midCat"/>
        <c:majorUnit val="10"/>
        <c:minorUnit val="5"/>
      </c:valAx>
      <c:spPr>
        <a:noFill/>
        <a:ln>
          <a:noFill/>
        </a:ln>
      </c:spPr>
    </c:plotArea>
    <c:plotVisOnly val="1"/>
    <c:dispBlanksAs val="gap"/>
    <c:showDLblsOverMax val="0"/>
  </c:chart>
  <c:spPr>
    <a:noFill/>
    <a:ln w="9525">
      <a:noFill/>
    </a:ln>
  </c:spPr>
  <c:txPr>
    <a:bodyPr/>
    <a:lstStyle/>
    <a:p>
      <a:pPr>
        <a:defRPr sz="35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770700636942734E-2"/>
          <c:y val="3.4013831405661492E-2"/>
          <c:w val="0.90764331210191085"/>
          <c:h val="0.93878174679625559"/>
        </c:manualLayout>
      </c:layout>
      <c:barChart>
        <c:barDir val="bar"/>
        <c:grouping val="clustered"/>
        <c:varyColors val="0"/>
        <c:ser>
          <c:idx val="0"/>
          <c:order val="0"/>
          <c:spPr>
            <a:solidFill>
              <a:srgbClr val="969696"/>
            </a:solidFill>
            <a:ln w="25400">
              <a:noFill/>
            </a:ln>
          </c:spPr>
          <c:invertIfNegative val="0"/>
          <c:dLbls>
            <c:dLbl>
              <c:idx val="0"/>
              <c:tx>
                <c:strRef>
                  <c:f>Daten_Diagramme!$E$6</c:f>
                  <c:strCache>
                    <c:ptCount val="1"/>
                    <c:pt idx="0">
                      <c:v>3.0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{1A176085-2F04-4AE6-A5D0-072523774EC6}</c15:txfldGUID>
                      <c15:f>Daten_Diagramme!$E$6</c15:f>
                      <c15:dlblFieldTableCache>
                        <c:ptCount val="1"/>
                        <c:pt idx="0">
                          <c:v>3.0</c:v>
                        </c:pt>
                      </c15:dlblFieldTableCache>
                    </c15:dlblFTEntry>
                  </c15:dlblFieldTable>
                  <c15:showDataLabelsRange val="0"/>
                </c:ext>
                <c:ext xmlns:c16="http://schemas.microsoft.com/office/drawing/2014/chart" uri="{C3380CC4-5D6E-409C-BE32-E72D297353CC}">
                  <c16:uniqueId val="{00000000-F2F4-4A89-B79F-02FBD29D705C}"/>
                </c:ext>
              </c:extLst>
            </c:dLbl>
            <c:dLbl>
              <c:idx val="1"/>
              <c:tx>
                <c:strRef>
                  <c:f>Daten_Diagramme!$E$7</c:f>
                  <c:strCache>
                    <c:ptCount val="1"/>
                    <c:pt idx="0">
                      <c:v>4.2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{A045D771-23B6-4DD8-960E-8A583B5D5203}</c15:txfldGUID>
                      <c15:f>Daten_Diagramme!$E$7</c15:f>
                      <c15:dlblFieldTableCache>
                        <c:ptCount val="1"/>
                        <c:pt idx="0">
                          <c:v>4.2</c:v>
                        </c:pt>
                      </c15:dlblFieldTableCache>
                    </c15:dlblFTEntry>
                  </c15:dlblFieldTable>
                  <c15:showDataLabelsRange val="0"/>
                </c:ext>
                <c:ext xmlns:c16="http://schemas.microsoft.com/office/drawing/2014/chart" uri="{C3380CC4-5D6E-409C-BE32-E72D297353CC}">
                  <c16:uniqueId val="{00000001-F2F4-4A89-B79F-02FBD29D705C}"/>
                </c:ext>
              </c:extLst>
            </c:dLbl>
            <c:dLbl>
              <c:idx val="2"/>
              <c:tx>
                <c:strRef>
                  <c:f>Daten_Diagramme!$E$8</c:f>
                  <c:strCache>
                    <c:ptCount val="1"/>
                    <c:pt idx="0">
                      <c:v>4.1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{F9D41669-4E26-4AE0-ACC4-04FD2BF5431B}</c15:txfldGUID>
                      <c15:f>Daten_Diagramme!$E$8</c15:f>
                      <c15:dlblFieldTableCache>
                        <c:ptCount val="1"/>
                        <c:pt idx="0">
                          <c:v>4.1</c:v>
                        </c:pt>
                      </c15:dlblFieldTableCache>
                    </c15:dlblFTEntry>
                  </c15:dlblFieldTable>
                  <c15:showDataLabelsRange val="0"/>
                </c:ext>
                <c:ext xmlns:c16="http://schemas.microsoft.com/office/drawing/2014/chart" uri="{C3380CC4-5D6E-409C-BE32-E72D297353CC}">
                  <c16:uniqueId val="{00000002-F2F4-4A89-B79F-02FBD29D705C}"/>
                </c:ext>
              </c:extLst>
            </c:dLbl>
            <c:dLbl>
              <c:idx val="3"/>
              <c:tx>
                <c:strRef>
                  <c:f>Daten_Diagramme!$E$9</c:f>
                  <c:strCache>
                    <c:ptCount val="1"/>
                    <c:pt idx="0">
                      <c:v>4.0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{AD359339-EBA7-497A-998C-255E11EB34AE}</c15:txfldGUID>
                      <c15:f>Daten_Diagramme!$E$9</c15:f>
                      <c15:dlblFieldTableCache>
                        <c:ptCount val="1"/>
                        <c:pt idx="0">
                          <c:v>4.0</c:v>
                        </c:pt>
                      </c15:dlblFieldTableCache>
                    </c15:dlblFTEntry>
                  </c15:dlblFieldTable>
                  <c15:showDataLabelsRange val="0"/>
                </c:ext>
                <c:ext xmlns:c16="http://schemas.microsoft.com/office/drawing/2014/chart" uri="{C3380CC4-5D6E-409C-BE32-E72D297353CC}">
                  <c16:uniqueId val="{00000003-F2F4-4A89-B79F-02FBD29D705C}"/>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Daten_Diagramme!$C$6:$C$9</c:f>
              <c:numCache>
                <c:formatCode>#,#00</c:formatCode>
                <c:ptCount val="4"/>
                <c:pt idx="0">
                  <c:v>2.960406828913912</c:v>
                </c:pt>
                <c:pt idx="1">
                  <c:v>4.1594052564326605</c:v>
                </c:pt>
                <c:pt idx="2">
                  <c:v>4.0855624693708679</c:v>
                </c:pt>
                <c:pt idx="3">
                  <c:v>4.0114153703346389</c:v>
                </c:pt>
              </c:numCache>
            </c:numRef>
          </c:val>
          <c:extLst>
            <c:ext xmlns:c16="http://schemas.microsoft.com/office/drawing/2014/chart" uri="{C3380CC4-5D6E-409C-BE32-E72D297353CC}">
              <c16:uniqueId val="{00000004-F2F4-4A89-B79F-02FBD29D705C}"/>
            </c:ext>
          </c:extLst>
        </c:ser>
        <c:ser>
          <c:idx val="1"/>
          <c:order val="1"/>
          <c:spPr>
            <a:noFill/>
            <a:ln w="25400">
              <a:noFill/>
            </a:ln>
          </c:spPr>
          <c:invertIfNegative val="0"/>
          <c:dLbls>
            <c:dLbl>
              <c:idx val="0"/>
              <c:tx>
                <c:strRef>
                  <c:f>Daten_Diagramme!$G$6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{4D0FE28C-4ECB-44B4-AD34-40873ED1BFF5}</c15:txfldGUID>
                      <c15:f>Daten_Diagramme!$G$6</c15:f>
                      <c15:dlblFieldTableCache>
                        <c:ptCount val="1"/>
                      </c15:dlblFieldTableCache>
                    </c15:dlblFTEntry>
                  </c15:dlblFieldTable>
                  <c15:showDataLabelsRange val="0"/>
                </c:ext>
                <c:ext xmlns:c16="http://schemas.microsoft.com/office/drawing/2014/chart" uri="{C3380CC4-5D6E-409C-BE32-E72D297353CC}">
                  <c16:uniqueId val="{00000005-F2F4-4A89-B79F-02FBD29D705C}"/>
                </c:ext>
              </c:extLst>
            </c:dLbl>
            <c:dLbl>
              <c:idx val="1"/>
              <c:tx>
                <c:strRef>
                  <c:f>Daten_Diagramme!$G$7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{8474571E-F839-48A7-B301-2DED7FE4377D}</c15:txfldGUID>
                      <c15:f>Daten_Diagramme!$G$7</c15:f>
                      <c15:dlblFieldTableCache>
                        <c:ptCount val="1"/>
                      </c15:dlblFieldTableCache>
                    </c15:dlblFTEntry>
                  </c15:dlblFieldTable>
                  <c15:showDataLabelsRange val="0"/>
                </c:ext>
                <c:ext xmlns:c16="http://schemas.microsoft.com/office/drawing/2014/chart" uri="{C3380CC4-5D6E-409C-BE32-E72D297353CC}">
                  <c16:uniqueId val="{00000006-F2F4-4A89-B79F-02FBD29D705C}"/>
                </c:ext>
              </c:extLst>
            </c:dLbl>
            <c:dLbl>
              <c:idx val="2"/>
              <c:tx>
                <c:strRef>
                  <c:f>Daten_Diagramme!$G$8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{9261BDBE-D3C9-4F05-A14C-1D4438E485C1}</c15:txfldGUID>
                      <c15:f>Daten_Diagramme!$G$8</c15:f>
                      <c15:dlblFieldTableCache>
                        <c:ptCount val="1"/>
                      </c15:dlblFieldTableCache>
                    </c15:dlblFTEntry>
                  </c15:dlblFieldTable>
                  <c15:showDataLabelsRange val="0"/>
                </c:ext>
                <c:ext xmlns:c16="http://schemas.microsoft.com/office/drawing/2014/chart" uri="{C3380CC4-5D6E-409C-BE32-E72D297353CC}">
                  <c16:uniqueId val="{00000007-F2F4-4A89-B79F-02FBD29D705C}"/>
                </c:ext>
              </c:extLst>
            </c:dLbl>
            <c:dLbl>
              <c:idx val="3"/>
              <c:tx>
                <c:strRef>
                  <c:f>Daten_Diagramme!$G$9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{2CA10D9A-3855-4D72-9E44-A0066935E50E}</c15:txfldGUID>
                      <c15:f>Daten_Diagramme!$G$9</c15:f>
                      <c15:dlblFieldTableCache>
                        <c:ptCount val="1"/>
                      </c15:dlblFieldTableCache>
                    </c15:dlblFTEntry>
                  </c15:dlblFieldTable>
                  <c15:showDataLabelsRange val="0"/>
                </c:ext>
                <c:ext xmlns:c16="http://schemas.microsoft.com/office/drawing/2014/chart" uri="{C3380CC4-5D6E-409C-BE32-E72D297353CC}">
                  <c16:uniqueId val="{00000008-F2F4-4A89-B79F-02FBD29D705C}"/>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Daten_Diagramme!$I$6:$I$9</c:f>
              <c:numCache>
                <c:formatCode>#,#00</c:formatCode>
                <c:ptCount val="4"/>
                <c:pt idx="0">
                  <c:v>0</c:v>
                </c:pt>
                <c:pt idx="1">
                  <c:v>0</c:v>
                </c:pt>
                <c:pt idx="2">
                  <c:v>0</c:v>
                </c:pt>
                <c:pt idx="3">
                  <c:v>0</c:v>
                </c:pt>
              </c:numCache>
            </c:numRef>
          </c:val>
          <c:extLst>
            <c:ext xmlns:c16="http://schemas.microsoft.com/office/drawing/2014/chart" uri="{C3380CC4-5D6E-409C-BE32-E72D297353CC}">
              <c16:uniqueId val="{00000009-F2F4-4A89-B79F-02FBD29D705C}"/>
            </c:ext>
          </c:extLst>
        </c:ser>
        <c:dLbls>
          <c:showLegendKey val="0"/>
          <c:showVal val="1"/>
          <c:showCatName val="0"/>
          <c:showSerName val="0"/>
          <c:showPercent val="0"/>
          <c:showBubbleSize val="0"/>
        </c:dLbls>
        <c:gapWidth val="100"/>
        <c:overlap val="100"/>
        <c:axId val="296107200"/>
        <c:axId val="297289736"/>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Daten_Diagramme!$M$6:$M$9</c:f>
              <c:numCache>
                <c:formatCode>General</c:formatCode>
                <c:ptCount val="4"/>
                <c:pt idx="0">
                  <c:v>#N/A</c:v>
                </c:pt>
                <c:pt idx="1">
                  <c:v>#N/A</c:v>
                </c:pt>
                <c:pt idx="2">
                  <c:v>#N/A</c:v>
                </c:pt>
                <c:pt idx="3">
                  <c:v>#N/A</c:v>
                </c:pt>
              </c:numCache>
            </c:numRef>
          </c:xVal>
          <c:yVal>
            <c:numRef>
              <c:f>Daten_Diagramme!$L$6:$L$9</c:f>
              <c:numCache>
                <c:formatCode>General</c:formatCode>
                <c:ptCount val="4"/>
                <c:pt idx="0">
                  <c:v>#N/A</c:v>
                </c:pt>
                <c:pt idx="1">
                  <c:v>#N/A</c:v>
                </c:pt>
                <c:pt idx="2">
                  <c:v>#N/A</c:v>
                </c:pt>
                <c:pt idx="3">
                  <c:v>#N/A</c:v>
                </c:pt>
              </c:numCache>
            </c:numRef>
          </c:yVal>
          <c:smooth val="0"/>
          <c:extLst>
            <c:ext xmlns:c16="http://schemas.microsoft.com/office/drawing/2014/chart" uri="{C3380CC4-5D6E-409C-BE32-E72D297353CC}">
              <c16:uniqueId val="{0000000A-F2F4-4A89-B79F-02FBD29D705C}"/>
            </c:ext>
          </c:extLst>
        </c:ser>
        <c:dLbls>
          <c:showLegendKey val="0"/>
          <c:showVal val="1"/>
          <c:showCatName val="0"/>
          <c:showSerName val="0"/>
          <c:showPercent val="0"/>
          <c:showBubbleSize val="0"/>
        </c:dLbls>
        <c:axId val="297290128"/>
        <c:axId val="297290520"/>
      </c:scatterChart>
      <c:catAx>
        <c:axId val="296107200"/>
        <c:scaling>
          <c:orientation val="maxMin"/>
        </c:scaling>
        <c:delete val="0"/>
        <c:axPos val="l"/>
        <c:majorTickMark val="none"/>
        <c:minorTickMark val="none"/>
        <c:tickLblPos val="none"/>
        <c:spPr>
          <a:ln w="1270">
            <a:solidFill>
              <a:srgbClr val="000000"/>
            </a:solidFill>
            <a:prstDash val="solid"/>
          </a:ln>
        </c:spPr>
        <c:crossAx val="297289736"/>
        <c:crosses val="autoZero"/>
        <c:auto val="1"/>
        <c:lblAlgn val="ctr"/>
        <c:lblOffset val="100"/>
        <c:tickMarkSkip val="1"/>
        <c:noMultiLvlLbl val="0"/>
      </c:catAx>
      <c:valAx>
        <c:axId val="297289736"/>
        <c:scaling>
          <c:orientation val="minMax"/>
          <c:max val="50"/>
          <c:min val="-50"/>
        </c:scaling>
        <c:delete val="1"/>
        <c:axPos val="t"/>
        <c:numFmt formatCode="#,#00" sourceLinked="1"/>
        <c:majorTickMark val="out"/>
        <c:minorTickMark val="none"/>
        <c:tickLblPos val="none"/>
        <c:crossAx val="296107200"/>
        <c:crosses val="autoZero"/>
        <c:crossBetween val="between"/>
        <c:majorUnit val="10"/>
        <c:minorUnit val="5"/>
      </c:valAx>
      <c:valAx>
        <c:axId val="297290128"/>
        <c:scaling>
          <c:orientation val="minMax"/>
        </c:scaling>
        <c:delete val="1"/>
        <c:axPos val="b"/>
        <c:numFmt formatCode="General" sourceLinked="1"/>
        <c:majorTickMark val="out"/>
        <c:minorTickMark val="none"/>
        <c:tickLblPos val="none"/>
        <c:crossAx val="297290520"/>
        <c:crosses val="max"/>
        <c:crossBetween val="midCat"/>
      </c:valAx>
      <c:valAx>
        <c:axId val="297290520"/>
        <c:scaling>
          <c:orientation val="maxMin"/>
          <c:max val="40"/>
          <c:min val="0"/>
        </c:scaling>
        <c:delete val="1"/>
        <c:axPos val="r"/>
        <c:numFmt formatCode="General" sourceLinked="1"/>
        <c:majorTickMark val="out"/>
        <c:minorTickMark val="none"/>
        <c:tickLblPos val="none"/>
        <c:crossAx val="297290128"/>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585987261146924E-2"/>
          <c:y val="1.4231505644191103E-2"/>
          <c:w val="0.9140127388535032"/>
          <c:h val="0.98576853674540688"/>
        </c:manualLayout>
      </c:layout>
      <c:barChart>
        <c:barDir val="bar"/>
        <c:grouping val="clustered"/>
        <c:varyColors val="0"/>
        <c:ser>
          <c:idx val="0"/>
          <c:order val="0"/>
          <c:spPr>
            <a:solidFill>
              <a:srgbClr val="969696"/>
            </a:solidFill>
            <a:ln w="25400">
              <a:noFill/>
            </a:ln>
          </c:spPr>
          <c:invertIfNegative val="0"/>
          <c:dLbls>
            <c:dLbl>
              <c:idx val="0"/>
              <c:tx>
                <c:strRef>
                  <c:f>Daten_Diagramme!$D$14</c:f>
                  <c:strCache>
                    <c:ptCount val="1"/>
                    <c:pt idx="0">
                      <c:v>1.8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{407E42F5-4D7D-4C4A-86A1-CE9274C68B7E}</c15:txfldGUID>
                      <c15:f>Daten_Diagramme!$D$14</c15:f>
                      <c15:dlblFieldTableCache>
                        <c:ptCount val="1"/>
                        <c:pt idx="0">
                          <c:v>1.8</c:v>
                        </c:pt>
                      </c15:dlblFieldTableCache>
                    </c15:dlblFTEntry>
                  </c15:dlblFieldTable>
                  <c15:showDataLabelsRange val="0"/>
                </c:ext>
                <c:ext xmlns:c16="http://schemas.microsoft.com/office/drawing/2014/chart" uri="{C3380CC4-5D6E-409C-BE32-E72D297353CC}">
                  <c16:uniqueId val="{00000000-09B7-4C27-9FC1-A1688C161A08}"/>
                </c:ext>
              </c:extLst>
            </c:dLbl>
            <c:dLbl>
              <c:idx val="1"/>
              <c:tx>
                <c:strRef>
                  <c:f>Daten_Diagramme!$D$15</c:f>
                  <c:strCache>
                    <c:ptCount val="1"/>
                    <c:pt idx="0">
                      <c:v>-0.8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{56B9B6B4-A5D8-414E-984B-685F4848EFE0}</c15:txfldGUID>
                      <c15:f>Daten_Diagramme!$D$15</c15:f>
                      <c15:dlblFieldTableCache>
                        <c:ptCount val="1"/>
                        <c:pt idx="0">
                          <c:v>-0.8</c:v>
                        </c:pt>
                      </c15:dlblFieldTableCache>
                    </c15:dlblFTEntry>
                  </c15:dlblFieldTable>
                  <c15:showDataLabelsRange val="0"/>
                </c:ext>
                <c:ext xmlns:c16="http://schemas.microsoft.com/office/drawing/2014/chart" uri="{C3380CC4-5D6E-409C-BE32-E72D297353CC}">
                  <c16:uniqueId val="{00000001-09B7-4C27-9FC1-A1688C161A08}"/>
                </c:ext>
              </c:extLst>
            </c:dLbl>
            <c:dLbl>
              <c:idx val="2"/>
              <c:tx>
                <c:strRef>
                  <c:f>Daten_Diagramme!$D$16</c:f>
                  <c:strCache>
                    <c:ptCount val="1"/>
                    <c:pt idx="0">
                      <c:v>1.3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{2B525186-8DCE-49C6-8727-41EFD0B582DB}</c15:txfldGUID>
                      <c15:f>Daten_Diagramme!$D$16</c15:f>
                      <c15:dlblFieldTableCache>
                        <c:ptCount val="1"/>
                        <c:pt idx="0">
                          <c:v>1.3</c:v>
                        </c:pt>
                      </c15:dlblFieldTableCache>
                    </c15:dlblFTEntry>
                  </c15:dlblFieldTable>
                  <c15:showDataLabelsRange val="0"/>
                </c:ext>
                <c:ext xmlns:c16="http://schemas.microsoft.com/office/drawing/2014/chart" uri="{C3380CC4-5D6E-409C-BE32-E72D297353CC}">
                  <c16:uniqueId val="{00000002-09B7-4C27-9FC1-A1688C161A08}"/>
                </c:ext>
              </c:extLst>
            </c:dLbl>
            <c:dLbl>
              <c:idx val="3"/>
              <c:tx>
                <c:strRef>
                  <c:f>Daten_Diagramme!$D$17</c:f>
                  <c:strCache>
                    <c:ptCount val="1"/>
                    <c:pt idx="0">
                      <c:v>-0.4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{42E3D2E7-4C85-45D0-AE6F-ABDF2B7216DE}</c15:txfldGUID>
                      <c15:f>Daten_Diagramme!$D$17</c15:f>
                      <c15:dlblFieldTableCache>
                        <c:ptCount val="1"/>
                        <c:pt idx="0">
                          <c:v>-0.4</c:v>
                        </c:pt>
                      </c15:dlblFieldTableCache>
                    </c15:dlblFTEntry>
                  </c15:dlblFieldTable>
                  <c15:showDataLabelsRange val="0"/>
                </c:ext>
                <c:ext xmlns:c16="http://schemas.microsoft.com/office/drawing/2014/chart" uri="{C3380CC4-5D6E-409C-BE32-E72D297353CC}">
                  <c16:uniqueId val="{00000003-09B7-4C27-9FC1-A1688C161A08}"/>
                </c:ext>
              </c:extLst>
            </c:dLbl>
            <c:dLbl>
              <c:idx val="4"/>
              <c:tx>
                <c:strRef>
                  <c:f>Daten_Diagramme!$D$18</c:f>
                  <c:strCache>
                    <c:ptCount val="1"/>
                    <c:pt idx="0">
                      <c:v>-1.6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{92395B86-2DC6-4FC3-ABDA-08A5262BD7BA}</c15:txfldGUID>
                      <c15:f>Daten_Diagramme!$D$18</c15:f>
                      <c15:dlblFieldTableCache>
                        <c:ptCount val="1"/>
                        <c:pt idx="0">
                          <c:v>-1.6</c:v>
                        </c:pt>
                      </c15:dlblFieldTableCache>
                    </c15:dlblFTEntry>
                  </c15:dlblFieldTable>
                  <c15:showDataLabelsRange val="0"/>
                </c:ext>
                <c:ext xmlns:c16="http://schemas.microsoft.com/office/drawing/2014/chart" uri="{C3380CC4-5D6E-409C-BE32-E72D297353CC}">
                  <c16:uniqueId val="{00000004-09B7-4C27-9FC1-A1688C161A08}"/>
                </c:ext>
              </c:extLst>
            </c:dLbl>
            <c:dLbl>
              <c:idx val="5"/>
              <c:tx>
                <c:strRef>
                  <c:f>Daten_Diagramme!$D$19</c:f>
                  <c:strCache>
                    <c:ptCount val="1"/>
                    <c:pt idx="0">
                      <c:v>-0.8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{7EB2579D-A1AA-4013-A7DD-25D22123C3D0}</c15:txfldGUID>
                      <c15:f>Daten_Diagramme!$D$19</c15:f>
                      <c15:dlblFieldTableCache>
                        <c:ptCount val="1"/>
                        <c:pt idx="0">
                          <c:v>-0.8</c:v>
                        </c:pt>
                      </c15:dlblFieldTableCache>
                    </c15:dlblFTEntry>
                  </c15:dlblFieldTable>
                  <c15:showDataLabelsRange val="0"/>
                </c:ext>
                <c:ext xmlns:c16="http://schemas.microsoft.com/office/drawing/2014/chart" uri="{C3380CC4-5D6E-409C-BE32-E72D297353CC}">
                  <c16:uniqueId val="{00000005-09B7-4C27-9FC1-A1688C161A08}"/>
                </c:ext>
              </c:extLst>
            </c:dLbl>
            <c:dLbl>
              <c:idx val="6"/>
              <c:tx>
                <c:strRef>
                  <c:f>Daten_Diagramme!$D$20</c:f>
                  <c:strCache>
                    <c:ptCount val="1"/>
                    <c:pt idx="0">
                      <c:v>2.1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{A535ABEB-E5EC-4EAD-AA30-A911744997DB}</c15:txfldGUID>
                      <c15:f>Daten_Diagramme!$D$20</c15:f>
                      <c15:dlblFieldTableCache>
                        <c:ptCount val="1"/>
                        <c:pt idx="0">
                          <c:v>2.1</c:v>
                        </c:pt>
                      </c15:dlblFieldTableCache>
                    </c15:dlblFTEntry>
                  </c15:dlblFieldTable>
                  <c15:showDataLabelsRange val="0"/>
                </c:ext>
                <c:ext xmlns:c16="http://schemas.microsoft.com/office/drawing/2014/chart" uri="{C3380CC4-5D6E-409C-BE32-E72D297353CC}">
                  <c16:uniqueId val="{00000006-09B7-4C27-9FC1-A1688C161A08}"/>
                </c:ext>
              </c:extLst>
            </c:dLbl>
            <c:dLbl>
              <c:idx val="7"/>
              <c:tx>
                <c:strRef>
                  <c:f>Daten_Diagramme!$D$21</c:f>
                  <c:strCache>
                    <c:ptCount val="1"/>
                    <c:pt idx="0">
                      <c:v>1.8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{D8CF7FFA-98A8-408D-B040-99BA033BA2A7}</c15:txfldGUID>
                      <c15:f>Daten_Diagramme!$D$21</c15:f>
                      <c15:dlblFieldTableCache>
                        <c:ptCount val="1"/>
                        <c:pt idx="0">
                          <c:v>1.8</c:v>
                        </c:pt>
                      </c15:dlblFieldTableCache>
                    </c15:dlblFTEntry>
                  </c15:dlblFieldTable>
                  <c15:showDataLabelsRange val="0"/>
                </c:ext>
                <c:ext xmlns:c16="http://schemas.microsoft.com/office/drawing/2014/chart" uri="{C3380CC4-5D6E-409C-BE32-E72D297353CC}">
                  <c16:uniqueId val="{00000007-09B7-4C27-9FC1-A1688C161A08}"/>
                </c:ext>
              </c:extLst>
            </c:dLbl>
            <c:dLbl>
              <c:idx val="8"/>
              <c:tx>
                <c:strRef>
                  <c:f>Daten_Diagramme!$D$22</c:f>
                  <c:strCache>
                    <c:ptCount val="1"/>
                    <c:pt idx="0">
                      <c:v>-1.7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{19BE7AAB-59C3-4075-99B4-DB7B8F5D17E4}</c15:txfldGUID>
                      <c15:f>Daten_Diagramme!$D$22</c15:f>
                      <c15:dlblFieldTableCache>
                        <c:ptCount val="1"/>
                        <c:pt idx="0">
                          <c:v>-1.7</c:v>
                        </c:pt>
                      </c15:dlblFieldTableCache>
                    </c15:dlblFTEntry>
                  </c15:dlblFieldTable>
                  <c15:showDataLabelsRange val="0"/>
                </c:ext>
                <c:ext xmlns:c16="http://schemas.microsoft.com/office/drawing/2014/chart" uri="{C3380CC4-5D6E-409C-BE32-E72D297353CC}">
                  <c16:uniqueId val="{00000008-09B7-4C27-9FC1-A1688C161A08}"/>
                </c:ext>
              </c:extLst>
            </c:dLbl>
            <c:dLbl>
              <c:idx val="9"/>
              <c:tx>
                <c:strRef>
                  <c:f>Daten_Diagramme!$D$23</c:f>
                  <c:strCache>
                    <c:ptCount val="1"/>
                    <c:pt idx="0">
                      <c:v>2.4</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{4196C212-601F-4FBA-9D07-48B755ECBFEC}</c15:txfldGUID>
                      <c15:f>Daten_Diagramme!$D$23</c15:f>
                      <c15:dlblFieldTableCache>
                        <c:ptCount val="1"/>
                        <c:pt idx="0">
                          <c:v>2.4</c:v>
                        </c:pt>
                      </c15:dlblFieldTableCache>
                    </c15:dlblFTEntry>
                  </c15:dlblFieldTable>
                  <c15:showDataLabelsRange val="0"/>
                </c:ext>
                <c:ext xmlns:c16="http://schemas.microsoft.com/office/drawing/2014/chart" uri="{C3380CC4-5D6E-409C-BE32-E72D297353CC}">
                  <c16:uniqueId val="{00000009-09B7-4C27-9FC1-A1688C161A08}"/>
                </c:ext>
              </c:extLst>
            </c:dLbl>
            <c:dLbl>
              <c:idx val="10"/>
              <c:tx>
                <c:strRef>
                  <c:f>Daten_Diagramme!$D$24</c:f>
                  <c:strCache>
                    <c:ptCount val="1"/>
                    <c:pt idx="0">
                      <c:v>5.7</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{4B134794-10A4-42B8-B9FE-4A24782A7DD9}</c15:txfldGUID>
                      <c15:f>Daten_Diagramme!$D$24</c15:f>
                      <c15:dlblFieldTableCache>
                        <c:ptCount val="1"/>
                        <c:pt idx="0">
                          <c:v>5.7</c:v>
                        </c:pt>
                      </c15:dlblFieldTableCache>
                    </c15:dlblFTEntry>
                  </c15:dlblFieldTable>
                  <c15:showDataLabelsRange val="0"/>
                </c:ext>
                <c:ext xmlns:c16="http://schemas.microsoft.com/office/drawing/2014/chart" uri="{C3380CC4-5D6E-409C-BE32-E72D297353CC}">
                  <c16:uniqueId val="{0000000A-09B7-4C27-9FC1-A1688C161A08}"/>
                </c:ext>
              </c:extLst>
            </c:dLbl>
            <c:dLbl>
              <c:idx val="11"/>
              <c:tx>
                <c:strRef>
                  <c:f>Daten_Diagramme!$D$25</c:f>
                  <c:strCache>
                    <c:ptCount val="1"/>
                    <c:pt idx="0">
                      <c:v>3.9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{9A05432C-155C-4689-AE3A-5646B8335BF0}</c15:txfldGUID>
                      <c15:f>Daten_Diagramme!$D$25</c15:f>
                      <c15:dlblFieldTableCache>
                        <c:ptCount val="1"/>
                        <c:pt idx="0">
                          <c:v>3.9</c:v>
                        </c:pt>
                      </c15:dlblFieldTableCache>
                    </c15:dlblFTEntry>
                  </c15:dlblFieldTable>
                  <c15:showDataLabelsRange val="0"/>
                </c:ext>
                <c:ext xmlns:c16="http://schemas.microsoft.com/office/drawing/2014/chart" uri="{C3380CC4-5D6E-409C-BE32-E72D297353CC}">
                  <c16:uniqueId val="{0000000B-09B7-4C27-9FC1-A1688C161A08}"/>
                </c:ext>
              </c:extLst>
            </c:dLbl>
            <c:dLbl>
              <c:idx val="12"/>
              <c:tx>
                <c:strRef>
                  <c:f>Daten_Diagramme!$D$26</c:f>
                  <c:strCache>
                    <c:ptCount val="1"/>
                    <c:pt idx="0">
                      <c:v>12.6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{DD604C42-F04A-4223-993A-F2F60F82206C}</c15:txfldGUID>
                      <c15:f>Daten_Diagramme!$D$26</c15:f>
                      <c15:dlblFieldTableCache>
                        <c:ptCount val="1"/>
                        <c:pt idx="0">
                          <c:v>12.6</c:v>
                        </c:pt>
                      </c15:dlblFieldTableCache>
                    </c15:dlblFTEntry>
                  </c15:dlblFieldTable>
                  <c15:showDataLabelsRange val="0"/>
                </c:ext>
                <c:ext xmlns:c16="http://schemas.microsoft.com/office/drawing/2014/chart" uri="{C3380CC4-5D6E-409C-BE32-E72D297353CC}">
                  <c16:uniqueId val="{0000000C-09B7-4C27-9FC1-A1688C161A08}"/>
                </c:ext>
              </c:extLst>
            </c:dLbl>
            <c:dLbl>
              <c:idx val="13"/>
              <c:tx>
                <c:strRef>
                  <c:f>Daten_Diagramme!$D$27</c:f>
                  <c:strCache>
                    <c:ptCount val="1"/>
                    <c:pt idx="0">
                      <c:v>6.9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{FFECC441-2CF6-44F4-B25A-264AC60C69B0}</c15:txfldGUID>
                      <c15:f>Daten_Diagramme!$D$27</c15:f>
                      <c15:dlblFieldTableCache>
                        <c:ptCount val="1"/>
                        <c:pt idx="0">
                          <c:v>6.9</c:v>
                        </c:pt>
                      </c15:dlblFieldTableCache>
                    </c15:dlblFTEntry>
                  </c15:dlblFieldTable>
                  <c15:showDataLabelsRange val="0"/>
                </c:ext>
                <c:ext xmlns:c16="http://schemas.microsoft.com/office/drawing/2014/chart" uri="{C3380CC4-5D6E-409C-BE32-E72D297353CC}">
                  <c16:uniqueId val="{0000000D-09B7-4C27-9FC1-A1688C161A08}"/>
                </c:ext>
              </c:extLst>
            </c:dLbl>
            <c:dLbl>
              <c:idx val="14"/>
              <c:tx>
                <c:strRef>
                  <c:f>Daten_Diagramme!$D$28</c:f>
                  <c:strCache>
                    <c:ptCount val="1"/>
                    <c:pt idx="0">
                      <c:v>6.1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{99B9B23C-1A53-48B5-9D82-D899A441635B}</c15:txfldGUID>
                      <c15:f>Daten_Diagramme!$D$28</c15:f>
                      <c15:dlblFieldTableCache>
                        <c:ptCount val="1"/>
                        <c:pt idx="0">
                          <c:v>6.1</c:v>
                        </c:pt>
                      </c15:dlblFieldTableCache>
                    </c15:dlblFTEntry>
                  </c15:dlblFieldTable>
                  <c15:showDataLabelsRange val="0"/>
                </c:ext>
                <c:ext xmlns:c16="http://schemas.microsoft.com/office/drawing/2014/chart" uri="{C3380CC4-5D6E-409C-BE32-E72D297353CC}">
                  <c16:uniqueId val="{0000000E-09B7-4C27-9FC1-A1688C161A08}"/>
                </c:ext>
              </c:extLst>
            </c:dLbl>
            <c:dLbl>
              <c:idx val="15"/>
              <c:tx>
                <c:strRef>
                  <c:f>Daten_Diagramme!$D$29</c:f>
                  <c:strCache>
                    <c:ptCount val="1"/>
                    <c:pt idx="0">
                      <c:v>0.6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{E3E97FBC-6621-4CCE-95BE-C25CCE15AB5E}</c15:txfldGUID>
                      <c15:f>Daten_Diagramme!$D$29</c15:f>
                      <c15:dlblFieldTableCache>
                        <c:ptCount val="1"/>
                        <c:pt idx="0">
                          <c:v>0.6</c:v>
                        </c:pt>
                      </c15:dlblFieldTableCache>
                    </c15:dlblFTEntry>
                  </c15:dlblFieldTable>
                  <c15:showDataLabelsRange val="0"/>
                </c:ext>
                <c:ext xmlns:c16="http://schemas.microsoft.com/office/drawing/2014/chart" uri="{C3380CC4-5D6E-409C-BE32-E72D297353CC}">
                  <c16:uniqueId val="{0000000F-09B7-4C27-9FC1-A1688C161A08}"/>
                </c:ext>
              </c:extLst>
            </c:dLbl>
            <c:dLbl>
              <c:idx val="16"/>
              <c:tx>
                <c:strRef>
                  <c:f>Daten_Diagramme!$D$30</c:f>
                  <c:strCache>
                    <c:ptCount val="1"/>
                    <c:pt idx="0">
                      <c:v>14.6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{23AF41B4-83B7-4F3C-A574-F6E0428863DE}</c15:txfldGUID>
                      <c15:f>Daten_Diagramme!$D$30</c15:f>
                      <c15:dlblFieldTableCache>
                        <c:ptCount val="1"/>
                        <c:pt idx="0">
                          <c:v>14.6</c:v>
                        </c:pt>
                      </c15:dlblFieldTableCache>
                    </c15:dlblFTEntry>
                  </c15:dlblFieldTable>
                  <c15:showDataLabelsRange val="0"/>
                </c:ext>
                <c:ext xmlns:c16="http://schemas.microsoft.com/office/drawing/2014/chart" uri="{C3380CC4-5D6E-409C-BE32-E72D297353CC}">
                  <c16:uniqueId val="{00000010-09B7-4C27-9FC1-A1688C161A08}"/>
                </c:ext>
              </c:extLst>
            </c:dLbl>
            <c:dLbl>
              <c:idx val="17"/>
              <c:tx>
                <c:strRef>
                  <c:f>Daten_Diagramme!$D$31</c:f>
                  <c:strCache>
                    <c:ptCount val="1"/>
                    <c:pt idx="0">
                      <c:v>5.1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{DF78A3C2-85E6-4877-A724-64E7C3390178}</c15:txfldGUID>
                      <c15:f>Daten_Diagramme!$D$31</c15:f>
                      <c15:dlblFieldTableCache>
                        <c:ptCount val="1"/>
                        <c:pt idx="0">
                          <c:v>5.1</c:v>
                        </c:pt>
                      </c15:dlblFieldTableCache>
                    </c15:dlblFTEntry>
                  </c15:dlblFieldTable>
                  <c15:showDataLabelsRange val="0"/>
                </c:ext>
                <c:ext xmlns:c16="http://schemas.microsoft.com/office/drawing/2014/chart" uri="{C3380CC4-5D6E-409C-BE32-E72D297353CC}">
                  <c16:uniqueId val="{00000011-09B7-4C27-9FC1-A1688C161A08}"/>
                </c:ext>
              </c:extLst>
            </c:dLbl>
            <c:dLbl>
              <c:idx val="18"/>
              <c:tx>
                <c:strRef>
                  <c:f>Daten_Diagramme!$D$32</c:f>
                  <c:strCache>
                    <c:ptCount val="1"/>
                    <c:pt idx="0">
                      <c:v>1.6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{758E4E36-7C27-47A3-9C03-446B6ACBAF96}</c15:txfldGUID>
                      <c15:f>Daten_Diagramme!$D$32</c15:f>
                      <c15:dlblFieldTableCache>
                        <c:ptCount val="1"/>
                        <c:pt idx="0">
                          <c:v>1.6</c:v>
                        </c:pt>
                      </c15:dlblFieldTableCache>
                    </c15:dlblFTEntry>
                  </c15:dlblFieldTable>
                  <c15:showDataLabelsRange val="0"/>
                </c:ext>
                <c:ext xmlns:c16="http://schemas.microsoft.com/office/drawing/2014/chart" uri="{C3380CC4-5D6E-409C-BE32-E72D297353CC}">
                  <c16:uniqueId val="{00000012-09B7-4C27-9FC1-A1688C161A08}"/>
                </c:ext>
              </c:extLst>
            </c:dLbl>
            <c:dLbl>
              <c:idx val="19"/>
              <c:tx>
                <c:strRef>
                  <c:f>Daten_Diagramme!$D$33</c:f>
                  <c:strCache>
                    <c:ptCount val="1"/>
                    <c:pt idx="0">
                      <c:v>2.3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{901E8B99-0557-4D6A-8896-5082EDADAACF}</c15:txfldGUID>
                      <c15:f>Daten_Diagramme!$D$33</c15:f>
                      <c15:dlblFieldTableCache>
                        <c:ptCount val="1"/>
                        <c:pt idx="0">
                          <c:v>2.3</c:v>
                        </c:pt>
                      </c15:dlblFieldTableCache>
                    </c15:dlblFTEntry>
                  </c15:dlblFieldTable>
                  <c15:showDataLabelsRange val="0"/>
                </c:ext>
                <c:ext xmlns:c16="http://schemas.microsoft.com/office/drawing/2014/chart" uri="{C3380CC4-5D6E-409C-BE32-E72D297353CC}">
                  <c16:uniqueId val="{00000013-09B7-4C27-9FC1-A1688C161A08}"/>
                </c:ext>
              </c:extLst>
            </c:dLbl>
            <c:dLbl>
              <c:idx val="20"/>
              <c:tx>
                <c:strRef>
                  <c:f>Daten_Diagramme!$D$34</c:f>
                  <c:strCache>
                    <c:ptCount val="1"/>
                    <c:pt idx="0">
                      <c:v>2.9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{F16E513F-A6F5-4053-922C-A8346D9F0398}</c15:txfldGUID>
                      <c15:f>Daten_Diagramme!$D$34</c15:f>
                      <c15:dlblFieldTableCache>
                        <c:ptCount val="1"/>
                        <c:pt idx="0">
                          <c:v>2.9</c:v>
                        </c:pt>
                      </c15:dlblFieldTableCache>
                    </c15:dlblFTEntry>
                  </c15:dlblFieldTable>
                  <c15:showDataLabelsRange val="0"/>
                </c:ext>
                <c:ext xmlns:c16="http://schemas.microsoft.com/office/drawing/2014/chart" uri="{C3380CC4-5D6E-409C-BE32-E72D297353CC}">
                  <c16:uniqueId val="{00000014-09B7-4C27-9FC1-A1688C161A08}"/>
                </c:ext>
              </c:extLst>
            </c:dLbl>
            <c:dLbl>
              <c:idx val="21"/>
              <c:tx>
                <c:strRef>
                  <c:f>Daten_Diagramme!$D$35</c:f>
                  <c:strCache>
                    <c:ptCount val="1"/>
                    <c:pt idx="0">
                      <c:v>5.2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{9E317D45-0BF5-42B0-A4DE-4DE75CE6B808}</c15:txfldGUID>
                      <c15:f>Daten_Diagramme!$D$35</c15:f>
                      <c15:dlblFieldTableCache>
                        <c:ptCount val="1"/>
                        <c:pt idx="0">
                          <c:v>5.2</c:v>
                        </c:pt>
                      </c15:dlblFieldTableCache>
                    </c15:dlblFTEntry>
                  </c15:dlblFieldTable>
                  <c15:showDataLabelsRange val="0"/>
                </c:ext>
                <c:ext xmlns:c16="http://schemas.microsoft.com/office/drawing/2014/chart" uri="{C3380CC4-5D6E-409C-BE32-E72D297353CC}">
                  <c16:uniqueId val="{00000015-09B7-4C27-9FC1-A1688C161A08}"/>
                </c:ext>
              </c:extLst>
            </c:dLbl>
            <c:dLbl>
              <c:idx val="22"/>
              <c:tx>
                <c:strRef>
                  <c:f>Daten_Diagramme!$D$36</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{AACA6E1F-38FF-45C1-9F14-76B85DA72DDE}</c15:txfldGUID>
                      <c15:f>Daten_Diagramme!$D$36</c15:f>
                      <c15:dlblFieldTableCache>
                        <c:ptCount val="1"/>
                        <c:pt idx="0">
                          <c:v>0.0</c:v>
                        </c:pt>
                      </c15:dlblFieldTableCache>
                    </c15:dlblFTEntry>
                  </c15:dlblFieldTable>
                  <c15:showDataLabelsRange val="0"/>
                </c:ext>
                <c:ext xmlns:c16="http://schemas.microsoft.com/office/drawing/2014/chart" uri="{C3380CC4-5D6E-409C-BE32-E72D297353CC}">
                  <c16:uniqueId val="{00000016-09B7-4C27-9FC1-A1688C161A08}"/>
                </c:ext>
              </c:extLst>
            </c:dLbl>
            <c:dLbl>
              <c:idx val="23"/>
              <c:tx>
                <c:strRef>
                  <c:f>Daten_Diagramme!$D$37</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{4EFC5FFE-1CE3-4877-B3DC-446EFAD25792}</c15:txfldGUID>
                      <c15:f>Daten_Diagramme!$D$37</c15:f>
                      <c15:dlblFieldTableCache>
                        <c:ptCount val="1"/>
                        <c:pt idx="0">
                          <c:v>0.0</c:v>
                        </c:pt>
                      </c15:dlblFieldTableCache>
                    </c15:dlblFTEntry>
                  </c15:dlblFieldTable>
                  <c15:showDataLabelsRange val="0"/>
                </c:ext>
                <c:ext xmlns:c16="http://schemas.microsoft.com/office/drawing/2014/chart" uri="{C3380CC4-5D6E-409C-BE32-E72D297353CC}">
                  <c16:uniqueId val="{00000017-09B7-4C27-9FC1-A1688C161A08}"/>
                </c:ext>
              </c:extLst>
            </c:dLbl>
            <c:dLbl>
              <c:idx val="24"/>
              <c:layout>
                <c:manualLayout>
                  <c:x val="4.7769028871392123E-3"/>
                  <c:y val="-4.6876052205785108E-5"/>
                </c:manualLayout>
              </c:layout>
              <c:tx>
                <c:strRef>
                  <c:f>Daten_Diagramme!$D$38</c:f>
                  <c:strCache>
                    <c:ptCount val="1"/>
                    <c:pt idx="0">
                      <c:v>-0.8</c:v>
                    </c:pt>
                  </c:strCache>
                </c:strRef>
              </c:tx>
              <c:dLblPos val="outEnd"/>
              <c:showLegendKey val="0"/>
              <c:showVal val="0"/>
              <c:showCatName val="0"/>
              <c:showSerName val="0"/>
              <c:showPercent val="0"/>
              <c:showBubbleSize val="0"/>
              <c:extLst>
                <c:ext xmlns:c15="http://schemas.microsoft.com/office/drawing/2012/chart" uri="{CE6537A1-D6FC-4f65-9D91-7224C49458BB}">
                  <c15:dlblFieldTable>
                    <c15:dlblFTEntry>
                      <c15:txfldGUID>{C1228CAA-83F9-401F-A62B-C3678880ED55}</c15:txfldGUID>
                      <c15:f>Daten_Diagramme!$D$38</c15:f>
                      <c15:dlblFieldTableCache>
                        <c:ptCount val="1"/>
                        <c:pt idx="0">
                          <c:v>-0.8</c:v>
                        </c:pt>
                      </c15:dlblFieldTableCache>
                    </c15:dlblFTEntry>
                  </c15:dlblFieldTable>
                  <c15:showDataLabelsRange val="0"/>
                </c:ext>
                <c:ext xmlns:c16="http://schemas.microsoft.com/office/drawing/2014/chart" uri="{C3380CC4-5D6E-409C-BE32-E72D297353CC}">
                  <c16:uniqueId val="{00000018-09B7-4C27-9FC1-A1688C161A08}"/>
                </c:ext>
              </c:extLst>
            </c:dLbl>
            <c:dLbl>
              <c:idx val="25"/>
              <c:tx>
                <c:strRef>
                  <c:f>Daten_Diagramme!$D$39</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{6112F66B-3B5D-4210-8C56-DA36EE3CDA38}</c15:txfldGUID>
                      <c15:f>Daten_Diagramme!$D$39</c15:f>
                      <c15:dlblFieldTableCache>
                        <c:ptCount val="1"/>
                        <c:pt idx="0">
                          <c:v>0.0</c:v>
                        </c:pt>
                      </c15:dlblFieldTableCache>
                    </c15:dlblFTEntry>
                  </c15:dlblFieldTable>
                  <c15:showDataLabelsRange val="0"/>
                </c:ext>
                <c:ext xmlns:c16="http://schemas.microsoft.com/office/drawing/2014/chart" uri="{C3380CC4-5D6E-409C-BE32-E72D297353CC}">
                  <c16:uniqueId val="{00000019-09B7-4C27-9FC1-A1688C161A08}"/>
                </c:ext>
              </c:extLst>
            </c:dLbl>
            <c:dLbl>
              <c:idx val="26"/>
              <c:tx>
                <c:strRef>
                  <c:f>Daten_Diagramme!$D$40</c:f>
                  <c:strCache>
                    <c:ptCount val="1"/>
                    <c:pt idx="0">
                      <c:v>2.9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{513902BD-7F13-4ADB-ABBF-8A1246BCCA91}</c15:txfldGUID>
                      <c15:f>Daten_Diagramme!$D$40</c15:f>
                      <c15:dlblFieldTableCache>
                        <c:ptCount val="1"/>
                        <c:pt idx="0">
                          <c:v>2.9</c:v>
                        </c:pt>
                      </c15:dlblFieldTableCache>
                    </c15:dlblFTEntry>
                  </c15:dlblFieldTable>
                  <c15:showDataLabelsRange val="0"/>
                </c:ext>
                <c:ext xmlns:c16="http://schemas.microsoft.com/office/drawing/2014/chart" uri="{C3380CC4-5D6E-409C-BE32-E72D297353CC}">
                  <c16:uniqueId val="{0000001A-09B7-4C27-9FC1-A1688C161A08}"/>
                </c:ext>
              </c:extLst>
            </c:dLbl>
            <c:dLbl>
              <c:idx val="27"/>
              <c:tx>
                <c:strRef>
                  <c:f>Daten_Diagramme!$D$42</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{4D407E84-04F8-4468-BAD7-AE1CFA84B26C}</c15:txfldGUID>
                      <c15:f>Daten_Diagramme!$D$42</c15:f>
                      <c15:dlblFieldTableCache>
                        <c:ptCount val="1"/>
                        <c:pt idx="0">
                          <c:v>#REF!</c:v>
                        </c:pt>
                      </c15:dlblFieldTableCache>
                    </c15:dlblFTEntry>
                  </c15:dlblFieldTable>
                  <c15:showDataLabelsRange val="0"/>
                </c:ext>
                <c:ext xmlns:c16="http://schemas.microsoft.com/office/drawing/2014/chart" uri="{C3380CC4-5D6E-409C-BE32-E72D297353CC}">
                  <c16:uniqueId val="{0000001B-09B7-4C27-9FC1-A1688C161A08}"/>
                </c:ext>
              </c:extLst>
            </c:dLbl>
            <c:dLbl>
              <c:idx val="28"/>
              <c:tx>
                <c:strRef>
                  <c:f>Daten_Diagramme!$D$43</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{A21D9997-084C-4767-9107-6D05A2497A4B}</c15:txfldGUID>
                      <c15:f>Daten_Diagramme!$D$43</c15:f>
                      <c15:dlblFieldTableCache>
                        <c:ptCount val="1"/>
                        <c:pt idx="0">
                          <c:v>#REF!</c:v>
                        </c:pt>
                      </c15:dlblFieldTableCache>
                    </c15:dlblFTEntry>
                  </c15:dlblFieldTable>
                  <c15:showDataLabelsRange val="0"/>
                </c:ext>
                <c:ext xmlns:c16="http://schemas.microsoft.com/office/drawing/2014/chart" uri="{C3380CC4-5D6E-409C-BE32-E72D297353CC}">
                  <c16:uniqueId val="{0000001C-09B7-4C27-9FC1-A1688C161A08}"/>
                </c:ext>
              </c:extLst>
            </c:dLbl>
            <c:dLbl>
              <c:idx val="29"/>
              <c:tx>
                <c:strRef>
                  <c:f>Daten_Diagramme!$D$44</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{A0F6D2C6-648B-440C-8D04-50AD444A7F79}</c15:txfldGUID>
                      <c15:f>Daten_Diagramme!$D$44</c15:f>
                      <c15:dlblFieldTableCache>
                        <c:ptCount val="1"/>
                        <c:pt idx="0">
                          <c:v>#REF!</c:v>
                        </c:pt>
                      </c15:dlblFieldTableCache>
                    </c15:dlblFTEntry>
                  </c15:dlblFieldTable>
                  <c15:showDataLabelsRange val="0"/>
                </c:ext>
                <c:ext xmlns:c16="http://schemas.microsoft.com/office/drawing/2014/chart" uri="{C3380CC4-5D6E-409C-BE32-E72D297353CC}">
                  <c16:uniqueId val="{0000001D-09B7-4C27-9FC1-A1688C161A08}"/>
                </c:ext>
              </c:extLst>
            </c:dLbl>
            <c:dLbl>
              <c:idx val="30"/>
              <c:tx>
                <c:strRef>
                  <c:f>Daten_Diagramme!$D$45</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{13F4C215-752C-497C-93D5-A17CDE8F0773}</c15:txfldGUID>
                      <c15:f>Daten_Diagramme!$D$45</c15:f>
                      <c15:dlblFieldTableCache>
                        <c:ptCount val="1"/>
                        <c:pt idx="0">
                          <c:v>#REF!</c:v>
                        </c:pt>
                      </c15:dlblFieldTableCache>
                    </c15:dlblFTEntry>
                  </c15:dlblFieldTable>
                  <c15:showDataLabelsRange val="0"/>
                </c:ext>
                <c:ext xmlns:c16="http://schemas.microsoft.com/office/drawing/2014/chart" uri="{C3380CC4-5D6E-409C-BE32-E72D297353CC}">
                  <c16:uniqueId val="{0000001E-09B7-4C27-9FC1-A1688C161A08}"/>
                </c:ext>
              </c:extLst>
            </c:dLbl>
            <c:dLbl>
              <c:idx val="31"/>
              <c:tx>
                <c:strRef>
                  <c:f>Daten_Diagramme!$D$46</c:f>
                  <c:strCache>
                    <c:ptCount val="1"/>
                    <c:pt idx="0">
                      <c:v>2.9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{530E73F3-4E53-4921-9A22-D176DF8F7963}</c15:txfldGUID>
                      <c15:f>Daten_Diagramme!$D$46</c15:f>
                      <c15:dlblFieldTableCache>
                        <c:ptCount val="1"/>
                        <c:pt idx="0">
                          <c:v>2.9</c:v>
                        </c:pt>
                      </c15:dlblFieldTableCache>
                    </c15:dlblFTEntry>
                  </c15:dlblFieldTable>
                  <c15:showDataLabelsRange val="0"/>
                </c:ext>
                <c:ext xmlns:c16="http://schemas.microsoft.com/office/drawing/2014/chart" uri="{C3380CC4-5D6E-409C-BE32-E72D297353CC}">
                  <c16:uniqueId val="{0000001F-09B7-4C27-9FC1-A1688C161A08}"/>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Daten_Diagramme!$B$14:$B$40</c:f>
              <c:numCache>
                <c:formatCode>#,#00</c:formatCode>
                <c:ptCount val="27"/>
                <c:pt idx="0">
                  <c:v>1.7797338651445862</c:v>
                </c:pt>
                <c:pt idx="1">
                  <c:v>-0.78003120124804992</c:v>
                </c:pt>
                <c:pt idx="2">
                  <c:v>1.3493253373313343</c:v>
                </c:pt>
                <c:pt idx="3">
                  <c:v>-0.41188448722695298</c:v>
                </c:pt>
                <c:pt idx="4">
                  <c:v>-1.6401052142967663</c:v>
                </c:pt>
                <c:pt idx="5">
                  <c:v>-0.80980066445182719</c:v>
                </c:pt>
                <c:pt idx="6">
                  <c:v>2.0618556701030926</c:v>
                </c:pt>
                <c:pt idx="7">
                  <c:v>1.7977041368854234</c:v>
                </c:pt>
                <c:pt idx="8">
                  <c:v>-1.6935451275211189</c:v>
                </c:pt>
                <c:pt idx="9">
                  <c:v>2.4227129337539433</c:v>
                </c:pt>
                <c:pt idx="10">
                  <c:v>5.6621004566210047</c:v>
                </c:pt>
                <c:pt idx="11">
                  <c:v>3.9255597557429485</c:v>
                </c:pt>
                <c:pt idx="12">
                  <c:v>12.566438876233866</c:v>
                </c:pt>
                <c:pt idx="13">
                  <c:v>6.8570839348319241</c:v>
                </c:pt>
                <c:pt idx="14">
                  <c:v>6.1027706578786773</c:v>
                </c:pt>
                <c:pt idx="15">
                  <c:v>0.62224006423123246</c:v>
                </c:pt>
                <c:pt idx="16">
                  <c:v>14.606041731547805</c:v>
                </c:pt>
                <c:pt idx="17">
                  <c:v>5.1211373857536628</c:v>
                </c:pt>
                <c:pt idx="18">
                  <c:v>1.5693285657528804</c:v>
                </c:pt>
                <c:pt idx="19">
                  <c:v>2.2593551423864437</c:v>
                </c:pt>
                <c:pt idx="20">
                  <c:v>2.9338051009877635</c:v>
                </c:pt>
                <c:pt idx="21">
                  <c:v>5.15625</c:v>
                </c:pt>
                <c:pt idx="22">
                  <c:v>0</c:v>
                </c:pt>
                <c:pt idx="24">
                  <c:v>-0.78003120124804992</c:v>
                </c:pt>
                <c:pt idx="25">
                  <c:v>2.7547703439789902E-2</c:v>
                </c:pt>
                <c:pt idx="26">
                  <c:v>2.8542010340666275</c:v>
                </c:pt>
              </c:numCache>
            </c:numRef>
          </c:val>
          <c:extLst>
            <c:ext xmlns:c16="http://schemas.microsoft.com/office/drawing/2014/chart" uri="{C3380CC4-5D6E-409C-BE32-E72D297353CC}">
              <c16:uniqueId val="{00000020-09B7-4C27-9FC1-A1688C161A08}"/>
            </c:ext>
          </c:extLst>
        </c:ser>
        <c:ser>
          <c:idx val="1"/>
          <c:order val="1"/>
          <c:spPr>
            <a:noFill/>
            <a:ln w="25400">
              <a:noFill/>
            </a:ln>
          </c:spPr>
          <c:invertIfNegative val="0"/>
          <c:dLbls>
            <c:dLbl>
              <c:idx val="0"/>
              <c:tx>
                <c:strRef>
                  <c:f>Daten_Diagramme!$F$14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{C7A0E705-1093-43B7-B5B5-A69526157930}</c15:txfldGUID>
                      <c15:f>Daten_Diagramme!$F$14</c15:f>
                      <c15:dlblFieldTableCache>
                        <c:ptCount val="1"/>
                      </c15:dlblFieldTableCache>
                    </c15:dlblFTEntry>
                  </c15:dlblFieldTable>
                  <c15:showDataLabelsRange val="0"/>
                </c:ext>
                <c:ext xmlns:c16="http://schemas.microsoft.com/office/drawing/2014/chart" uri="{C3380CC4-5D6E-409C-BE32-E72D297353CC}">
                  <c16:uniqueId val="{00000021-09B7-4C27-9FC1-A1688C161A08}"/>
                </c:ext>
              </c:extLst>
            </c:dLbl>
            <c:dLbl>
              <c:idx val="1"/>
              <c:tx>
                <c:strRef>
                  <c:f>Daten_Diagramme!$F$15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{A9F9F553-5166-43E0-A647-62684A9CDD53}</c15:txfldGUID>
                      <c15:f>Daten_Diagramme!$F$15</c15:f>
                      <c15:dlblFieldTableCache>
                        <c:ptCount val="1"/>
                      </c15:dlblFieldTableCache>
                    </c15:dlblFTEntry>
                  </c15:dlblFieldTable>
                  <c15:showDataLabelsRange val="0"/>
                </c:ext>
                <c:ext xmlns:c16="http://schemas.microsoft.com/office/drawing/2014/chart" uri="{C3380CC4-5D6E-409C-BE32-E72D297353CC}">
                  <c16:uniqueId val="{00000022-09B7-4C27-9FC1-A1688C161A08}"/>
                </c:ext>
              </c:extLst>
            </c:dLbl>
            <c:dLbl>
              <c:idx val="2"/>
              <c:tx>
                <c:strRef>
                  <c:f>Daten_Diagramme!$F$16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{456327CB-B39C-4EA7-BE4E-EE3120C49DAC}</c15:txfldGUID>
                      <c15:f>Daten_Diagramme!$F$16</c15:f>
                      <c15:dlblFieldTableCache>
                        <c:ptCount val="1"/>
                      </c15:dlblFieldTableCache>
                    </c15:dlblFTEntry>
                  </c15:dlblFieldTable>
                  <c15:showDataLabelsRange val="0"/>
                </c:ext>
                <c:ext xmlns:c16="http://schemas.microsoft.com/office/drawing/2014/chart" uri="{C3380CC4-5D6E-409C-BE32-E72D297353CC}">
                  <c16:uniqueId val="{00000023-09B7-4C27-9FC1-A1688C161A08}"/>
                </c:ext>
              </c:extLst>
            </c:dLbl>
            <c:dLbl>
              <c:idx val="3"/>
              <c:tx>
                <c:strRef>
                  <c:f>Daten_Diagramme!$F$17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{F74D294D-CDA2-4709-ABD0-1D902BA000DE}</c15:txfldGUID>
                      <c15:f>Daten_Diagramme!$F$17</c15:f>
                      <c15:dlblFieldTableCache>
                        <c:ptCount val="1"/>
                      </c15:dlblFieldTableCache>
                    </c15:dlblFTEntry>
                  </c15:dlblFieldTable>
                  <c15:showDataLabelsRange val="0"/>
                </c:ext>
                <c:ext xmlns:c16="http://schemas.microsoft.com/office/drawing/2014/chart" uri="{C3380CC4-5D6E-409C-BE32-E72D297353CC}">
                  <c16:uniqueId val="{00000024-09B7-4C27-9FC1-A1688C161A08}"/>
                </c:ext>
              </c:extLst>
            </c:dLbl>
            <c:dLbl>
              <c:idx val="4"/>
              <c:tx>
                <c:strRef>
                  <c:f>Daten_Diagramme!$F$18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{BA313A7F-EBEA-4504-80A8-8E1230761D8F}</c15:txfldGUID>
                      <c15:f>Daten_Diagramme!$F$18</c15:f>
                      <c15:dlblFieldTableCache>
                        <c:ptCount val="1"/>
                      </c15:dlblFieldTableCache>
                    </c15:dlblFTEntry>
                  </c15:dlblFieldTable>
                  <c15:showDataLabelsRange val="0"/>
                </c:ext>
                <c:ext xmlns:c16="http://schemas.microsoft.com/office/drawing/2014/chart" uri="{C3380CC4-5D6E-409C-BE32-E72D297353CC}">
                  <c16:uniqueId val="{00000025-09B7-4C27-9FC1-A1688C161A08}"/>
                </c:ext>
              </c:extLst>
            </c:dLbl>
            <c:dLbl>
              <c:idx val="5"/>
              <c:tx>
                <c:strRef>
                  <c:f>Daten_Diagramme!$F$19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{7A1D7494-338E-48E7-823C-84A48E5CD66C}</c15:txfldGUID>
                      <c15:f>Daten_Diagramme!$F$19</c15:f>
                      <c15:dlblFieldTableCache>
                        <c:ptCount val="1"/>
                      </c15:dlblFieldTableCache>
                    </c15:dlblFTEntry>
                  </c15:dlblFieldTable>
                  <c15:showDataLabelsRange val="0"/>
                </c:ext>
                <c:ext xmlns:c16="http://schemas.microsoft.com/office/drawing/2014/chart" uri="{C3380CC4-5D6E-409C-BE32-E72D297353CC}">
                  <c16:uniqueId val="{00000026-09B7-4C27-9FC1-A1688C161A08}"/>
                </c:ext>
              </c:extLst>
            </c:dLbl>
            <c:dLbl>
              <c:idx val="6"/>
              <c:tx>
                <c:strRef>
                  <c:f>Daten_Diagramme!$F$20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{5463D44E-A9F1-49B3-968A-4030749165C7}</c15:txfldGUID>
                      <c15:f>Daten_Diagramme!$F$20</c15:f>
                      <c15:dlblFieldTableCache>
                        <c:ptCount val="1"/>
                      </c15:dlblFieldTableCache>
                    </c15:dlblFTEntry>
                  </c15:dlblFieldTable>
                  <c15:showDataLabelsRange val="0"/>
                </c:ext>
                <c:ext xmlns:c16="http://schemas.microsoft.com/office/drawing/2014/chart" uri="{C3380CC4-5D6E-409C-BE32-E72D297353CC}">
                  <c16:uniqueId val="{00000027-09B7-4C27-9FC1-A1688C161A08}"/>
                </c:ext>
              </c:extLst>
            </c:dLbl>
            <c:dLbl>
              <c:idx val="7"/>
              <c:tx>
                <c:strRef>
                  <c:f>Daten_Diagramme!$F$21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{5862478E-326B-418F-BBB1-B4F3EEACF18F}</c15:txfldGUID>
                      <c15:f>Daten_Diagramme!$F$21</c15:f>
                      <c15:dlblFieldTableCache>
                        <c:ptCount val="1"/>
                      </c15:dlblFieldTableCache>
                    </c15:dlblFTEntry>
                  </c15:dlblFieldTable>
                  <c15:showDataLabelsRange val="0"/>
                </c:ext>
                <c:ext xmlns:c16="http://schemas.microsoft.com/office/drawing/2014/chart" uri="{C3380CC4-5D6E-409C-BE32-E72D297353CC}">
                  <c16:uniqueId val="{00000028-09B7-4C27-9FC1-A1688C161A08}"/>
                </c:ext>
              </c:extLst>
            </c:dLbl>
            <c:dLbl>
              <c:idx val="8"/>
              <c:tx>
                <c:strRef>
                  <c:f>Daten_Diagramme!$F$22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{6AFCD7B9-FAF2-4190-A882-FF8AB27B4288}</c15:txfldGUID>
                      <c15:f>Daten_Diagramme!$F$22</c15:f>
                      <c15:dlblFieldTableCache>
                        <c:ptCount val="1"/>
                      </c15:dlblFieldTableCache>
                    </c15:dlblFTEntry>
                  </c15:dlblFieldTable>
                  <c15:showDataLabelsRange val="0"/>
                </c:ext>
                <c:ext xmlns:c16="http://schemas.microsoft.com/office/drawing/2014/chart" uri="{C3380CC4-5D6E-409C-BE32-E72D297353CC}">
                  <c16:uniqueId val="{00000029-09B7-4C27-9FC1-A1688C161A08}"/>
                </c:ext>
              </c:extLst>
            </c:dLbl>
            <c:dLbl>
              <c:idx val="9"/>
              <c:tx>
                <c:strRef>
                  <c:f>Daten_Diagramme!$F$23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{ED360564-31A6-4805-9415-0FC8FF494B3B}</c15:txfldGUID>
                      <c15:f>Daten_Diagramme!$F$23</c15:f>
                      <c15:dlblFieldTableCache>
                        <c:ptCount val="1"/>
                      </c15:dlblFieldTableCache>
                    </c15:dlblFTEntry>
                  </c15:dlblFieldTable>
                  <c15:showDataLabelsRange val="0"/>
                </c:ext>
                <c:ext xmlns:c16="http://schemas.microsoft.com/office/drawing/2014/chart" uri="{C3380CC4-5D6E-409C-BE32-E72D297353CC}">
                  <c16:uniqueId val="{0000002A-09B7-4C27-9FC1-A1688C161A08}"/>
                </c:ext>
              </c:extLst>
            </c:dLbl>
            <c:dLbl>
              <c:idx val="10"/>
              <c:tx>
                <c:strRef>
                  <c:f>Daten_Diagramme!$F$24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{78543EDE-CBF1-4B43-B7F9-F3C4584C6CAA}</c15:txfldGUID>
                      <c15:f>Daten_Diagramme!$F$24</c15:f>
                      <c15:dlblFieldTableCache>
                        <c:ptCount val="1"/>
                      </c15:dlblFieldTableCache>
                    </c15:dlblFTEntry>
                  </c15:dlblFieldTable>
                  <c15:showDataLabelsRange val="0"/>
                </c:ext>
                <c:ext xmlns:c16="http://schemas.microsoft.com/office/drawing/2014/chart" uri="{C3380CC4-5D6E-409C-BE32-E72D297353CC}">
                  <c16:uniqueId val="{0000002B-09B7-4C27-9FC1-A1688C161A08}"/>
                </c:ext>
              </c:extLst>
            </c:dLbl>
            <c:dLbl>
              <c:idx val="11"/>
              <c:tx>
                <c:strRef>
                  <c:f>Daten_Diagramme!$F$25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{D7ADF6D0-8B52-4D84-A329-0593670D5BBB}</c15:txfldGUID>
                      <c15:f>Daten_Diagramme!$F$25</c15:f>
                      <c15:dlblFieldTableCache>
                        <c:ptCount val="1"/>
                      </c15:dlblFieldTableCache>
                    </c15:dlblFTEntry>
                  </c15:dlblFieldTable>
                  <c15:showDataLabelsRange val="0"/>
                </c:ext>
                <c:ext xmlns:c16="http://schemas.microsoft.com/office/drawing/2014/chart" uri="{C3380CC4-5D6E-409C-BE32-E72D297353CC}">
                  <c16:uniqueId val="{0000002C-09B7-4C27-9FC1-A1688C161A08}"/>
                </c:ext>
              </c:extLst>
            </c:dLbl>
            <c:dLbl>
              <c:idx val="12"/>
              <c:tx>
                <c:strRef>
                  <c:f>Daten_Diagramme!$F$26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{572F08CC-95E1-45CA-8117-12582F44CC5F}</c15:txfldGUID>
                      <c15:f>Daten_Diagramme!$F$26</c15:f>
                      <c15:dlblFieldTableCache>
                        <c:ptCount val="1"/>
                      </c15:dlblFieldTableCache>
                    </c15:dlblFTEntry>
                  </c15:dlblFieldTable>
                  <c15:showDataLabelsRange val="0"/>
                </c:ext>
                <c:ext xmlns:c16="http://schemas.microsoft.com/office/drawing/2014/chart" uri="{C3380CC4-5D6E-409C-BE32-E72D297353CC}">
                  <c16:uniqueId val="{0000002D-09B7-4C27-9FC1-A1688C161A08}"/>
                </c:ext>
              </c:extLst>
            </c:dLbl>
            <c:dLbl>
              <c:idx val="13"/>
              <c:tx>
                <c:strRef>
                  <c:f>Daten_Diagramme!$F$27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{46962661-8AE3-46D4-99F1-963FB8718283}</c15:txfldGUID>
                      <c15:f>Daten_Diagramme!$F$27</c15:f>
                      <c15:dlblFieldTableCache>
                        <c:ptCount val="1"/>
                      </c15:dlblFieldTableCache>
                    </c15:dlblFTEntry>
                  </c15:dlblFieldTable>
                  <c15:showDataLabelsRange val="0"/>
                </c:ext>
                <c:ext xmlns:c16="http://schemas.microsoft.com/office/drawing/2014/chart" uri="{C3380CC4-5D6E-409C-BE32-E72D297353CC}">
                  <c16:uniqueId val="{0000002E-09B7-4C27-9FC1-A1688C161A08}"/>
                </c:ext>
              </c:extLst>
            </c:dLbl>
            <c:dLbl>
              <c:idx val="14"/>
              <c:tx>
                <c:strRef>
                  <c:f>Daten_Diagramme!$F$28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{37EB6281-EA3D-41DA-A6A6-2EA5FCF9D219}</c15:txfldGUID>
                      <c15:f>Daten_Diagramme!$F$28</c15:f>
                      <c15:dlblFieldTableCache>
                        <c:ptCount val="1"/>
                      </c15:dlblFieldTableCache>
                    </c15:dlblFTEntry>
                  </c15:dlblFieldTable>
                  <c15:showDataLabelsRange val="0"/>
                </c:ext>
                <c:ext xmlns:c16="http://schemas.microsoft.com/office/drawing/2014/chart" uri="{C3380CC4-5D6E-409C-BE32-E72D297353CC}">
                  <c16:uniqueId val="{0000002F-09B7-4C27-9FC1-A1688C161A08}"/>
                </c:ext>
              </c:extLst>
            </c:dLbl>
            <c:dLbl>
              <c:idx val="15"/>
              <c:tx>
                <c:strRef>
                  <c:f>Daten_Diagramme!$F$29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{8EB227D0-71CE-463D-AC5B-0E8CF5723EA2}</c15:txfldGUID>
                      <c15:f>Daten_Diagramme!$F$29</c15:f>
                      <c15:dlblFieldTableCache>
                        <c:ptCount val="1"/>
                      </c15:dlblFieldTableCache>
                    </c15:dlblFTEntry>
                  </c15:dlblFieldTable>
                  <c15:showDataLabelsRange val="0"/>
                </c:ext>
                <c:ext xmlns:c16="http://schemas.microsoft.com/office/drawing/2014/chart" uri="{C3380CC4-5D6E-409C-BE32-E72D297353CC}">
                  <c16:uniqueId val="{00000030-09B7-4C27-9FC1-A1688C161A08}"/>
                </c:ext>
              </c:extLst>
            </c:dLbl>
            <c:dLbl>
              <c:idx val="16"/>
              <c:tx>
                <c:strRef>
                  <c:f>Daten_Diagramme!$F$30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{B701880B-5D01-4C94-B0F7-6BD06612C42D}</c15:txfldGUID>
                      <c15:f>Daten_Diagramme!$F$30</c15:f>
                      <c15:dlblFieldTableCache>
                        <c:ptCount val="1"/>
                      </c15:dlblFieldTableCache>
                    </c15:dlblFTEntry>
                  </c15:dlblFieldTable>
                  <c15:showDataLabelsRange val="0"/>
                </c:ext>
                <c:ext xmlns:c16="http://schemas.microsoft.com/office/drawing/2014/chart" uri="{C3380CC4-5D6E-409C-BE32-E72D297353CC}">
                  <c16:uniqueId val="{00000031-09B7-4C27-9FC1-A1688C161A08}"/>
                </c:ext>
              </c:extLst>
            </c:dLbl>
            <c:dLbl>
              <c:idx val="17"/>
              <c:tx>
                <c:strRef>
                  <c:f>Daten_Diagramme!$F$31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{D8996C3F-3BC8-4EB8-BF4E-9563FEDF42F9}</c15:txfldGUID>
                      <c15:f>Daten_Diagramme!$F$31</c15:f>
                      <c15:dlblFieldTableCache>
                        <c:ptCount val="1"/>
                      </c15:dlblFieldTableCache>
                    </c15:dlblFTEntry>
                  </c15:dlblFieldTable>
                  <c15:showDataLabelsRange val="0"/>
                </c:ext>
                <c:ext xmlns:c16="http://schemas.microsoft.com/office/drawing/2014/chart" uri="{C3380CC4-5D6E-409C-BE32-E72D297353CC}">
                  <c16:uniqueId val="{00000032-09B7-4C27-9FC1-A1688C161A08}"/>
                </c:ext>
              </c:extLst>
            </c:dLbl>
            <c:dLbl>
              <c:idx val="18"/>
              <c:tx>
                <c:strRef>
                  <c:f>Daten_Diagramme!$F$32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{E939A583-6BC0-4119-B097-31453BD64805}</c15:txfldGUID>
                      <c15:f>Daten_Diagramme!$F$32</c15:f>
                      <c15:dlblFieldTableCache>
                        <c:ptCount val="1"/>
                      </c15:dlblFieldTableCache>
                    </c15:dlblFTEntry>
                  </c15:dlblFieldTable>
                  <c15:showDataLabelsRange val="0"/>
                </c:ext>
                <c:ext xmlns:c16="http://schemas.microsoft.com/office/drawing/2014/chart" uri="{C3380CC4-5D6E-409C-BE32-E72D297353CC}">
                  <c16:uniqueId val="{00000033-09B7-4C27-9FC1-A1688C161A08}"/>
                </c:ext>
              </c:extLst>
            </c:dLbl>
            <c:dLbl>
              <c:idx val="19"/>
              <c:tx>
                <c:strRef>
                  <c:f>Daten_Diagramme!$F$33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{0DBAABB7-84CB-48A3-9872-BC2E3EF113FF}</c15:txfldGUID>
                      <c15:f>Daten_Diagramme!$F$33</c15:f>
                      <c15:dlblFieldTableCache>
                        <c:ptCount val="1"/>
                      </c15:dlblFieldTableCache>
                    </c15:dlblFTEntry>
                  </c15:dlblFieldTable>
                  <c15:showDataLabelsRange val="0"/>
                </c:ext>
                <c:ext xmlns:c16="http://schemas.microsoft.com/office/drawing/2014/chart" uri="{C3380CC4-5D6E-409C-BE32-E72D297353CC}">
                  <c16:uniqueId val="{00000034-09B7-4C27-9FC1-A1688C161A08}"/>
                </c:ext>
              </c:extLst>
            </c:dLbl>
            <c:dLbl>
              <c:idx val="20"/>
              <c:tx>
                <c:strRef>
                  <c:f>Daten_Diagramme!$F$34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{4178D3A7-B126-4610-8FC6-C1991B3B4EBF}</c15:txfldGUID>
                      <c15:f>Daten_Diagramme!$F$34</c15:f>
                      <c15:dlblFieldTableCache>
                        <c:ptCount val="1"/>
                      </c15:dlblFieldTableCache>
                    </c15:dlblFTEntry>
                  </c15:dlblFieldTable>
                  <c15:showDataLabelsRange val="0"/>
                </c:ext>
                <c:ext xmlns:c16="http://schemas.microsoft.com/office/drawing/2014/chart" uri="{C3380CC4-5D6E-409C-BE32-E72D297353CC}">
                  <c16:uniqueId val="{00000035-09B7-4C27-9FC1-A1688C161A08}"/>
                </c:ext>
              </c:extLst>
            </c:dLbl>
            <c:dLbl>
              <c:idx val="21"/>
              <c:tx>
                <c:strRef>
                  <c:f>Daten_Diagramme!$F$35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{753AFBAF-5A45-4F31-8B28-D1AF5B6E47C5}</c15:txfldGUID>
                      <c15:f>Daten_Diagramme!$F$35</c15:f>
                      <c15:dlblFieldTableCache>
                        <c:ptCount val="1"/>
                      </c15:dlblFieldTableCache>
                    </c15:dlblFTEntry>
                  </c15:dlblFieldTable>
                  <c15:showDataLabelsRange val="0"/>
                </c:ext>
                <c:ext xmlns:c16="http://schemas.microsoft.com/office/drawing/2014/chart" uri="{C3380CC4-5D6E-409C-BE32-E72D297353CC}">
                  <c16:uniqueId val="{00000036-09B7-4C27-9FC1-A1688C161A08}"/>
                </c:ext>
              </c:extLst>
            </c:dLbl>
            <c:dLbl>
              <c:idx val="22"/>
              <c:tx>
                <c:strRef>
                  <c:f>Daten_Diagramme!$F$36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{BC85059A-A7EA-4D7C-AC2E-28F667595A5F}</c15:txfldGUID>
                      <c15:f>Daten_Diagramme!$F$36</c15:f>
                      <c15:dlblFieldTableCache>
                        <c:ptCount val="1"/>
                      </c15:dlblFieldTableCache>
                    </c15:dlblFTEntry>
                  </c15:dlblFieldTable>
                  <c15:showDataLabelsRange val="0"/>
                </c:ext>
                <c:ext xmlns:c16="http://schemas.microsoft.com/office/drawing/2014/chart" uri="{C3380CC4-5D6E-409C-BE32-E72D297353CC}">
                  <c16:uniqueId val="{00000037-09B7-4C27-9FC1-A1688C161A08}"/>
                </c:ext>
              </c:extLst>
            </c:dLbl>
            <c:dLbl>
              <c:idx val="23"/>
              <c:tx>
                <c:strRef>
                  <c:f>Daten_Diagramme!$F$38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{670E50FD-EA38-4C8B-99F1-BE28ED67B72F}</c15:txfldGUID>
                      <c15:f>Daten_Diagramme!$F$38</c15:f>
                      <c15:dlblFieldTableCache>
                        <c:ptCount val="1"/>
                      </c15:dlblFieldTableCache>
                    </c15:dlblFTEntry>
                  </c15:dlblFieldTable>
                  <c15:showDataLabelsRange val="0"/>
                </c:ext>
                <c:ext xmlns:c16="http://schemas.microsoft.com/office/drawing/2014/chart" uri="{C3380CC4-5D6E-409C-BE32-E72D297353CC}">
                  <c16:uniqueId val="{00000038-09B7-4C27-9FC1-A1688C161A08}"/>
                </c:ext>
              </c:extLst>
            </c:dLbl>
            <c:dLbl>
              <c:idx val="24"/>
              <c:tx>
                <c:strRef>
                  <c:f>Daten_Diagramme!$F$39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{98384281-B842-46DB-BBCA-477C0F0B0696}</c15:txfldGUID>
                      <c15:f>Daten_Diagramme!$F$39</c15:f>
                      <c15:dlblFieldTableCache>
                        <c:ptCount val="1"/>
                      </c15:dlblFieldTableCache>
                    </c15:dlblFTEntry>
                  </c15:dlblFieldTable>
                  <c15:showDataLabelsRange val="0"/>
                </c:ext>
                <c:ext xmlns:c16="http://schemas.microsoft.com/office/drawing/2014/chart" uri="{C3380CC4-5D6E-409C-BE32-E72D297353CC}">
                  <c16:uniqueId val="{00000039-09B7-4C27-9FC1-A1688C161A08}"/>
                </c:ext>
              </c:extLst>
            </c:dLbl>
            <c:dLbl>
              <c:idx val="25"/>
              <c:tx>
                <c:strRef>
                  <c:f>Daten_Diagramme!$F$40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{031FB095-C7A0-4E3B-8637-19B8B9494AB4}</c15:txfldGUID>
                      <c15:f>Daten_Diagramme!$F$40</c15:f>
                      <c15:dlblFieldTableCache>
                        <c:ptCount val="1"/>
                      </c15:dlblFieldTableCache>
                    </c15:dlblFTEntry>
                  </c15:dlblFieldTable>
                  <c15:showDataLabelsRange val="0"/>
                </c:ext>
                <c:ext xmlns:c16="http://schemas.microsoft.com/office/drawing/2014/chart" uri="{C3380CC4-5D6E-409C-BE32-E72D297353CC}">
                  <c16:uniqueId val="{0000003A-09B7-4C27-9FC1-A1688C161A08}"/>
                </c:ext>
              </c:extLst>
            </c:dLbl>
            <c:dLbl>
              <c:idx val="26"/>
              <c:tx>
                <c:strRef>
                  <c:f>Daten_Diagramme!$F$41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{CB903BA5-1ABA-4799-B9A0-746FBFEAE297}</c15:txfldGUID>
                      <c15:f>Daten_Diagramme!$F$41</c15:f>
                      <c15:dlblFieldTableCache>
                        <c:ptCount val="1"/>
                      </c15:dlblFieldTableCache>
                    </c15:dlblFTEntry>
                  </c15:dlblFieldTable>
                  <c15:showDataLabelsRange val="0"/>
                </c:ext>
                <c:ext xmlns:c16="http://schemas.microsoft.com/office/drawing/2014/chart" uri="{C3380CC4-5D6E-409C-BE32-E72D297353CC}">
                  <c16:uniqueId val="{0000003B-09B7-4C27-9FC1-A1688C161A08}"/>
                </c:ext>
              </c:extLst>
            </c:dLbl>
            <c:dLbl>
              <c:idx val="27"/>
              <c:tx>
                <c:strRef>
                  <c:f>Daten_Diagramme!$F$42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{6ABA2719-2992-48FE-9F85-DD0265DB4104}</c15:txfldGUID>
                      <c15:f>Daten_Diagramme!$F$42</c15:f>
                      <c15:dlblFieldTableCache>
                        <c:ptCount val="1"/>
                      </c15:dlblFieldTableCache>
                    </c15:dlblFTEntry>
                  </c15:dlblFieldTable>
                  <c15:showDataLabelsRange val="0"/>
                </c:ext>
                <c:ext xmlns:c16="http://schemas.microsoft.com/office/drawing/2014/chart" uri="{C3380CC4-5D6E-409C-BE32-E72D297353CC}">
                  <c16:uniqueId val="{0000003C-09B7-4C27-9FC1-A1688C161A08}"/>
                </c:ext>
              </c:extLst>
            </c:dLbl>
            <c:dLbl>
              <c:idx val="28"/>
              <c:tx>
                <c:strRef>
                  <c:f>Daten_Diagramme!$F$43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{A403BBAE-EA79-4A67-A58E-4482649DC3BA}</c15:txfldGUID>
                      <c15:f>Daten_Diagramme!$F$43</c15:f>
                      <c15:dlblFieldTableCache>
                        <c:ptCount val="1"/>
                      </c15:dlblFieldTableCache>
                    </c15:dlblFTEntry>
                  </c15:dlblFieldTable>
                  <c15:showDataLabelsRange val="0"/>
                </c:ext>
                <c:ext xmlns:c16="http://schemas.microsoft.com/office/drawing/2014/chart" uri="{C3380CC4-5D6E-409C-BE32-E72D297353CC}">
                  <c16:uniqueId val="{0000003D-09B7-4C27-9FC1-A1688C161A08}"/>
                </c:ext>
              </c:extLst>
            </c:dLbl>
            <c:dLbl>
              <c:idx val="29"/>
              <c:tx>
                <c:strRef>
                  <c:f>Daten_Diagramme!$F$44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{1D753D01-38B3-477F-B17E-8E4521ED3817}</c15:txfldGUID>
                      <c15:f>Daten_Diagramme!$F$44</c15:f>
                      <c15:dlblFieldTableCache>
                        <c:ptCount val="1"/>
                      </c15:dlblFieldTableCache>
                    </c15:dlblFTEntry>
                  </c15:dlblFieldTable>
                  <c15:showDataLabelsRange val="0"/>
                </c:ext>
                <c:ext xmlns:c16="http://schemas.microsoft.com/office/drawing/2014/chart" uri="{C3380CC4-5D6E-409C-BE32-E72D297353CC}">
                  <c16:uniqueId val="{0000003E-09B7-4C27-9FC1-A1688C161A08}"/>
                </c:ext>
              </c:extLst>
            </c:dLbl>
            <c:dLbl>
              <c:idx val="30"/>
              <c:tx>
                <c:strRef>
                  <c:f>Daten_Diagramme!$F$45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{66A586D7-A09A-418F-AF1A-08A257910161}</c15:txfldGUID>
                      <c15:f>Daten_Diagramme!$F$45</c15:f>
                      <c15:dlblFieldTableCache>
                        <c:ptCount val="1"/>
                      </c15:dlblFieldTableCache>
                    </c15:dlblFTEntry>
                  </c15:dlblFieldTable>
                  <c15:showDataLabelsRange val="0"/>
                </c:ext>
                <c:ext xmlns:c16="http://schemas.microsoft.com/office/drawing/2014/chart" uri="{C3380CC4-5D6E-409C-BE32-E72D297353CC}">
                  <c16:uniqueId val="{0000003F-09B7-4C27-9FC1-A1688C161A08}"/>
                </c:ext>
              </c:extLst>
            </c:dLbl>
            <c:dLbl>
              <c:idx val="31"/>
              <c:tx>
                <c:strRef>
                  <c:f>Daten_Diagramme!$F$46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{5115FF5F-F28C-496B-9CA0-00899918552E}</c15:txfldGUID>
                      <c15:f>Daten_Diagramme!$F$46</c15:f>
                      <c15:dlblFieldTableCache>
                        <c:ptCount val="1"/>
                      </c15:dlblFieldTableCache>
                    </c15:dlblFTEntry>
                  </c15:dlblFieldTable>
                  <c15:showDataLabelsRange val="0"/>
                </c:ext>
                <c:ext xmlns:c16="http://schemas.microsoft.com/office/drawing/2014/chart" uri="{C3380CC4-5D6E-409C-BE32-E72D297353CC}">
                  <c16:uniqueId val="{00000040-09B7-4C27-9FC1-A1688C161A08}"/>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Daten_Diagramme!$H$14:$H$40</c:f>
              <c:numCache>
                <c:formatCode>#,#00</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4">
                  <c:v>0</c:v>
                </c:pt>
                <c:pt idx="25">
                  <c:v>0</c:v>
                </c:pt>
                <c:pt idx="26">
                  <c:v>0</c:v>
                </c:pt>
              </c:numCache>
            </c:numRef>
          </c:val>
          <c:extLst>
            <c:ext xmlns:c16="http://schemas.microsoft.com/office/drawing/2014/chart" uri="{C3380CC4-5D6E-409C-BE32-E72D297353CC}">
              <c16:uniqueId val="{00000041-09B7-4C27-9FC1-A1688C161A08}"/>
            </c:ext>
          </c:extLst>
        </c:ser>
        <c:dLbls>
          <c:showLegendKey val="0"/>
          <c:showVal val="1"/>
          <c:showCatName val="0"/>
          <c:showSerName val="0"/>
          <c:showPercent val="0"/>
          <c:showBubbleSize val="0"/>
        </c:dLbls>
        <c:gapWidth val="100"/>
        <c:overlap val="100"/>
        <c:axId val="297291304"/>
        <c:axId val="297291696"/>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Daten_Diagramme!$K$14:$K$40</c:f>
              <c:numCache>
                <c:formatCode>General</c:formatCode>
                <c:ptCount val="2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4">
                  <c:v>#N/A</c:v>
                </c:pt>
                <c:pt idx="25">
                  <c:v>#N/A</c:v>
                </c:pt>
                <c:pt idx="26">
                  <c:v>#N/A</c:v>
                </c:pt>
              </c:numCache>
            </c:numRef>
          </c:xVal>
          <c:yVal>
            <c:numRef>
              <c:f>Daten_Diagramme!$J$14:$J$40</c:f>
              <c:numCache>
                <c:formatCode>General</c:formatCode>
                <c:ptCount val="2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4">
                  <c:v>#N/A</c:v>
                </c:pt>
                <c:pt idx="25">
                  <c:v>#N/A</c:v>
                </c:pt>
                <c:pt idx="26">
                  <c:v>#N/A</c:v>
                </c:pt>
              </c:numCache>
            </c:numRef>
          </c:yVal>
          <c:smooth val="0"/>
          <c:extLst>
            <c:ext xmlns:c16="http://schemas.microsoft.com/office/drawing/2014/chart" uri="{C3380CC4-5D6E-409C-BE32-E72D297353CC}">
              <c16:uniqueId val="{00000042-09B7-4C27-9FC1-A1688C161A08}"/>
            </c:ext>
          </c:extLst>
        </c:ser>
        <c:dLbls>
          <c:showLegendKey val="0"/>
          <c:showVal val="1"/>
          <c:showCatName val="0"/>
          <c:showSerName val="0"/>
          <c:showPercent val="0"/>
          <c:showBubbleSize val="0"/>
        </c:dLbls>
        <c:axId val="297292088"/>
        <c:axId val="297292480"/>
      </c:scatterChart>
      <c:catAx>
        <c:axId val="297291304"/>
        <c:scaling>
          <c:orientation val="maxMin"/>
        </c:scaling>
        <c:delete val="0"/>
        <c:axPos val="l"/>
        <c:majorTickMark val="none"/>
        <c:minorTickMark val="none"/>
        <c:tickLblPos val="none"/>
        <c:spPr>
          <a:ln w="1270">
            <a:solidFill>
              <a:srgbClr val="000000"/>
            </a:solidFill>
            <a:prstDash val="solid"/>
          </a:ln>
        </c:spPr>
        <c:crossAx val="297291696"/>
        <c:crosses val="autoZero"/>
        <c:auto val="1"/>
        <c:lblAlgn val="ctr"/>
        <c:lblOffset val="100"/>
        <c:tickMarkSkip val="1"/>
        <c:noMultiLvlLbl val="0"/>
      </c:catAx>
      <c:valAx>
        <c:axId val="297291696"/>
        <c:scaling>
          <c:orientation val="minMax"/>
          <c:max val="50"/>
          <c:min val="-50"/>
        </c:scaling>
        <c:delete val="1"/>
        <c:axPos val="t"/>
        <c:numFmt formatCode="#,#00" sourceLinked="1"/>
        <c:majorTickMark val="out"/>
        <c:minorTickMark val="none"/>
        <c:tickLblPos val="none"/>
        <c:crossAx val="297291304"/>
        <c:crosses val="autoZero"/>
        <c:crossBetween val="between"/>
        <c:majorUnit val="10"/>
        <c:minorUnit val="5"/>
      </c:valAx>
      <c:valAx>
        <c:axId val="297292088"/>
        <c:scaling>
          <c:orientation val="minMax"/>
        </c:scaling>
        <c:delete val="1"/>
        <c:axPos val="b"/>
        <c:numFmt formatCode="General" sourceLinked="1"/>
        <c:majorTickMark val="out"/>
        <c:minorTickMark val="none"/>
        <c:tickLblPos val="none"/>
        <c:crossAx val="297292480"/>
        <c:crosses val="max"/>
        <c:crossBetween val="midCat"/>
      </c:valAx>
      <c:valAx>
        <c:axId val="297292480"/>
        <c:scaling>
          <c:orientation val="maxMin"/>
          <c:max val="320"/>
          <c:min val="0"/>
        </c:scaling>
        <c:delete val="1"/>
        <c:axPos val="r"/>
        <c:numFmt formatCode="General" sourceLinked="1"/>
        <c:majorTickMark val="out"/>
        <c:minorTickMark val="none"/>
        <c:tickLblPos val="none"/>
        <c:crossAx val="297292088"/>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5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923397444397504E-2"/>
          <c:y val="1.4231505644191103E-2"/>
          <c:w val="0.90734965828060365"/>
          <c:h val="0.98576848542396367"/>
        </c:manualLayout>
      </c:layout>
      <c:barChart>
        <c:barDir val="bar"/>
        <c:grouping val="clustered"/>
        <c:varyColors val="0"/>
        <c:ser>
          <c:idx val="0"/>
          <c:order val="0"/>
          <c:spPr>
            <a:solidFill>
              <a:srgbClr val="969696"/>
            </a:solidFill>
            <a:ln w="25400">
              <a:noFill/>
            </a:ln>
          </c:spPr>
          <c:invertIfNegative val="0"/>
          <c:dLbls>
            <c:dLbl>
              <c:idx val="0"/>
              <c:tx>
                <c:strRef>
                  <c:f>Daten_Diagramme!$E$14</c:f>
                  <c:strCache>
                    <c:ptCount val="1"/>
                    <c:pt idx="0">
                      <c:v>3.0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{9616D186-6623-4515-BAB1-0DBD3ABCC853}</c15:txfldGUID>
                      <c15:f>Daten_Diagramme!$E$14</c15:f>
                      <c15:dlblFieldTableCache>
                        <c:ptCount val="1"/>
                        <c:pt idx="0">
                          <c:v>3.0</c:v>
                        </c:pt>
                      </c15:dlblFieldTableCache>
                    </c15:dlblFTEntry>
                  </c15:dlblFieldTable>
                  <c15:showDataLabelsRange val="0"/>
                </c:ext>
                <c:ext xmlns:c16="http://schemas.microsoft.com/office/drawing/2014/chart" uri="{C3380CC4-5D6E-409C-BE32-E72D297353CC}">
                  <c16:uniqueId val="{00000000-6668-4EFD-96D6-5C49F9856BF3}"/>
                </c:ext>
              </c:extLst>
            </c:dLbl>
            <c:dLbl>
              <c:idx val="1"/>
              <c:tx>
                <c:strRef>
                  <c:f>Daten_Diagramme!$E$15</c:f>
                  <c:strCache>
                    <c:ptCount val="1"/>
                    <c:pt idx="0">
                      <c:v>6.8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{7BA039B2-0450-4AB3-933E-12AB2A12DFA4}</c15:txfldGUID>
                      <c15:f>Daten_Diagramme!$E$15</c15:f>
                      <c15:dlblFieldTableCache>
                        <c:ptCount val="1"/>
                        <c:pt idx="0">
                          <c:v>6.8</c:v>
                        </c:pt>
                      </c15:dlblFieldTableCache>
                    </c15:dlblFTEntry>
                  </c15:dlblFieldTable>
                  <c15:showDataLabelsRange val="0"/>
                </c:ext>
                <c:ext xmlns:c16="http://schemas.microsoft.com/office/drawing/2014/chart" uri="{C3380CC4-5D6E-409C-BE32-E72D297353CC}">
                  <c16:uniqueId val="{00000001-6668-4EFD-96D6-5C49F9856BF3}"/>
                </c:ext>
              </c:extLst>
            </c:dLbl>
            <c:dLbl>
              <c:idx val="2"/>
              <c:tx>
                <c:strRef>
                  <c:f>Daten_Diagramme!$E$16</c:f>
                  <c:strCache>
                    <c:ptCount val="1"/>
                    <c:pt idx="0">
                      <c:v>-3.5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{C5A2DCA1-D342-4871-99DA-B99B25A71FEA}</c15:txfldGUID>
                      <c15:f>Daten_Diagramme!$E$16</c15:f>
                      <c15:dlblFieldTableCache>
                        <c:ptCount val="1"/>
                        <c:pt idx="0">
                          <c:v>-3.5</c:v>
                        </c:pt>
                      </c15:dlblFieldTableCache>
                    </c15:dlblFTEntry>
                  </c15:dlblFieldTable>
                  <c15:showDataLabelsRange val="0"/>
                </c:ext>
                <c:ext xmlns:c16="http://schemas.microsoft.com/office/drawing/2014/chart" uri="{C3380CC4-5D6E-409C-BE32-E72D297353CC}">
                  <c16:uniqueId val="{00000002-6668-4EFD-96D6-5C49F9856BF3}"/>
                </c:ext>
              </c:extLst>
            </c:dLbl>
            <c:dLbl>
              <c:idx val="3"/>
              <c:tx>
                <c:strRef>
                  <c:f>Daten_Diagramme!$E$17</c:f>
                  <c:strCache>
                    <c:ptCount val="1"/>
                    <c:pt idx="0">
                      <c:v>-2.8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{20230ABA-7898-4FD3-9ACA-F1C1FECC612D}</c15:txfldGUID>
                      <c15:f>Daten_Diagramme!$E$17</c15:f>
                      <c15:dlblFieldTableCache>
                        <c:ptCount val="1"/>
                        <c:pt idx="0">
                          <c:v>-2.8</c:v>
                        </c:pt>
                      </c15:dlblFieldTableCache>
                    </c15:dlblFTEntry>
                  </c15:dlblFieldTable>
                  <c15:showDataLabelsRange val="0"/>
                </c:ext>
                <c:ext xmlns:c16="http://schemas.microsoft.com/office/drawing/2014/chart" uri="{C3380CC4-5D6E-409C-BE32-E72D297353CC}">
                  <c16:uniqueId val="{00000003-6668-4EFD-96D6-5C49F9856BF3}"/>
                </c:ext>
              </c:extLst>
            </c:dLbl>
            <c:dLbl>
              <c:idx val="4"/>
              <c:tx>
                <c:strRef>
                  <c:f>Daten_Diagramme!$E$18</c:f>
                  <c:strCache>
                    <c:ptCount val="1"/>
                    <c:pt idx="0">
                      <c:v>-7.2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{2042DE63-2F2F-439A-B40F-74C0F080D556}</c15:txfldGUID>
                      <c15:f>Daten_Diagramme!$E$18</c15:f>
                      <c15:dlblFieldTableCache>
                        <c:ptCount val="1"/>
                        <c:pt idx="0">
                          <c:v>-7.2</c:v>
                        </c:pt>
                      </c15:dlblFieldTableCache>
                    </c15:dlblFTEntry>
                  </c15:dlblFieldTable>
                  <c15:showDataLabelsRange val="0"/>
                </c:ext>
                <c:ext xmlns:c16="http://schemas.microsoft.com/office/drawing/2014/chart" uri="{C3380CC4-5D6E-409C-BE32-E72D297353CC}">
                  <c16:uniqueId val="{00000004-6668-4EFD-96D6-5C49F9856BF3}"/>
                </c:ext>
              </c:extLst>
            </c:dLbl>
            <c:dLbl>
              <c:idx val="5"/>
              <c:tx>
                <c:strRef>
                  <c:f>Daten_Diagramme!$E$19</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{471878D8-B84A-4778-9AE7-6F4A461AC0C3}</c15:txfldGUID>
                      <c15:f>Daten_Diagramme!$E$19</c15:f>
                      <c15:dlblFieldTableCache>
                        <c:ptCount val="1"/>
                        <c:pt idx="0">
                          <c:v>0.0</c:v>
                        </c:pt>
                      </c15:dlblFieldTableCache>
                    </c15:dlblFTEntry>
                  </c15:dlblFieldTable>
                  <c15:showDataLabelsRange val="0"/>
                </c:ext>
                <c:ext xmlns:c16="http://schemas.microsoft.com/office/drawing/2014/chart" uri="{C3380CC4-5D6E-409C-BE32-E72D297353CC}">
                  <c16:uniqueId val="{00000005-6668-4EFD-96D6-5C49F9856BF3}"/>
                </c:ext>
              </c:extLst>
            </c:dLbl>
            <c:dLbl>
              <c:idx val="6"/>
              <c:tx>
                <c:strRef>
                  <c:f>Daten_Diagramme!$E$20</c:f>
                  <c:strCache>
                    <c:ptCount val="1"/>
                    <c:pt idx="0">
                      <c:v>2.9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{61DF4DAF-3A92-4F94-8D05-7591C777D595}</c15:txfldGUID>
                      <c15:f>Daten_Diagramme!$E$20</c15:f>
                      <c15:dlblFieldTableCache>
                        <c:ptCount val="1"/>
                        <c:pt idx="0">
                          <c:v>2.9</c:v>
                        </c:pt>
                      </c15:dlblFieldTableCache>
                    </c15:dlblFTEntry>
                  </c15:dlblFieldTable>
                  <c15:showDataLabelsRange val="0"/>
                </c:ext>
                <c:ext xmlns:c16="http://schemas.microsoft.com/office/drawing/2014/chart" uri="{C3380CC4-5D6E-409C-BE32-E72D297353CC}">
                  <c16:uniqueId val="{00000006-6668-4EFD-96D6-5C49F9856BF3}"/>
                </c:ext>
              </c:extLst>
            </c:dLbl>
            <c:dLbl>
              <c:idx val="7"/>
              <c:tx>
                <c:strRef>
                  <c:f>Daten_Diagramme!$E$21</c:f>
                  <c:strCache>
                    <c:ptCount val="1"/>
                    <c:pt idx="0">
                      <c:v>-0.9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{853578CC-8BF0-4894-AC6F-63A1889287C0}</c15:txfldGUID>
                      <c15:f>Daten_Diagramme!$E$21</c15:f>
                      <c15:dlblFieldTableCache>
                        <c:ptCount val="1"/>
                        <c:pt idx="0">
                          <c:v>-0.9</c:v>
                        </c:pt>
                      </c15:dlblFieldTableCache>
                    </c15:dlblFTEntry>
                  </c15:dlblFieldTable>
                  <c15:showDataLabelsRange val="0"/>
                </c:ext>
                <c:ext xmlns:c16="http://schemas.microsoft.com/office/drawing/2014/chart" uri="{C3380CC4-5D6E-409C-BE32-E72D297353CC}">
                  <c16:uniqueId val="{00000007-6668-4EFD-96D6-5C49F9856BF3}"/>
                </c:ext>
              </c:extLst>
            </c:dLbl>
            <c:dLbl>
              <c:idx val="8"/>
              <c:tx>
                <c:strRef>
                  <c:f>Daten_Diagramme!$E$22</c:f>
                  <c:strCache>
                    <c:ptCount val="1"/>
                    <c:pt idx="0">
                      <c:v>1.9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{60128B3A-6150-4498-82A0-CE71CE475146}</c15:txfldGUID>
                      <c15:f>Daten_Diagramme!$E$22</c15:f>
                      <c15:dlblFieldTableCache>
                        <c:ptCount val="1"/>
                        <c:pt idx="0">
                          <c:v>1.9</c:v>
                        </c:pt>
                      </c15:dlblFieldTableCache>
                    </c15:dlblFTEntry>
                  </c15:dlblFieldTable>
                  <c15:showDataLabelsRange val="0"/>
                </c:ext>
                <c:ext xmlns:c16="http://schemas.microsoft.com/office/drawing/2014/chart" uri="{C3380CC4-5D6E-409C-BE32-E72D297353CC}">
                  <c16:uniqueId val="{00000008-6668-4EFD-96D6-5C49F9856BF3}"/>
                </c:ext>
              </c:extLst>
            </c:dLbl>
            <c:dLbl>
              <c:idx val="9"/>
              <c:tx>
                <c:strRef>
                  <c:f>Daten_Diagramme!$E$23</c:f>
                  <c:strCache>
                    <c:ptCount val="1"/>
                    <c:pt idx="0">
                      <c:v>-0.6</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{961D9695-6059-4433-8377-BF80BA6CB2E9}</c15:txfldGUID>
                      <c15:f>Daten_Diagramme!$E$23</c15:f>
                      <c15:dlblFieldTableCache>
                        <c:ptCount val="1"/>
                        <c:pt idx="0">
                          <c:v>-0.6</c:v>
                        </c:pt>
                      </c15:dlblFieldTableCache>
                    </c15:dlblFTEntry>
                  </c15:dlblFieldTable>
                  <c15:showDataLabelsRange val="0"/>
                </c:ext>
                <c:ext xmlns:c16="http://schemas.microsoft.com/office/drawing/2014/chart" uri="{C3380CC4-5D6E-409C-BE32-E72D297353CC}">
                  <c16:uniqueId val="{00000009-6668-4EFD-96D6-5C49F9856BF3}"/>
                </c:ext>
              </c:extLst>
            </c:dLbl>
            <c:dLbl>
              <c:idx val="10"/>
              <c:tx>
                <c:strRef>
                  <c:f>Daten_Diagramme!$E$24</c:f>
                  <c:strCache>
                    <c:ptCount val="1"/>
                    <c:pt idx="0">
                      <c:v>22.0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{B9F67FD4-34E6-4644-949E-35D79B5FEC6A}</c15:txfldGUID>
                      <c15:f>Daten_Diagramme!$E$24</c15:f>
                      <c15:dlblFieldTableCache>
                        <c:ptCount val="1"/>
                        <c:pt idx="0">
                          <c:v>22.0</c:v>
                        </c:pt>
                      </c15:dlblFieldTableCache>
                    </c15:dlblFTEntry>
                  </c15:dlblFieldTable>
                  <c15:showDataLabelsRange val="0"/>
                </c:ext>
                <c:ext xmlns:c16="http://schemas.microsoft.com/office/drawing/2014/chart" uri="{C3380CC4-5D6E-409C-BE32-E72D297353CC}">
                  <c16:uniqueId val="{0000000A-6668-4EFD-96D6-5C49F9856BF3}"/>
                </c:ext>
              </c:extLst>
            </c:dLbl>
            <c:dLbl>
              <c:idx val="11"/>
              <c:tx>
                <c:strRef>
                  <c:f>Daten_Diagramme!$E$25</c:f>
                  <c:strCache>
                    <c:ptCount val="1"/>
                    <c:pt idx="0">
                      <c:v>2.8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{3D55ECCF-2531-46B3-88A2-B95CAF324D9C}</c15:txfldGUID>
                      <c15:f>Daten_Diagramme!$E$25</c15:f>
                      <c15:dlblFieldTableCache>
                        <c:ptCount val="1"/>
                        <c:pt idx="0">
                          <c:v>2.8</c:v>
                        </c:pt>
                      </c15:dlblFieldTableCache>
                    </c15:dlblFTEntry>
                  </c15:dlblFieldTable>
                  <c15:showDataLabelsRange val="0"/>
                </c:ext>
                <c:ext xmlns:c16="http://schemas.microsoft.com/office/drawing/2014/chart" uri="{C3380CC4-5D6E-409C-BE32-E72D297353CC}">
                  <c16:uniqueId val="{0000000B-6668-4EFD-96D6-5C49F9856BF3}"/>
                </c:ext>
              </c:extLst>
            </c:dLbl>
            <c:dLbl>
              <c:idx val="12"/>
              <c:tx>
                <c:strRef>
                  <c:f>Daten_Diagramme!$E$26</c:f>
                  <c:strCache>
                    <c:ptCount val="1"/>
                    <c:pt idx="0">
                      <c:v>4.5</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{FB5FD7D8-3F8E-4B74-9082-40F5EC6E6CF0}</c15:txfldGUID>
                      <c15:f>Daten_Diagramme!$E$26</c15:f>
                      <c15:dlblFieldTableCache>
                        <c:ptCount val="1"/>
                        <c:pt idx="0">
                          <c:v>4.5</c:v>
                        </c:pt>
                      </c15:dlblFieldTableCache>
                    </c15:dlblFTEntry>
                  </c15:dlblFieldTable>
                  <c15:showDataLabelsRange val="0"/>
                </c:ext>
                <c:ext xmlns:c16="http://schemas.microsoft.com/office/drawing/2014/chart" uri="{C3380CC4-5D6E-409C-BE32-E72D297353CC}">
                  <c16:uniqueId val="{0000000C-6668-4EFD-96D6-5C49F9856BF3}"/>
                </c:ext>
              </c:extLst>
            </c:dLbl>
            <c:dLbl>
              <c:idx val="13"/>
              <c:tx>
                <c:strRef>
                  <c:f>Daten_Diagramme!$E$27</c:f>
                  <c:strCache>
                    <c:ptCount val="1"/>
                    <c:pt idx="0">
                      <c:v>-1.1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{AB3AE610-95F0-4087-8EB3-177E709BF311}</c15:txfldGUID>
                      <c15:f>Daten_Diagramme!$E$27</c15:f>
                      <c15:dlblFieldTableCache>
                        <c:ptCount val="1"/>
                        <c:pt idx="0">
                          <c:v>-1.1</c:v>
                        </c:pt>
                      </c15:dlblFieldTableCache>
                    </c15:dlblFTEntry>
                  </c15:dlblFieldTable>
                  <c15:showDataLabelsRange val="0"/>
                </c:ext>
                <c:ext xmlns:c16="http://schemas.microsoft.com/office/drawing/2014/chart" uri="{C3380CC4-5D6E-409C-BE32-E72D297353CC}">
                  <c16:uniqueId val="{0000000D-6668-4EFD-96D6-5C49F9856BF3}"/>
                </c:ext>
              </c:extLst>
            </c:dLbl>
            <c:dLbl>
              <c:idx val="14"/>
              <c:tx>
                <c:strRef>
                  <c:f>Daten_Diagramme!$E$28</c:f>
                  <c:strCache>
                    <c:ptCount val="1"/>
                    <c:pt idx="0">
                      <c:v>0.3</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{B2F49665-E7A0-42F3-B40B-FDE9AA3322D1}</c15:txfldGUID>
                      <c15:f>Daten_Diagramme!$E$28</c15:f>
                      <c15:dlblFieldTableCache>
                        <c:ptCount val="1"/>
                        <c:pt idx="0">
                          <c:v>0.3</c:v>
                        </c:pt>
                      </c15:dlblFieldTableCache>
                    </c15:dlblFTEntry>
                  </c15:dlblFieldTable>
                  <c15:showDataLabelsRange val="0"/>
                </c:ext>
                <c:ext xmlns:c16="http://schemas.microsoft.com/office/drawing/2014/chart" uri="{C3380CC4-5D6E-409C-BE32-E72D297353CC}">
                  <c16:uniqueId val="{0000000E-6668-4EFD-96D6-5C49F9856BF3}"/>
                </c:ext>
              </c:extLst>
            </c:dLbl>
            <c:dLbl>
              <c:idx val="15"/>
              <c:tx>
                <c:strRef>
                  <c:f>Daten_Diagramme!$E$29</c:f>
                  <c:strCache>
                    <c:ptCount val="1"/>
                    <c:pt idx="0">
                      <c:v>-0.2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{475C1B10-4D84-4D09-86FA-041DEF9AAFDA}</c15:txfldGUID>
                      <c15:f>Daten_Diagramme!$E$29</c15:f>
                      <c15:dlblFieldTableCache>
                        <c:ptCount val="1"/>
                        <c:pt idx="0">
                          <c:v>-0.2</c:v>
                        </c:pt>
                      </c15:dlblFieldTableCache>
                    </c15:dlblFTEntry>
                  </c15:dlblFieldTable>
                  <c15:showDataLabelsRange val="0"/>
                </c:ext>
                <c:ext xmlns:c16="http://schemas.microsoft.com/office/drawing/2014/chart" uri="{C3380CC4-5D6E-409C-BE32-E72D297353CC}">
                  <c16:uniqueId val="{0000000F-6668-4EFD-96D6-5C49F9856BF3}"/>
                </c:ext>
              </c:extLst>
            </c:dLbl>
            <c:dLbl>
              <c:idx val="16"/>
              <c:tx>
                <c:strRef>
                  <c:f>Daten_Diagramme!$E$30</c:f>
                  <c:strCache>
                    <c:ptCount val="1"/>
                    <c:pt idx="0">
                      <c:v>8.8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{05EAAFAF-1174-4BA4-89FA-2CD74C628729}</c15:txfldGUID>
                      <c15:f>Daten_Diagramme!$E$30</c15:f>
                      <c15:dlblFieldTableCache>
                        <c:ptCount val="1"/>
                        <c:pt idx="0">
                          <c:v>8.8</c:v>
                        </c:pt>
                      </c15:dlblFieldTableCache>
                    </c15:dlblFTEntry>
                  </c15:dlblFieldTable>
                  <c15:showDataLabelsRange val="0"/>
                </c:ext>
                <c:ext xmlns:c16="http://schemas.microsoft.com/office/drawing/2014/chart" uri="{C3380CC4-5D6E-409C-BE32-E72D297353CC}">
                  <c16:uniqueId val="{00000010-6668-4EFD-96D6-5C49F9856BF3}"/>
                </c:ext>
              </c:extLst>
            </c:dLbl>
            <c:dLbl>
              <c:idx val="17"/>
              <c:tx>
                <c:strRef>
                  <c:f>Daten_Diagramme!$E$31</c:f>
                  <c:strCache>
                    <c:ptCount val="1"/>
                    <c:pt idx="0">
                      <c:v>5.0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{F65F7CB9-867A-4195-94C7-275191F4E399}</c15:txfldGUID>
                      <c15:f>Daten_Diagramme!$E$31</c15:f>
                      <c15:dlblFieldTableCache>
                        <c:ptCount val="1"/>
                        <c:pt idx="0">
                          <c:v>5.0</c:v>
                        </c:pt>
                      </c15:dlblFieldTableCache>
                    </c15:dlblFTEntry>
                  </c15:dlblFieldTable>
                  <c15:showDataLabelsRange val="0"/>
                </c:ext>
                <c:ext xmlns:c16="http://schemas.microsoft.com/office/drawing/2014/chart" uri="{C3380CC4-5D6E-409C-BE32-E72D297353CC}">
                  <c16:uniqueId val="{00000011-6668-4EFD-96D6-5C49F9856BF3}"/>
                </c:ext>
              </c:extLst>
            </c:dLbl>
            <c:dLbl>
              <c:idx val="18"/>
              <c:tx>
                <c:strRef>
                  <c:f>Daten_Diagramme!$E$32</c:f>
                  <c:strCache>
                    <c:ptCount val="1"/>
                    <c:pt idx="0">
                      <c:v>4.1</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{C355AF83-ECA4-46E8-A047-A9FFA96A2045}</c15:txfldGUID>
                      <c15:f>Daten_Diagramme!$E$32</c15:f>
                      <c15:dlblFieldTableCache>
                        <c:ptCount val="1"/>
                        <c:pt idx="0">
                          <c:v>4.1</c:v>
                        </c:pt>
                      </c15:dlblFieldTableCache>
                    </c15:dlblFTEntry>
                  </c15:dlblFieldTable>
                  <c15:showDataLabelsRange val="0"/>
                </c:ext>
                <c:ext xmlns:c16="http://schemas.microsoft.com/office/drawing/2014/chart" uri="{C3380CC4-5D6E-409C-BE32-E72D297353CC}">
                  <c16:uniqueId val="{00000012-6668-4EFD-96D6-5C49F9856BF3}"/>
                </c:ext>
              </c:extLst>
            </c:dLbl>
            <c:dLbl>
              <c:idx val="19"/>
              <c:tx>
                <c:strRef>
                  <c:f>Daten_Diagramme!$E$33</c:f>
                  <c:strCache>
                    <c:ptCount val="1"/>
                    <c:pt idx="0">
                      <c:v>1.9</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{21FE4617-3148-4CF5-9B8C-E8CDC74B0C48}</c15:txfldGUID>
                      <c15:f>Daten_Diagramme!$E$33</c15:f>
                      <c15:dlblFieldTableCache>
                        <c:ptCount val="1"/>
                        <c:pt idx="0">
                          <c:v>1.9</c:v>
                        </c:pt>
                      </c15:dlblFieldTableCache>
                    </c15:dlblFTEntry>
                  </c15:dlblFieldTable>
                  <c15:showDataLabelsRange val="0"/>
                </c:ext>
                <c:ext xmlns:c16="http://schemas.microsoft.com/office/drawing/2014/chart" uri="{C3380CC4-5D6E-409C-BE32-E72D297353CC}">
                  <c16:uniqueId val="{00000013-6668-4EFD-96D6-5C49F9856BF3}"/>
                </c:ext>
              </c:extLst>
            </c:dLbl>
            <c:dLbl>
              <c:idx val="20"/>
              <c:tx>
                <c:strRef>
                  <c:f>Daten_Diagramme!$E$34</c:f>
                  <c:strCache>
                    <c:ptCount val="1"/>
                    <c:pt idx="0">
                      <c:v>3.2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{6D95E590-3E44-46D0-AD7C-FDB85A0BB95F}</c15:txfldGUID>
                      <c15:f>Daten_Diagramme!$E$34</c15:f>
                      <c15:dlblFieldTableCache>
                        <c:ptCount val="1"/>
                        <c:pt idx="0">
                          <c:v>3.2</c:v>
                        </c:pt>
                      </c15:dlblFieldTableCache>
                    </c15:dlblFTEntry>
                  </c15:dlblFieldTable>
                  <c15:showDataLabelsRange val="0"/>
                </c:ext>
                <c:ext xmlns:c16="http://schemas.microsoft.com/office/drawing/2014/chart" uri="{C3380CC4-5D6E-409C-BE32-E72D297353CC}">
                  <c16:uniqueId val="{00000014-6668-4EFD-96D6-5C49F9856BF3}"/>
                </c:ext>
              </c:extLst>
            </c:dLbl>
            <c:dLbl>
              <c:idx val="21"/>
              <c:tx>
                <c:strRef>
                  <c:f>Daten_Diagramme!$E$35</c:f>
                  <c:strCache>
                    <c:ptCount val="1"/>
                    <c:pt idx="0">
                      <c:v>4.2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{97531F74-5DE6-4FDE-B7C5-74439FAC8046}</c15:txfldGUID>
                      <c15:f>Daten_Diagramme!$E$35</c15:f>
                      <c15:dlblFieldTableCache>
                        <c:ptCount val="1"/>
                        <c:pt idx="0">
                          <c:v>4.2</c:v>
                        </c:pt>
                      </c15:dlblFieldTableCache>
                    </c15:dlblFTEntry>
                  </c15:dlblFieldTable>
                  <c15:showDataLabelsRange val="0"/>
                </c:ext>
                <c:ext xmlns:c16="http://schemas.microsoft.com/office/drawing/2014/chart" uri="{C3380CC4-5D6E-409C-BE32-E72D297353CC}">
                  <c16:uniqueId val="{00000015-6668-4EFD-96D6-5C49F9856BF3}"/>
                </c:ext>
              </c:extLst>
            </c:dLbl>
            <c:dLbl>
              <c:idx val="22"/>
              <c:tx>
                <c:strRef>
                  <c:f>Daten_Diagramme!$E$36</c:f>
                  <c:strCache>
                    <c:ptCount val="1"/>
                    <c:pt idx="0">
                      <c:v>*</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{49A32604-737A-4758-88A6-0CF37D3862BF}</c15:txfldGUID>
                      <c15:f>Daten_Diagramme!$E$36</c15:f>
                      <c15:dlblFieldTableCache>
                        <c:ptCount val="1"/>
                        <c:pt idx="0">
                          <c:v>*</c:v>
                        </c:pt>
                      </c15:dlblFieldTableCache>
                    </c15:dlblFTEntry>
                  </c15:dlblFieldTable>
                  <c15:showDataLabelsRange val="0"/>
                </c:ext>
                <c:ext xmlns:c16="http://schemas.microsoft.com/office/drawing/2014/chart" uri="{C3380CC4-5D6E-409C-BE32-E72D297353CC}">
                  <c16:uniqueId val="{00000016-6668-4EFD-96D6-5C49F9856BF3}"/>
                </c:ext>
              </c:extLst>
            </c:dLbl>
            <c:dLbl>
              <c:idx val="23"/>
              <c:tx>
                <c:strRef>
                  <c:f>Daten_Diagramme!$E$37</c:f>
                  <c:strCache>
                    <c:ptCount val="1"/>
                    <c:pt idx="0">
                      <c:v>0.0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{157A3030-2C2E-4838-9F27-B5DFB8BB9668}</c15:txfldGUID>
                      <c15:f>Daten_Diagramme!$E$37</c15:f>
                      <c15:dlblFieldTableCache>
                        <c:ptCount val="1"/>
                        <c:pt idx="0">
                          <c:v>0.0</c:v>
                        </c:pt>
                      </c15:dlblFieldTableCache>
                    </c15:dlblFTEntry>
                  </c15:dlblFieldTable>
                  <c15:showDataLabelsRange val="0"/>
                </c:ext>
                <c:ext xmlns:c16="http://schemas.microsoft.com/office/drawing/2014/chart" uri="{C3380CC4-5D6E-409C-BE32-E72D297353CC}">
                  <c16:uniqueId val="{00000017-6668-4EFD-96D6-5C49F9856BF3}"/>
                </c:ext>
              </c:extLst>
            </c:dLbl>
            <c:dLbl>
              <c:idx val="24"/>
              <c:tx>
                <c:strRef>
                  <c:f>Daten_Diagramme!$E$38</c:f>
                  <c:strCache>
                    <c:ptCount val="1"/>
                    <c:pt idx="0">
                      <c:v>6.8</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{7EAFF084-0761-4A48-94F9-7EF78E19AA6F}</c15:txfldGUID>
                      <c15:f>Daten_Diagramme!$E$38</c15:f>
                      <c15:dlblFieldTableCache>
                        <c:ptCount val="1"/>
                        <c:pt idx="0">
                          <c:v>6.8</c:v>
                        </c:pt>
                      </c15:dlblFieldTableCache>
                    </c15:dlblFTEntry>
                  </c15:dlblFieldTable>
                  <c15:showDataLabelsRange val="0"/>
                </c:ext>
                <c:ext xmlns:c16="http://schemas.microsoft.com/office/drawing/2014/chart" uri="{C3380CC4-5D6E-409C-BE32-E72D297353CC}">
                  <c16:uniqueId val="{00000018-6668-4EFD-96D6-5C49F9856BF3}"/>
                </c:ext>
              </c:extLst>
            </c:dLbl>
            <c:dLbl>
              <c:idx val="25"/>
              <c:tx>
                <c:strRef>
                  <c:f>Daten_Diagramme!$E$39</c:f>
                  <c:strCache>
                    <c:ptCount val="1"/>
                    <c:pt idx="0">
                      <c:v>-2.2</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{56C9A90A-4053-43D4-A988-0D596BC45FDC}</c15:txfldGUID>
                      <c15:f>Daten_Diagramme!$E$39</c15:f>
                      <c15:dlblFieldTableCache>
                        <c:ptCount val="1"/>
                        <c:pt idx="0">
                          <c:v>-2.2</c:v>
                        </c:pt>
                      </c15:dlblFieldTableCache>
                    </c15:dlblFTEntry>
                  </c15:dlblFieldTable>
                  <c15:showDataLabelsRange val="0"/>
                </c:ext>
                <c:ext xmlns:c16="http://schemas.microsoft.com/office/drawing/2014/chart" uri="{C3380CC4-5D6E-409C-BE32-E72D297353CC}">
                  <c16:uniqueId val="{00000019-6668-4EFD-96D6-5C49F9856BF3}"/>
                </c:ext>
              </c:extLst>
            </c:dLbl>
            <c:dLbl>
              <c:idx val="26"/>
              <c:tx>
                <c:strRef>
                  <c:f>Daten_Diagramme!$E$40</c:f>
                  <c:strCache>
                    <c:ptCount val="1"/>
                    <c:pt idx="0">
                      <c:v>4.0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{3D477D96-B3CA-4E1C-9D2C-64CF28B6FEE9}</c15:txfldGUID>
                      <c15:f>Daten_Diagramme!$E$40</c15:f>
                      <c15:dlblFieldTableCache>
                        <c:ptCount val="1"/>
                        <c:pt idx="0">
                          <c:v>4.0</c:v>
                        </c:pt>
                      </c15:dlblFieldTableCache>
                    </c15:dlblFTEntry>
                  </c15:dlblFieldTable>
                  <c15:showDataLabelsRange val="0"/>
                </c:ext>
                <c:ext xmlns:c16="http://schemas.microsoft.com/office/drawing/2014/chart" uri="{C3380CC4-5D6E-409C-BE32-E72D297353CC}">
                  <c16:uniqueId val="{0000001A-6668-4EFD-96D6-5C49F9856BF3}"/>
                </c:ext>
              </c:extLst>
            </c:dLbl>
            <c:dLbl>
              <c:idx val="27"/>
              <c:tx>
                <c:strRef>
                  <c:f>Daten_Diagramme!$E$42</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{26F4F174-D2F3-44B5-B1AE-E65ECECC8D13}</c15:txfldGUID>
                      <c15:f>Daten_Diagramme!$E$42</c15:f>
                      <c15:dlblFieldTableCache>
                        <c:ptCount val="1"/>
                        <c:pt idx="0">
                          <c:v>#REF!</c:v>
                        </c:pt>
                      </c15:dlblFieldTableCache>
                    </c15:dlblFTEntry>
                  </c15:dlblFieldTable>
                  <c15:showDataLabelsRange val="0"/>
                </c:ext>
                <c:ext xmlns:c16="http://schemas.microsoft.com/office/drawing/2014/chart" uri="{C3380CC4-5D6E-409C-BE32-E72D297353CC}">
                  <c16:uniqueId val="{0000001B-6668-4EFD-96D6-5C49F9856BF3}"/>
                </c:ext>
              </c:extLst>
            </c:dLbl>
            <c:dLbl>
              <c:idx val="28"/>
              <c:tx>
                <c:strRef>
                  <c:f>Daten_Diagramme!$E$43</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{611A3715-79D9-4F73-AA60-1579627D7C4F}</c15:txfldGUID>
                      <c15:f>Daten_Diagramme!$E$43</c15:f>
                      <c15:dlblFieldTableCache>
                        <c:ptCount val="1"/>
                        <c:pt idx="0">
                          <c:v>#REF!</c:v>
                        </c:pt>
                      </c15:dlblFieldTableCache>
                    </c15:dlblFTEntry>
                  </c15:dlblFieldTable>
                  <c15:showDataLabelsRange val="0"/>
                </c:ext>
                <c:ext xmlns:c16="http://schemas.microsoft.com/office/drawing/2014/chart" uri="{C3380CC4-5D6E-409C-BE32-E72D297353CC}">
                  <c16:uniqueId val="{0000001C-6668-4EFD-96D6-5C49F9856BF3}"/>
                </c:ext>
              </c:extLst>
            </c:dLbl>
            <c:dLbl>
              <c:idx val="29"/>
              <c:tx>
                <c:strRef>
                  <c:f>Daten_Diagramme!$E$44</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{9AAAD005-3CCB-4283-A7EC-379665F01724}</c15:txfldGUID>
                      <c15:f>Daten_Diagramme!$E$44</c15:f>
                      <c15:dlblFieldTableCache>
                        <c:ptCount val="1"/>
                        <c:pt idx="0">
                          <c:v>#REF!</c:v>
                        </c:pt>
                      </c15:dlblFieldTableCache>
                    </c15:dlblFTEntry>
                  </c15:dlblFieldTable>
                  <c15:showDataLabelsRange val="0"/>
                </c:ext>
                <c:ext xmlns:c16="http://schemas.microsoft.com/office/drawing/2014/chart" uri="{C3380CC4-5D6E-409C-BE32-E72D297353CC}">
                  <c16:uniqueId val="{0000001D-6668-4EFD-96D6-5C49F9856BF3}"/>
                </c:ext>
              </c:extLst>
            </c:dLbl>
            <c:dLbl>
              <c:idx val="30"/>
              <c:tx>
                <c:strRef>
                  <c:f>Daten_Diagramme!$E$45</c:f>
                  <c:strCache>
                    <c:ptCount val="1"/>
                    <c:pt idx="0">
                      <c:v>#REF!</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{A6AA1BC0-8F14-4930-94D2-8A14A20848B4}</c15:txfldGUID>
                      <c15:f>Daten_Diagramme!$E$45</c15:f>
                      <c15:dlblFieldTableCache>
                        <c:ptCount val="1"/>
                        <c:pt idx="0">
                          <c:v>#REF!</c:v>
                        </c:pt>
                      </c15:dlblFieldTableCache>
                    </c15:dlblFTEntry>
                  </c15:dlblFieldTable>
                  <c15:showDataLabelsRange val="0"/>
                </c:ext>
                <c:ext xmlns:c16="http://schemas.microsoft.com/office/drawing/2014/chart" uri="{C3380CC4-5D6E-409C-BE32-E72D297353CC}">
                  <c16:uniqueId val="{0000001E-6668-4EFD-96D6-5C49F9856BF3}"/>
                </c:ext>
              </c:extLst>
            </c:dLbl>
            <c:dLbl>
              <c:idx val="31"/>
              <c:tx>
                <c:strRef>
                  <c:f>Daten_Diagramme!$E$46</c:f>
                  <c:strCache>
                    <c:ptCount val="1"/>
                    <c:pt idx="0">
                      <c:v>4.0</c:v>
                    </c:pt>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{FF1A4B4E-B5FE-4BAC-A765-ABDFB1AB71C8}</c15:txfldGUID>
                      <c15:f>Daten_Diagramme!$E$46</c15:f>
                      <c15:dlblFieldTableCache>
                        <c:ptCount val="1"/>
                        <c:pt idx="0">
                          <c:v>4.0</c:v>
                        </c:pt>
                      </c15:dlblFieldTableCache>
                    </c15:dlblFTEntry>
                  </c15:dlblFieldTable>
                  <c15:showDataLabelsRange val="0"/>
                </c:ext>
                <c:ext xmlns:c16="http://schemas.microsoft.com/office/drawing/2014/chart" uri="{C3380CC4-5D6E-409C-BE32-E72D297353CC}">
                  <c16:uniqueId val="{0000001F-6668-4EFD-96D6-5C49F9856BF3}"/>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Daten_Diagramme!$C$14:$C$40</c:f>
              <c:numCache>
                <c:formatCode>#,#00</c:formatCode>
                <c:ptCount val="27"/>
                <c:pt idx="0">
                  <c:v>2.960406828913912</c:v>
                </c:pt>
                <c:pt idx="1">
                  <c:v>6.8292682926829267</c:v>
                </c:pt>
                <c:pt idx="2">
                  <c:v>-3.4934497816593888</c:v>
                </c:pt>
                <c:pt idx="3">
                  <c:v>-2.8444858941478199</c:v>
                </c:pt>
                <c:pt idx="4">
                  <c:v>-7.1849865951742631</c:v>
                </c:pt>
                <c:pt idx="5">
                  <c:v>4.9043648847474253E-2</c:v>
                </c:pt>
                <c:pt idx="6">
                  <c:v>2.8571428571428572</c:v>
                </c:pt>
                <c:pt idx="7">
                  <c:v>-0.87235996326905418</c:v>
                </c:pt>
                <c:pt idx="8">
                  <c:v>1.8867924528301887</c:v>
                </c:pt>
                <c:pt idx="9">
                  <c:v>-0.62630480167014613</c:v>
                </c:pt>
                <c:pt idx="10">
                  <c:v>22.049604796947396</c:v>
                </c:pt>
                <c:pt idx="11">
                  <c:v>2.808988764044944</c:v>
                </c:pt>
                <c:pt idx="12">
                  <c:v>4.4654939106901219</c:v>
                </c:pt>
                <c:pt idx="13">
                  <c:v>-1.1013215859030836</c:v>
                </c:pt>
                <c:pt idx="14">
                  <c:v>0.3041246911233606</c:v>
                </c:pt>
                <c:pt idx="15">
                  <c:v>-0.22199798183652875</c:v>
                </c:pt>
                <c:pt idx="16">
                  <c:v>8.8235294117647065</c:v>
                </c:pt>
                <c:pt idx="17">
                  <c:v>4.9881235154394297</c:v>
                </c:pt>
                <c:pt idx="18">
                  <c:v>4.0816326530612246</c:v>
                </c:pt>
                <c:pt idx="19">
                  <c:v>1.9056261343012704</c:v>
                </c:pt>
                <c:pt idx="20">
                  <c:v>3.1528444139821796</c:v>
                </c:pt>
                <c:pt idx="21">
                  <c:v>4.1537157389092965</c:v>
                </c:pt>
                <c:pt idx="22">
                  <c:v>0</c:v>
                </c:pt>
                <c:pt idx="24">
                  <c:v>6.8292682926829267</c:v>
                </c:pt>
                <c:pt idx="25">
                  <c:v>-2.2252090800477897</c:v>
                </c:pt>
                <c:pt idx="26">
                  <c:v>4.0114522029584858</c:v>
                </c:pt>
              </c:numCache>
            </c:numRef>
          </c:val>
          <c:extLst>
            <c:ext xmlns:c16="http://schemas.microsoft.com/office/drawing/2014/chart" uri="{C3380CC4-5D6E-409C-BE32-E72D297353CC}">
              <c16:uniqueId val="{00000020-6668-4EFD-96D6-5C49F9856BF3}"/>
            </c:ext>
          </c:extLst>
        </c:ser>
        <c:ser>
          <c:idx val="1"/>
          <c:order val="1"/>
          <c:spPr>
            <a:noFill/>
            <a:ln w="25400">
              <a:noFill/>
            </a:ln>
          </c:spPr>
          <c:invertIfNegative val="0"/>
          <c:dLbls>
            <c:dLbl>
              <c:idx val="0"/>
              <c:tx>
                <c:strRef>
                  <c:f>Daten_Diagramme!$G$14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{79BBEDE7-DC13-44B1-8D53-5D0D9B3AA867}</c15:txfldGUID>
                      <c15:f>Daten_Diagramme!$G$14</c15:f>
                      <c15:dlblFieldTableCache>
                        <c:ptCount val="1"/>
                      </c15:dlblFieldTableCache>
                    </c15:dlblFTEntry>
                  </c15:dlblFieldTable>
                  <c15:showDataLabelsRange val="0"/>
                </c:ext>
                <c:ext xmlns:c16="http://schemas.microsoft.com/office/drawing/2014/chart" uri="{C3380CC4-5D6E-409C-BE32-E72D297353CC}">
                  <c16:uniqueId val="{00000021-6668-4EFD-96D6-5C49F9856BF3}"/>
                </c:ext>
              </c:extLst>
            </c:dLbl>
            <c:dLbl>
              <c:idx val="1"/>
              <c:tx>
                <c:strRef>
                  <c:f>Daten_Diagramme!$G$15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{652414E0-709B-445F-B55B-37A4AB8E691B}</c15:txfldGUID>
                      <c15:f>Daten_Diagramme!$G$15</c15:f>
                      <c15:dlblFieldTableCache>
                        <c:ptCount val="1"/>
                      </c15:dlblFieldTableCache>
                    </c15:dlblFTEntry>
                  </c15:dlblFieldTable>
                  <c15:showDataLabelsRange val="0"/>
                </c:ext>
                <c:ext xmlns:c16="http://schemas.microsoft.com/office/drawing/2014/chart" uri="{C3380CC4-5D6E-409C-BE32-E72D297353CC}">
                  <c16:uniqueId val="{00000022-6668-4EFD-96D6-5C49F9856BF3}"/>
                </c:ext>
              </c:extLst>
            </c:dLbl>
            <c:dLbl>
              <c:idx val="2"/>
              <c:tx>
                <c:strRef>
                  <c:f>Daten_Diagramme!$G$16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{F479E34F-7846-4526-BC7D-9A0F29D8005F}</c15:txfldGUID>
                      <c15:f>Daten_Diagramme!$G$16</c15:f>
                      <c15:dlblFieldTableCache>
                        <c:ptCount val="1"/>
                      </c15:dlblFieldTableCache>
                    </c15:dlblFTEntry>
                  </c15:dlblFieldTable>
                  <c15:showDataLabelsRange val="0"/>
                </c:ext>
                <c:ext xmlns:c16="http://schemas.microsoft.com/office/drawing/2014/chart" uri="{C3380CC4-5D6E-409C-BE32-E72D297353CC}">
                  <c16:uniqueId val="{00000023-6668-4EFD-96D6-5C49F9856BF3}"/>
                </c:ext>
              </c:extLst>
            </c:dLbl>
            <c:dLbl>
              <c:idx val="3"/>
              <c:tx>
                <c:strRef>
                  <c:f>Daten_Diagramme!$G$17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{9AA5F2C1-2FD2-4F90-91A6-D145A7E7623C}</c15:txfldGUID>
                      <c15:f>Daten_Diagramme!$G$17</c15:f>
                      <c15:dlblFieldTableCache>
                        <c:ptCount val="1"/>
                      </c15:dlblFieldTableCache>
                    </c15:dlblFTEntry>
                  </c15:dlblFieldTable>
                  <c15:showDataLabelsRange val="0"/>
                </c:ext>
                <c:ext xmlns:c16="http://schemas.microsoft.com/office/drawing/2014/chart" uri="{C3380CC4-5D6E-409C-BE32-E72D297353CC}">
                  <c16:uniqueId val="{00000024-6668-4EFD-96D6-5C49F9856BF3}"/>
                </c:ext>
              </c:extLst>
            </c:dLbl>
            <c:dLbl>
              <c:idx val="4"/>
              <c:tx>
                <c:strRef>
                  <c:f>Daten_Diagramme!$G$18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{6A42C018-0DE8-4FA6-BC1E-A75AC87F4C2D}</c15:txfldGUID>
                      <c15:f>Daten_Diagramme!$G$18</c15:f>
                      <c15:dlblFieldTableCache>
                        <c:ptCount val="1"/>
                      </c15:dlblFieldTableCache>
                    </c15:dlblFTEntry>
                  </c15:dlblFieldTable>
                  <c15:showDataLabelsRange val="0"/>
                </c:ext>
                <c:ext xmlns:c16="http://schemas.microsoft.com/office/drawing/2014/chart" uri="{C3380CC4-5D6E-409C-BE32-E72D297353CC}">
                  <c16:uniqueId val="{00000025-6668-4EFD-96D6-5C49F9856BF3}"/>
                </c:ext>
              </c:extLst>
            </c:dLbl>
            <c:dLbl>
              <c:idx val="5"/>
              <c:tx>
                <c:strRef>
                  <c:f>Daten_Diagramme!$G$19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{3109FA31-EDAB-42F1-B867-1FEA5E1AF3B6}</c15:txfldGUID>
                      <c15:f>Daten_Diagramme!$G$19</c15:f>
                      <c15:dlblFieldTableCache>
                        <c:ptCount val="1"/>
                      </c15:dlblFieldTableCache>
                    </c15:dlblFTEntry>
                  </c15:dlblFieldTable>
                  <c15:showDataLabelsRange val="0"/>
                </c:ext>
                <c:ext xmlns:c16="http://schemas.microsoft.com/office/drawing/2014/chart" uri="{C3380CC4-5D6E-409C-BE32-E72D297353CC}">
                  <c16:uniqueId val="{00000026-6668-4EFD-96D6-5C49F9856BF3}"/>
                </c:ext>
              </c:extLst>
            </c:dLbl>
            <c:dLbl>
              <c:idx val="6"/>
              <c:tx>
                <c:strRef>
                  <c:f>Daten_Diagramme!$G$20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{A6AABACF-467D-4A4F-8F03-4EF95BCFDEEE}</c15:txfldGUID>
                      <c15:f>Daten_Diagramme!$G$20</c15:f>
                      <c15:dlblFieldTableCache>
                        <c:ptCount val="1"/>
                      </c15:dlblFieldTableCache>
                    </c15:dlblFTEntry>
                  </c15:dlblFieldTable>
                  <c15:showDataLabelsRange val="0"/>
                </c:ext>
                <c:ext xmlns:c16="http://schemas.microsoft.com/office/drawing/2014/chart" uri="{C3380CC4-5D6E-409C-BE32-E72D297353CC}">
                  <c16:uniqueId val="{00000027-6668-4EFD-96D6-5C49F9856BF3}"/>
                </c:ext>
              </c:extLst>
            </c:dLbl>
            <c:dLbl>
              <c:idx val="7"/>
              <c:tx>
                <c:strRef>
                  <c:f>Daten_Diagramme!$G$21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{4CA41DD2-6C7C-4F7D-AB62-22304D16EDBB}</c15:txfldGUID>
                      <c15:f>Daten_Diagramme!$G$21</c15:f>
                      <c15:dlblFieldTableCache>
                        <c:ptCount val="1"/>
                      </c15:dlblFieldTableCache>
                    </c15:dlblFTEntry>
                  </c15:dlblFieldTable>
                  <c15:showDataLabelsRange val="0"/>
                </c:ext>
                <c:ext xmlns:c16="http://schemas.microsoft.com/office/drawing/2014/chart" uri="{C3380CC4-5D6E-409C-BE32-E72D297353CC}">
                  <c16:uniqueId val="{00000028-6668-4EFD-96D6-5C49F9856BF3}"/>
                </c:ext>
              </c:extLst>
            </c:dLbl>
            <c:dLbl>
              <c:idx val="8"/>
              <c:tx>
                <c:strRef>
                  <c:f>Daten_Diagramme!$G$22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{D0308408-776F-41F6-8E8A-7294E3CDAA8F}</c15:txfldGUID>
                      <c15:f>Daten_Diagramme!$G$22</c15:f>
                      <c15:dlblFieldTableCache>
                        <c:ptCount val="1"/>
                      </c15:dlblFieldTableCache>
                    </c15:dlblFTEntry>
                  </c15:dlblFieldTable>
                  <c15:showDataLabelsRange val="0"/>
                </c:ext>
                <c:ext xmlns:c16="http://schemas.microsoft.com/office/drawing/2014/chart" uri="{C3380CC4-5D6E-409C-BE32-E72D297353CC}">
                  <c16:uniqueId val="{00000029-6668-4EFD-96D6-5C49F9856BF3}"/>
                </c:ext>
              </c:extLst>
            </c:dLbl>
            <c:dLbl>
              <c:idx val="9"/>
              <c:tx>
                <c:strRef>
                  <c:f>Daten_Diagramme!$G$23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{A2D32C02-B2C2-48CB-959A-85855E645293}</c15:txfldGUID>
                      <c15:f>Daten_Diagramme!$G$23</c15:f>
                      <c15:dlblFieldTableCache>
                        <c:ptCount val="1"/>
                      </c15:dlblFieldTableCache>
                    </c15:dlblFTEntry>
                  </c15:dlblFieldTable>
                  <c15:showDataLabelsRange val="0"/>
                </c:ext>
                <c:ext xmlns:c16="http://schemas.microsoft.com/office/drawing/2014/chart" uri="{C3380CC4-5D6E-409C-BE32-E72D297353CC}">
                  <c16:uniqueId val="{0000002A-6668-4EFD-96D6-5C49F9856BF3}"/>
                </c:ext>
              </c:extLst>
            </c:dLbl>
            <c:dLbl>
              <c:idx val="10"/>
              <c:tx>
                <c:strRef>
                  <c:f>Daten_Diagramme!$G$24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{87AA0802-798F-4364-B075-51371108E403}</c15:txfldGUID>
                      <c15:f>Daten_Diagramme!$G$24</c15:f>
                      <c15:dlblFieldTableCache>
                        <c:ptCount val="1"/>
                      </c15:dlblFieldTableCache>
                    </c15:dlblFTEntry>
                  </c15:dlblFieldTable>
                  <c15:showDataLabelsRange val="0"/>
                </c:ext>
                <c:ext xmlns:c16="http://schemas.microsoft.com/office/drawing/2014/chart" uri="{C3380CC4-5D6E-409C-BE32-E72D297353CC}">
                  <c16:uniqueId val="{0000002B-6668-4EFD-96D6-5C49F9856BF3}"/>
                </c:ext>
              </c:extLst>
            </c:dLbl>
            <c:dLbl>
              <c:idx val="11"/>
              <c:tx>
                <c:strRef>
                  <c:f>Daten_Diagramme!$G$25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{CDE222A5-756F-482F-8895-3ED0B861DBBB}</c15:txfldGUID>
                      <c15:f>Daten_Diagramme!$G$25</c15:f>
                      <c15:dlblFieldTableCache>
                        <c:ptCount val="1"/>
                      </c15:dlblFieldTableCache>
                    </c15:dlblFTEntry>
                  </c15:dlblFieldTable>
                  <c15:showDataLabelsRange val="0"/>
                </c:ext>
                <c:ext xmlns:c16="http://schemas.microsoft.com/office/drawing/2014/chart" uri="{C3380CC4-5D6E-409C-BE32-E72D297353CC}">
                  <c16:uniqueId val="{0000002C-6668-4EFD-96D6-5C49F9856BF3}"/>
                </c:ext>
              </c:extLst>
            </c:dLbl>
            <c:dLbl>
              <c:idx val="12"/>
              <c:tx>
                <c:strRef>
                  <c:f>Daten_Diagramme!$G$26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{DFF9D68A-3E7E-4889-87E4-0A31D04D6F9B}</c15:txfldGUID>
                      <c15:f>Daten_Diagramme!$G$26</c15:f>
                      <c15:dlblFieldTableCache>
                        <c:ptCount val="1"/>
                      </c15:dlblFieldTableCache>
                    </c15:dlblFTEntry>
                  </c15:dlblFieldTable>
                  <c15:showDataLabelsRange val="0"/>
                </c:ext>
                <c:ext xmlns:c16="http://schemas.microsoft.com/office/drawing/2014/chart" uri="{C3380CC4-5D6E-409C-BE32-E72D297353CC}">
                  <c16:uniqueId val="{0000002D-6668-4EFD-96D6-5C49F9856BF3}"/>
                </c:ext>
              </c:extLst>
            </c:dLbl>
            <c:dLbl>
              <c:idx val="13"/>
              <c:tx>
                <c:strRef>
                  <c:f>Daten_Diagramme!$G$27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{28A2A5C6-0E69-4DD2-BC7E-62FBD661A995}</c15:txfldGUID>
                      <c15:f>Daten_Diagramme!$G$27</c15:f>
                      <c15:dlblFieldTableCache>
                        <c:ptCount val="1"/>
                      </c15:dlblFieldTableCache>
                    </c15:dlblFTEntry>
                  </c15:dlblFieldTable>
                  <c15:showDataLabelsRange val="0"/>
                </c:ext>
                <c:ext xmlns:c16="http://schemas.microsoft.com/office/drawing/2014/chart" uri="{C3380CC4-5D6E-409C-BE32-E72D297353CC}">
                  <c16:uniqueId val="{0000002E-6668-4EFD-96D6-5C49F9856BF3}"/>
                </c:ext>
              </c:extLst>
            </c:dLbl>
            <c:dLbl>
              <c:idx val="14"/>
              <c:tx>
                <c:strRef>
                  <c:f>Daten_Diagramme!$G$28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{5484E298-FA40-400D-A232-7C4FCB941808}</c15:txfldGUID>
                      <c15:f>Daten_Diagramme!$G$28</c15:f>
                      <c15:dlblFieldTableCache>
                        <c:ptCount val="1"/>
                      </c15:dlblFieldTableCache>
                    </c15:dlblFTEntry>
                  </c15:dlblFieldTable>
                  <c15:showDataLabelsRange val="0"/>
                </c:ext>
                <c:ext xmlns:c16="http://schemas.microsoft.com/office/drawing/2014/chart" uri="{C3380CC4-5D6E-409C-BE32-E72D297353CC}">
                  <c16:uniqueId val="{0000002F-6668-4EFD-96D6-5C49F9856BF3}"/>
                </c:ext>
              </c:extLst>
            </c:dLbl>
            <c:dLbl>
              <c:idx val="15"/>
              <c:tx>
                <c:strRef>
                  <c:f>Daten_Diagramme!$G$29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{1A2A29B0-7EF9-4BE3-B789-684994F72CDF}</c15:txfldGUID>
                      <c15:f>Daten_Diagramme!$G$29</c15:f>
                      <c15:dlblFieldTableCache>
                        <c:ptCount val="1"/>
                      </c15:dlblFieldTableCache>
                    </c15:dlblFTEntry>
                  </c15:dlblFieldTable>
                  <c15:showDataLabelsRange val="0"/>
                </c:ext>
                <c:ext xmlns:c16="http://schemas.microsoft.com/office/drawing/2014/chart" uri="{C3380CC4-5D6E-409C-BE32-E72D297353CC}">
                  <c16:uniqueId val="{00000030-6668-4EFD-96D6-5C49F9856BF3}"/>
                </c:ext>
              </c:extLst>
            </c:dLbl>
            <c:dLbl>
              <c:idx val="16"/>
              <c:tx>
                <c:strRef>
                  <c:f>Daten_Diagramme!$G$30</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{DDFC7868-962F-4EA6-91A0-C6C56FBAB05B}</c15:txfldGUID>
                      <c15:f>Daten_Diagramme!$G$30</c15:f>
                      <c15:dlblFieldTableCache>
                        <c:ptCount val="1"/>
                      </c15:dlblFieldTableCache>
                    </c15:dlblFTEntry>
                  </c15:dlblFieldTable>
                  <c15:showDataLabelsRange val="0"/>
                </c:ext>
                <c:ext xmlns:c16="http://schemas.microsoft.com/office/drawing/2014/chart" uri="{C3380CC4-5D6E-409C-BE32-E72D297353CC}">
                  <c16:uniqueId val="{00000031-6668-4EFD-96D6-5C49F9856BF3}"/>
                </c:ext>
              </c:extLst>
            </c:dLbl>
            <c:dLbl>
              <c:idx val="17"/>
              <c:tx>
                <c:strRef>
                  <c:f>Daten_Diagramme!$G$31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{5D760E95-AF69-484D-B302-15E1B445482B}</c15:txfldGUID>
                      <c15:f>Daten_Diagramme!$G$31</c15:f>
                      <c15:dlblFieldTableCache>
                        <c:ptCount val="1"/>
                      </c15:dlblFieldTableCache>
                    </c15:dlblFTEntry>
                  </c15:dlblFieldTable>
                  <c15:showDataLabelsRange val="0"/>
                </c:ext>
                <c:ext xmlns:c16="http://schemas.microsoft.com/office/drawing/2014/chart" uri="{C3380CC4-5D6E-409C-BE32-E72D297353CC}">
                  <c16:uniqueId val="{00000032-6668-4EFD-96D6-5C49F9856BF3}"/>
                </c:ext>
              </c:extLst>
            </c:dLbl>
            <c:dLbl>
              <c:idx val="18"/>
              <c:tx>
                <c:strRef>
                  <c:f>Daten_Diagramme!$G$32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{9F36AF56-BF62-49A8-894B-293A1DA58AFB}</c15:txfldGUID>
                      <c15:f>Daten_Diagramme!$G$32</c15:f>
                      <c15:dlblFieldTableCache>
                        <c:ptCount val="1"/>
                      </c15:dlblFieldTableCache>
                    </c15:dlblFTEntry>
                  </c15:dlblFieldTable>
                  <c15:showDataLabelsRange val="0"/>
                </c:ext>
                <c:ext xmlns:c16="http://schemas.microsoft.com/office/drawing/2014/chart" uri="{C3380CC4-5D6E-409C-BE32-E72D297353CC}">
                  <c16:uniqueId val="{00000033-6668-4EFD-96D6-5C49F9856BF3}"/>
                </c:ext>
              </c:extLst>
            </c:dLbl>
            <c:dLbl>
              <c:idx val="19"/>
              <c:tx>
                <c:strRef>
                  <c:f>Daten_Diagramme!$G$33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{1796E640-69BC-4375-97DD-B6F95575807C}</c15:txfldGUID>
                      <c15:f>Daten_Diagramme!$G$33</c15:f>
                      <c15:dlblFieldTableCache>
                        <c:ptCount val="1"/>
                      </c15:dlblFieldTableCache>
                    </c15:dlblFTEntry>
                  </c15:dlblFieldTable>
                  <c15:showDataLabelsRange val="0"/>
                </c:ext>
                <c:ext xmlns:c16="http://schemas.microsoft.com/office/drawing/2014/chart" uri="{C3380CC4-5D6E-409C-BE32-E72D297353CC}">
                  <c16:uniqueId val="{00000034-6668-4EFD-96D6-5C49F9856BF3}"/>
                </c:ext>
              </c:extLst>
            </c:dLbl>
            <c:dLbl>
              <c:idx val="20"/>
              <c:tx>
                <c:strRef>
                  <c:f>Daten_Diagramme!$G$34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{FBF1E5E6-4F56-4B72-8322-23CF0B057019}</c15:txfldGUID>
                      <c15:f>Daten_Diagramme!$G$34</c15:f>
                      <c15:dlblFieldTableCache>
                        <c:ptCount val="1"/>
                      </c15:dlblFieldTableCache>
                    </c15:dlblFTEntry>
                  </c15:dlblFieldTable>
                  <c15:showDataLabelsRange val="0"/>
                </c:ext>
                <c:ext xmlns:c16="http://schemas.microsoft.com/office/drawing/2014/chart" uri="{C3380CC4-5D6E-409C-BE32-E72D297353CC}">
                  <c16:uniqueId val="{00000035-6668-4EFD-96D6-5C49F9856BF3}"/>
                </c:ext>
              </c:extLst>
            </c:dLbl>
            <c:dLbl>
              <c:idx val="21"/>
              <c:tx>
                <c:strRef>
                  <c:f>Daten_Diagramme!$G$35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{0E6DD067-95CB-4EC6-9B00-0D441A80D1B9}</c15:txfldGUID>
                      <c15:f>Daten_Diagramme!$G$35</c15:f>
                      <c15:dlblFieldTableCache>
                        <c:ptCount val="1"/>
                      </c15:dlblFieldTableCache>
                    </c15:dlblFTEntry>
                  </c15:dlblFieldTable>
                  <c15:showDataLabelsRange val="0"/>
                </c:ext>
                <c:ext xmlns:c16="http://schemas.microsoft.com/office/drawing/2014/chart" uri="{C3380CC4-5D6E-409C-BE32-E72D297353CC}">
                  <c16:uniqueId val="{00000036-6668-4EFD-96D6-5C49F9856BF3}"/>
                </c:ext>
              </c:extLst>
            </c:dLbl>
            <c:dLbl>
              <c:idx val="22"/>
              <c:tx>
                <c:strRef>
                  <c:f>Daten_Diagramme!$G$36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{62E9F274-70F0-47DF-825C-64507F27FA4C}</c15:txfldGUID>
                      <c15:f>Daten_Diagramme!$G$36</c15:f>
                      <c15:dlblFieldTableCache>
                        <c:ptCount val="1"/>
                      </c15:dlblFieldTableCache>
                    </c15:dlblFTEntry>
                  </c15:dlblFieldTable>
                  <c15:showDataLabelsRange val="0"/>
                </c:ext>
                <c:ext xmlns:c16="http://schemas.microsoft.com/office/drawing/2014/chart" uri="{C3380CC4-5D6E-409C-BE32-E72D297353CC}">
                  <c16:uniqueId val="{00000037-6668-4EFD-96D6-5C49F9856BF3}"/>
                </c:ext>
              </c:extLst>
            </c:dLbl>
            <c:dLbl>
              <c:idx val="23"/>
              <c:tx>
                <c:strRef>
                  <c:f>Daten_Diagramme!$G$37</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{D819581D-833B-40BD-A040-27E10A4B86AC}</c15:txfldGUID>
                      <c15:f>Daten_Diagramme!$G$37</c15:f>
                      <c15:dlblFieldTableCache>
                        <c:ptCount val="1"/>
                      </c15:dlblFieldTableCache>
                    </c15:dlblFTEntry>
                  </c15:dlblFieldTable>
                  <c15:showDataLabelsRange val="0"/>
                </c:ext>
                <c:ext xmlns:c16="http://schemas.microsoft.com/office/drawing/2014/chart" uri="{C3380CC4-5D6E-409C-BE32-E72D297353CC}">
                  <c16:uniqueId val="{00000038-6668-4EFD-96D6-5C49F9856BF3}"/>
                </c:ext>
              </c:extLst>
            </c:dLbl>
            <c:dLbl>
              <c:idx val="24"/>
              <c:tx>
                <c:strRef>
                  <c:f>Daten_Diagramme!$G$38</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{E1254884-5F48-485F-A6E8-4F23EC5C0A85}</c15:txfldGUID>
                      <c15:f>Daten_Diagramme!$G$38</c15:f>
                      <c15:dlblFieldTableCache>
                        <c:ptCount val="1"/>
                      </c15:dlblFieldTableCache>
                    </c15:dlblFTEntry>
                  </c15:dlblFieldTable>
                  <c15:showDataLabelsRange val="0"/>
                </c:ext>
                <c:ext xmlns:c16="http://schemas.microsoft.com/office/drawing/2014/chart" uri="{C3380CC4-5D6E-409C-BE32-E72D297353CC}">
                  <c16:uniqueId val="{00000039-6668-4EFD-96D6-5C49F9856BF3}"/>
                </c:ext>
              </c:extLst>
            </c:dLbl>
            <c:dLbl>
              <c:idx val="25"/>
              <c:tx>
                <c:strRef>
                  <c:f>Daten_Diagramme!$G$39</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{562B188A-5868-419F-AB9E-D60797ABCABC}</c15:txfldGUID>
                      <c15:f>Daten_Diagramme!$G$39</c15:f>
                      <c15:dlblFieldTableCache>
                        <c:ptCount val="1"/>
                      </c15:dlblFieldTableCache>
                    </c15:dlblFTEntry>
                  </c15:dlblFieldTable>
                  <c15:showDataLabelsRange val="0"/>
                </c:ext>
                <c:ext xmlns:c16="http://schemas.microsoft.com/office/drawing/2014/chart" uri="{C3380CC4-5D6E-409C-BE32-E72D297353CC}">
                  <c16:uniqueId val="{0000003A-6668-4EFD-96D6-5C49F9856BF3}"/>
                </c:ext>
              </c:extLst>
            </c:dLbl>
            <c:dLbl>
              <c:idx val="26"/>
              <c:tx>
                <c:strRef>
                  <c:f>Daten_Diagramme!$G$41</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{2196C504-9527-4B7C-AC0C-3FF8B5A9FC77}</c15:txfldGUID>
                      <c15:f>Daten_Diagramme!$G$41</c15:f>
                      <c15:dlblFieldTableCache>
                        <c:ptCount val="1"/>
                      </c15:dlblFieldTableCache>
                    </c15:dlblFTEntry>
                  </c15:dlblFieldTable>
                  <c15:showDataLabelsRange val="0"/>
                </c:ext>
                <c:ext xmlns:c16="http://schemas.microsoft.com/office/drawing/2014/chart" uri="{C3380CC4-5D6E-409C-BE32-E72D297353CC}">
                  <c16:uniqueId val="{0000003B-6668-4EFD-96D6-5C49F9856BF3}"/>
                </c:ext>
              </c:extLst>
            </c:dLbl>
            <c:dLbl>
              <c:idx val="27"/>
              <c:tx>
                <c:strRef>
                  <c:f>Daten_Diagramme!$G$42</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{096FF359-FB95-4665-B4FD-6614B1FDA1B8}</c15:txfldGUID>
                      <c15:f>Daten_Diagramme!$G$42</c15:f>
                      <c15:dlblFieldTableCache>
                        <c:ptCount val="1"/>
                      </c15:dlblFieldTableCache>
                    </c15:dlblFTEntry>
                  </c15:dlblFieldTable>
                  <c15:showDataLabelsRange val="0"/>
                </c:ext>
                <c:ext xmlns:c16="http://schemas.microsoft.com/office/drawing/2014/chart" uri="{C3380CC4-5D6E-409C-BE32-E72D297353CC}">
                  <c16:uniqueId val="{0000003C-6668-4EFD-96D6-5C49F9856BF3}"/>
                </c:ext>
              </c:extLst>
            </c:dLbl>
            <c:dLbl>
              <c:idx val="28"/>
              <c:tx>
                <c:strRef>
                  <c:f>Daten_Diagramme!$G$43</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{A967D450-0C09-427D-94BE-331E2AC537DF}</c15:txfldGUID>
                      <c15:f>Daten_Diagramme!$G$43</c15:f>
                      <c15:dlblFieldTableCache>
                        <c:ptCount val="1"/>
                      </c15:dlblFieldTableCache>
                    </c15:dlblFTEntry>
                  </c15:dlblFieldTable>
                  <c15:showDataLabelsRange val="0"/>
                </c:ext>
                <c:ext xmlns:c16="http://schemas.microsoft.com/office/drawing/2014/chart" uri="{C3380CC4-5D6E-409C-BE32-E72D297353CC}">
                  <c16:uniqueId val="{0000003D-6668-4EFD-96D6-5C49F9856BF3}"/>
                </c:ext>
              </c:extLst>
            </c:dLbl>
            <c:dLbl>
              <c:idx val="29"/>
              <c:tx>
                <c:strRef>
                  <c:f>Daten_Diagramme!$G$44</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{08E160B9-A9E0-444D-95FD-84A7D46F2F7F}</c15:txfldGUID>
                      <c15:f>Daten_Diagramme!$G$44</c15:f>
                      <c15:dlblFieldTableCache>
                        <c:ptCount val="1"/>
                      </c15:dlblFieldTableCache>
                    </c15:dlblFTEntry>
                  </c15:dlblFieldTable>
                  <c15:showDataLabelsRange val="0"/>
                </c:ext>
                <c:ext xmlns:c16="http://schemas.microsoft.com/office/drawing/2014/chart" uri="{C3380CC4-5D6E-409C-BE32-E72D297353CC}">
                  <c16:uniqueId val="{0000003E-6668-4EFD-96D6-5C49F9856BF3}"/>
                </c:ext>
              </c:extLst>
            </c:dLbl>
            <c:dLbl>
              <c:idx val="30"/>
              <c:tx>
                <c:strRef>
                  <c:f>Daten_Diagramme!$G$45</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{DF9E221D-86F9-4908-B81E-758D0A192EBD}</c15:txfldGUID>
                      <c15:f>Daten_Diagramme!$G$45</c15:f>
                      <c15:dlblFieldTableCache>
                        <c:ptCount val="1"/>
                      </c15:dlblFieldTableCache>
                    </c15:dlblFTEntry>
                  </c15:dlblFieldTable>
                  <c15:showDataLabelsRange val="0"/>
                </c:ext>
                <c:ext xmlns:c16="http://schemas.microsoft.com/office/drawing/2014/chart" uri="{C3380CC4-5D6E-409C-BE32-E72D297353CC}">
                  <c16:uniqueId val="{0000003F-6668-4EFD-96D6-5C49F9856BF3}"/>
                </c:ext>
              </c:extLst>
            </c:dLbl>
            <c:dLbl>
              <c:idx val="31"/>
              <c:tx>
                <c:strRef>
                  <c:f>Daten_Diagramme!$G$46</c:f>
                  <c:strCache>
                    <c:ptCount val="1"/>
                  </c:strCache>
                </c:strRef>
              </c:tx>
              <c:showLegendKey val="0"/>
              <c:showVal val="0"/>
              <c:showCatName val="0"/>
              <c:showSerName val="0"/>
              <c:showPercent val="0"/>
              <c:showBubbleSize val="0"/>
              <c:extLst>
                <c:ext xmlns:c15="http://schemas.microsoft.com/office/drawing/2012/chart" uri="{CE6537A1-D6FC-4f65-9D91-7224C49458BB}">
                  <c15:dlblFieldTable>
                    <c15:dlblFTEntry>
                      <c15:txfldGUID>{F1007FC9-BDF4-404D-9E05-9EB706E53D40}</c15:txfldGUID>
                      <c15:f>Daten_Diagramme!$G$46</c15:f>
                      <c15:dlblFieldTableCache>
                        <c:ptCount val="1"/>
                      </c15:dlblFieldTableCache>
                    </c15:dlblFTEntry>
                  </c15:dlblFieldTable>
                  <c15:showDataLabelsRange val="0"/>
                </c:ext>
                <c:ext xmlns:c16="http://schemas.microsoft.com/office/drawing/2014/chart" uri="{C3380CC4-5D6E-409C-BE32-E72D297353CC}">
                  <c16:uniqueId val="{00000040-6668-4EFD-96D6-5C49F9856BF3}"/>
                </c:ext>
              </c:extLst>
            </c:dLbl>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Daten_Diagramme!$I$14:$I$40</c:f>
              <c:numCache>
                <c:formatCode>#,#00</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-0.75</c:v>
                </c:pt>
                <c:pt idx="24">
                  <c:v>0</c:v>
                </c:pt>
                <c:pt idx="25">
                  <c:v>0</c:v>
                </c:pt>
                <c:pt idx="26">
                  <c:v>0</c:v>
                </c:pt>
              </c:numCache>
            </c:numRef>
          </c:val>
          <c:extLst>
            <c:ext xmlns:c16="http://schemas.microsoft.com/office/drawing/2014/chart" uri="{C3380CC4-5D6E-409C-BE32-E72D297353CC}">
              <c16:uniqueId val="{00000041-6668-4EFD-96D6-5C49F9856BF3}"/>
            </c:ext>
          </c:extLst>
        </c:ser>
        <c:dLbls>
          <c:showLegendKey val="0"/>
          <c:showVal val="1"/>
          <c:showCatName val="0"/>
          <c:showSerName val="0"/>
          <c:showPercent val="0"/>
          <c:showBubbleSize val="0"/>
        </c:dLbls>
        <c:gapWidth val="100"/>
        <c:overlap val="100"/>
        <c:axId val="297293264"/>
        <c:axId val="297631720"/>
      </c:barChart>
      <c:scatterChart>
        <c:scatterStyle val="lineMarker"/>
        <c:varyColors val="0"/>
        <c:ser>
          <c:idx val="2"/>
          <c:order val="2"/>
          <c:spPr>
            <a:ln w="28575">
              <a:noFill/>
            </a:ln>
          </c:spPr>
          <c:marker>
            <c:symbol val="picture"/>
            <c:spPr>
              <a:blipFill dpi="0" rotWithShape="0">
                <a:blip xmlns:r="http://schemas.openxmlformats.org/officeDocument/2006/relationships" r:embed="rId1"/>
                <a:srcRect/>
                <a:stretch>
                  <a:fillRect/>
                </a:stretch>
              </a:blipFill>
              <a:ln w="25400">
                <a:noFill/>
              </a:ln>
            </c:spPr>
          </c:marker>
          <c:dLbls>
            <c:delete val="1"/>
          </c:dLbls>
          <c:xVal>
            <c:numRef>
              <c:f>Daten_Diagramme!$M$14:$M$40</c:f>
              <c:numCache>
                <c:formatCode>General</c:formatCode>
                <c:ptCount val="2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45</c:v>
                </c:pt>
                <c:pt idx="24">
                  <c:v>#N/A</c:v>
                </c:pt>
                <c:pt idx="25">
                  <c:v>#N/A</c:v>
                </c:pt>
                <c:pt idx="26">
                  <c:v>#N/A</c:v>
                </c:pt>
              </c:numCache>
            </c:numRef>
          </c:xVal>
          <c:yVal>
            <c:numRef>
              <c:f>Daten_Diagramme!$L$14:$L$40</c:f>
              <c:numCache>
                <c:formatCode>General</c:formatCode>
                <c:ptCount val="2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232</c:v>
                </c:pt>
                <c:pt idx="24">
                  <c:v>#N/A</c:v>
                </c:pt>
                <c:pt idx="25">
                  <c:v>#N/A</c:v>
                </c:pt>
                <c:pt idx="26">
                  <c:v>#N/A</c:v>
                </c:pt>
              </c:numCache>
            </c:numRef>
          </c:yVal>
          <c:smooth val="0"/>
          <c:extLst>
            <c:ext xmlns:c16="http://schemas.microsoft.com/office/drawing/2014/chart" uri="{C3380CC4-5D6E-409C-BE32-E72D297353CC}">
              <c16:uniqueId val="{00000042-6668-4EFD-96D6-5C49F9856BF3}"/>
            </c:ext>
          </c:extLst>
        </c:ser>
        <c:dLbls>
          <c:showLegendKey val="0"/>
          <c:showVal val="1"/>
          <c:showCatName val="0"/>
          <c:showSerName val="0"/>
          <c:showPercent val="0"/>
          <c:showBubbleSize val="0"/>
        </c:dLbls>
        <c:axId val="297632112"/>
        <c:axId val="297632504"/>
      </c:scatterChart>
      <c:catAx>
        <c:axId val="297293264"/>
        <c:scaling>
          <c:orientation val="maxMin"/>
        </c:scaling>
        <c:delete val="0"/>
        <c:axPos val="l"/>
        <c:majorTickMark val="none"/>
        <c:minorTickMark val="none"/>
        <c:tickLblPos val="none"/>
        <c:spPr>
          <a:ln w="1270">
            <a:solidFill>
              <a:srgbClr val="000000"/>
            </a:solidFill>
            <a:prstDash val="solid"/>
          </a:ln>
        </c:spPr>
        <c:crossAx val="297631720"/>
        <c:crosses val="autoZero"/>
        <c:auto val="1"/>
        <c:lblAlgn val="ctr"/>
        <c:lblOffset val="100"/>
        <c:tickMarkSkip val="1"/>
        <c:noMultiLvlLbl val="0"/>
      </c:catAx>
      <c:valAx>
        <c:axId val="297631720"/>
        <c:scaling>
          <c:orientation val="minMax"/>
          <c:max val="50"/>
          <c:min val="-50"/>
        </c:scaling>
        <c:delete val="1"/>
        <c:axPos val="t"/>
        <c:numFmt formatCode="#,#00" sourceLinked="1"/>
        <c:majorTickMark val="out"/>
        <c:minorTickMark val="none"/>
        <c:tickLblPos val="none"/>
        <c:crossAx val="297293264"/>
        <c:crosses val="autoZero"/>
        <c:crossBetween val="between"/>
        <c:majorUnit val="10"/>
        <c:minorUnit val="5"/>
      </c:valAx>
      <c:valAx>
        <c:axId val="297632112"/>
        <c:scaling>
          <c:orientation val="minMax"/>
        </c:scaling>
        <c:delete val="1"/>
        <c:axPos val="b"/>
        <c:numFmt formatCode="General" sourceLinked="1"/>
        <c:majorTickMark val="out"/>
        <c:minorTickMark val="none"/>
        <c:tickLblPos val="none"/>
        <c:crossAx val="297632504"/>
        <c:crosses val="max"/>
        <c:crossBetween val="midCat"/>
      </c:valAx>
      <c:valAx>
        <c:axId val="297632504"/>
        <c:scaling>
          <c:orientation val="maxMin"/>
          <c:max val="320"/>
          <c:min val="0"/>
        </c:scaling>
        <c:delete val="1"/>
        <c:axPos val="r"/>
        <c:numFmt formatCode="General" sourceLinked="1"/>
        <c:majorTickMark val="out"/>
        <c:minorTickMark val="none"/>
        <c:tickLblPos val="none"/>
        <c:crossAx val="297632112"/>
        <c:crosses val="max"/>
        <c:crossBetween val="midCat"/>
        <c:majorUnit val="10"/>
        <c:minorUnit val="5"/>
      </c:valAx>
      <c:spPr>
        <a:noFill/>
        <a:ln w="25400">
          <a:noFill/>
        </a:ln>
      </c:spPr>
    </c:plotArea>
    <c:plotVisOnly val="1"/>
    <c:dispBlanksAs val="gap"/>
    <c:showDLblsOverMax val="0"/>
  </c:chart>
  <c:spPr>
    <a:noFill/>
    <a:ln w="9525">
      <a:noFill/>
    </a:ln>
  </c:spPr>
  <c:txPr>
    <a:bodyPr/>
    <a:lstStyle/>
    <a:p>
      <a:pPr>
        <a:defRPr sz="5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25400">
              <a:solidFill>
                <a:srgbClr val="000000"/>
              </a:solidFill>
              <a:prstDash val="solid"/>
            </a:ln>
          </c:spPr>
          <c:marker>
            <c:symbol val="none"/>
          </c:marker>
          <c:dLbls>
            <c:dLbl>
              <c:idx val="0"/>
              <c:tx>
                <c:strRef>
                  <c:f>Diagramm!$I$47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{99099D50-D3E1-428E-937C-E6658CEAB393}</c15:txfldGUID>
                      <c15:f>Diagramm!$I$47</c15:f>
                      <c15:dlblFieldTableCache>
                        <c:ptCount val="1"/>
                      </c15:dlblFieldTableCache>
                    </c15:dlblFTEntry>
                  </c15:dlblFieldTable>
                  <c15:showDataLabelsRange val="0"/>
                </c:ext>
                <c:ext xmlns:c16="http://schemas.microsoft.com/office/drawing/2014/chart" uri="{C3380CC4-5D6E-409C-BE32-E72D297353CC}">
                  <c16:uniqueId val="{00000000-C39C-43D9-BF04-233E07BDCA71}"/>
                </c:ext>
              </c:extLst>
            </c:dLbl>
            <c:dLbl>
              <c:idx val="1"/>
              <c:tx>
                <c:strRef>
                  <c:f>Diagramm!$I$48</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{C64B2E5E-EDAE-4A2E-A9DD-7AE2663397B3}</c15:txfldGUID>
                      <c15:f>Diagramm!$I$48</c15:f>
                      <c15:dlblFieldTableCache>
                        <c:ptCount val="1"/>
                      </c15:dlblFieldTableCache>
                    </c15:dlblFTEntry>
                  </c15:dlblFieldTable>
                  <c15:showDataLabelsRange val="0"/>
                </c:ext>
                <c:ext xmlns:c16="http://schemas.microsoft.com/office/drawing/2014/chart" uri="{C3380CC4-5D6E-409C-BE32-E72D297353CC}">
                  <c16:uniqueId val="{00000001-C39C-43D9-BF04-233E07BDCA71}"/>
                </c:ext>
              </c:extLst>
            </c:dLbl>
            <c:dLbl>
              <c:idx val="2"/>
              <c:tx>
                <c:strRef>
                  <c:f>Diagramm!$I$49</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{6004430E-F6E9-4641-8A99-B185710A76CF}</c15:txfldGUID>
                      <c15:f>Diagramm!$I$49</c15:f>
                      <c15:dlblFieldTableCache>
                        <c:ptCount val="1"/>
                      </c15:dlblFieldTableCache>
                    </c15:dlblFTEntry>
                  </c15:dlblFieldTable>
                  <c15:showDataLabelsRange val="0"/>
                </c:ext>
                <c:ext xmlns:c16="http://schemas.microsoft.com/office/drawing/2014/chart" uri="{C3380CC4-5D6E-409C-BE32-E72D297353CC}">
                  <c16:uniqueId val="{00000002-C39C-43D9-BF04-233E07BDCA71}"/>
                </c:ext>
              </c:extLst>
            </c:dLbl>
            <c:dLbl>
              <c:idx val="3"/>
              <c:tx>
                <c:strRef>
                  <c:f>Diagramm!$I$50</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{3287E525-38DC-4D7B-817F-DD99E5ACE2F9}</c15:txfldGUID>
                      <c15:f>Diagramm!$I$50</c15:f>
                      <c15:dlblFieldTableCache>
                        <c:ptCount val="1"/>
                      </c15:dlblFieldTableCache>
                    </c15:dlblFTEntry>
                  </c15:dlblFieldTable>
                  <c15:showDataLabelsRange val="0"/>
                </c:ext>
                <c:ext xmlns:c16="http://schemas.microsoft.com/office/drawing/2014/chart" uri="{C3380CC4-5D6E-409C-BE32-E72D297353CC}">
                  <c16:uniqueId val="{00000003-C39C-43D9-BF04-233E07BDCA71}"/>
                </c:ext>
              </c:extLst>
            </c:dLbl>
            <c:dLbl>
              <c:idx val="4"/>
              <c:tx>
                <c:strRef>
                  <c:f>Diagramm!$I$51</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{927F8589-A8B6-4A92-8DBC-B6979063D91C}</c15:txfldGUID>
                      <c15:f>Diagramm!$I$51</c15:f>
                      <c15:dlblFieldTableCache>
                        <c:ptCount val="1"/>
                      </c15:dlblFieldTableCache>
                    </c15:dlblFTEntry>
                  </c15:dlblFieldTable>
                  <c15:showDataLabelsRange val="0"/>
                </c:ext>
                <c:ext xmlns:c16="http://schemas.microsoft.com/office/drawing/2014/chart" uri="{C3380CC4-5D6E-409C-BE32-E72D297353CC}">
                  <c16:uniqueId val="{00000004-C39C-43D9-BF04-233E07BDCA71}"/>
                </c:ext>
              </c:extLst>
            </c:dLbl>
            <c:dLbl>
              <c:idx val="5"/>
              <c:tx>
                <c:strRef>
                  <c:f>Diagramm!$I$52</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{E55DC2F2-AC59-4895-9FCA-4B8150AD0791}</c15:txfldGUID>
                      <c15:f>Diagramm!$I$52</c15:f>
                      <c15:dlblFieldTableCache>
                        <c:ptCount val="1"/>
                      </c15:dlblFieldTableCache>
                    </c15:dlblFTEntry>
                  </c15:dlblFieldTable>
                  <c15:showDataLabelsRange val="0"/>
                </c:ext>
                <c:ext xmlns:c16="http://schemas.microsoft.com/office/drawing/2014/chart" uri="{C3380CC4-5D6E-409C-BE32-E72D297353CC}">
                  <c16:uniqueId val="{00000005-C39C-43D9-BF04-233E07BDCA71}"/>
                </c:ext>
              </c:extLst>
            </c:dLbl>
            <c:dLbl>
              <c:idx val="6"/>
              <c:tx>
                <c:strRef>
                  <c:f>Diagramm!$I$53</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{A680C9CF-32E1-422E-8323-A0B4D5B4E565}</c15:txfldGUID>
                      <c15:f>Diagramm!$I$53</c15:f>
                      <c15:dlblFieldTableCache>
                        <c:ptCount val="1"/>
                      </c15:dlblFieldTableCache>
                    </c15:dlblFTEntry>
                  </c15:dlblFieldTable>
                  <c15:showDataLabelsRange val="0"/>
                </c:ext>
                <c:ext xmlns:c16="http://schemas.microsoft.com/office/drawing/2014/chart" uri="{C3380CC4-5D6E-409C-BE32-E72D297353CC}">
                  <c16:uniqueId val="{00000006-C39C-43D9-BF04-233E07BDCA71}"/>
                </c:ext>
              </c:extLst>
            </c:dLbl>
            <c:dLbl>
              <c:idx val="7"/>
              <c:tx>
                <c:strRef>
                  <c:f>Diagramm!$I$54</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{0F42E19C-55C3-4BE4-AD31-850BEBD7CFFF}</c15:txfldGUID>
                      <c15:f>Diagramm!$I$54</c15:f>
                      <c15:dlblFieldTableCache>
                        <c:ptCount val="1"/>
                      </c15:dlblFieldTableCache>
                    </c15:dlblFTEntry>
                  </c15:dlblFieldTable>
                  <c15:showDataLabelsRange val="0"/>
                </c:ext>
                <c:ext xmlns:c16="http://schemas.microsoft.com/office/drawing/2014/chart" uri="{C3380CC4-5D6E-409C-BE32-E72D297353CC}">
                  <c16:uniqueId val="{00000007-C39C-43D9-BF04-233E07BDCA71}"/>
                </c:ext>
              </c:extLst>
            </c:dLbl>
            <c:dLbl>
              <c:idx val="8"/>
              <c:tx>
                <c:strRef>
                  <c:f>Diagramm!$I$55</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{54A35EAB-71D8-42F4-B690-1BDD7F44AF35}</c15:txfldGUID>
                      <c15:f>Diagramm!$I$55</c15:f>
                      <c15:dlblFieldTableCache>
                        <c:ptCount val="1"/>
                      </c15:dlblFieldTableCache>
                    </c15:dlblFTEntry>
                  </c15:dlblFieldTable>
                  <c15:showDataLabelsRange val="0"/>
                </c:ext>
                <c:ext xmlns:c16="http://schemas.microsoft.com/office/drawing/2014/chart" uri="{C3380CC4-5D6E-409C-BE32-E72D297353CC}">
                  <c16:uniqueId val="{00000008-C39C-43D9-BF04-233E07BDCA71}"/>
                </c:ext>
              </c:extLst>
            </c:dLbl>
            <c:dLbl>
              <c:idx val="9"/>
              <c:tx>
                <c:strRef>
                  <c:f>Diagramm!$I$56</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{03C5D0C8-8930-4399-BE4F-6359F9AF5D04}</c15:txfldGUID>
                      <c15:f>Diagramm!$I$56</c15:f>
                      <c15:dlblFieldTableCache>
                        <c:ptCount val="1"/>
                      </c15:dlblFieldTableCache>
                    </c15:dlblFTEntry>
                  </c15:dlblFieldTable>
                  <c15:showDataLabelsRange val="0"/>
                </c:ext>
                <c:ext xmlns:c16="http://schemas.microsoft.com/office/drawing/2014/chart" uri="{C3380CC4-5D6E-409C-BE32-E72D297353CC}">
                  <c16:uniqueId val="{00000009-C39C-43D9-BF04-233E07BDCA71}"/>
                </c:ext>
              </c:extLst>
            </c:dLbl>
            <c:dLbl>
              <c:idx val="10"/>
              <c:tx>
                <c:strRef>
                  <c:f>Diagramm!$I$57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{A6533180-9719-4401-926E-00A2AC956EFB}</c15:txfldGUID>
                      <c15:f>Diagramm!$I$57</c15:f>
                      <c15:dlblFieldTableCache>
                        <c:ptCount val="1"/>
                      </c15:dlblFieldTableCache>
                    </c15:dlblFTEntry>
                  </c15:dlblFieldTable>
                  <c15:showDataLabelsRange val="0"/>
                </c:ext>
                <c:ext xmlns:c16="http://schemas.microsoft.com/office/drawing/2014/chart" uri="{C3380CC4-5D6E-409C-BE32-E72D297353CC}">
                  <c16:uniqueId val="{0000000A-C39C-43D9-BF04-233E07BDCA71}"/>
                </c:ext>
              </c:extLst>
            </c:dLbl>
            <c:dLbl>
              <c:idx val="11"/>
              <c:tx>
                <c:strRef>
                  <c:f>Diagramm!$I$58</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{7D5B085E-F28F-468C-8DEB-DF8A60AE0280}</c15:txfldGUID>
                      <c15:f>Diagramm!$I$58</c15:f>
                      <c15:dlblFieldTableCache>
                        <c:ptCount val="1"/>
                      </c15:dlblFieldTableCache>
                    </c15:dlblFTEntry>
                  </c15:dlblFieldTable>
                  <c15:showDataLabelsRange val="0"/>
                </c:ext>
                <c:ext xmlns:c16="http://schemas.microsoft.com/office/drawing/2014/chart" uri="{C3380CC4-5D6E-409C-BE32-E72D297353CC}">
                  <c16:uniqueId val="{0000000B-C39C-43D9-BF04-233E07BDCA71}"/>
                </c:ext>
              </c:extLst>
            </c:dLbl>
            <c:dLbl>
              <c:idx val="12"/>
              <c:tx>
                <c:strRef>
                  <c:f>Diagramm!$I$59</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{7168C32A-4636-479C-B060-D64BCF710B8F}</c15:txfldGUID>
                      <c15:f>Diagramm!$I$59</c15:f>
                      <c15:dlblFieldTableCache>
                        <c:ptCount val="1"/>
                      </c15:dlblFieldTableCache>
                    </c15:dlblFTEntry>
                  </c15:dlblFieldTable>
                  <c15:showDataLabelsRange val="0"/>
                </c:ext>
                <c:ext xmlns:c16="http://schemas.microsoft.com/office/drawing/2014/chart" uri="{C3380CC4-5D6E-409C-BE32-E72D297353CC}">
                  <c16:uniqueId val="{0000000C-C39C-43D9-BF04-233E07BDCA71}"/>
                </c:ext>
              </c:extLst>
            </c:dLbl>
            <c:dLbl>
              <c:idx val="13"/>
              <c:tx>
                <c:strRef>
                  <c:f>Diagramm!$I$60</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{55128162-6C6E-4B2A-9B57-8C39DB52E37B}</c15:txfldGUID>
                      <c15:f>Diagramm!$I$60</c15:f>
                      <c15:dlblFieldTableCache>
                        <c:ptCount val="1"/>
                      </c15:dlblFieldTableCache>
                    </c15:dlblFTEntry>
                  </c15:dlblFieldTable>
                  <c15:showDataLabelsRange val="0"/>
                </c:ext>
                <c:ext xmlns:c16="http://schemas.microsoft.com/office/drawing/2014/chart" uri="{C3380CC4-5D6E-409C-BE32-E72D297353CC}">
                  <c16:uniqueId val="{0000000D-C39C-43D9-BF04-233E07BDCA71}"/>
                </c:ext>
              </c:extLst>
            </c:dLbl>
            <c:dLbl>
              <c:idx val="14"/>
              <c:tx>
                <c:strRef>
                  <c:f>Diagramm!$I$61</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{83CAB512-E4DB-40A7-8B33-D60D4365C94C}</c15:txfldGUID>
                      <c15:f>Diagramm!$I$61</c15:f>
                      <c15:dlblFieldTableCache>
                        <c:ptCount val="1"/>
                      </c15:dlblFieldTableCache>
                    </c15:dlblFTEntry>
                  </c15:dlblFieldTable>
                  <c15:showDataLabelsRange val="0"/>
                </c:ext>
                <c:ext xmlns:c16="http://schemas.microsoft.com/office/drawing/2014/chart" uri="{C3380CC4-5D6E-409C-BE32-E72D297353CC}">
                  <c16:uniqueId val="{0000000E-C39C-43D9-BF04-233E07BDCA71}"/>
                </c:ext>
              </c:extLst>
            </c:dLbl>
            <c:dLbl>
              <c:idx val="15"/>
              <c:tx>
                <c:strRef>
                  <c:f>Diagramm!$I$62</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{953EDA93-F166-419C-8C9D-5D5541518FB8}</c15:txfldGUID>
                      <c15:f>Diagramm!$I$62</c15:f>
                      <c15:dlblFieldTableCache>
                        <c:ptCount val="1"/>
                      </c15:dlblFieldTableCache>
                    </c15:dlblFTEntry>
                  </c15:dlblFieldTable>
                  <c15:showDataLabelsRange val="0"/>
                </c:ext>
                <c:ext xmlns:c16="http://schemas.microsoft.com/office/drawing/2014/chart" uri="{C3380CC4-5D6E-409C-BE32-E72D297353CC}">
                  <c16:uniqueId val="{0000000F-C39C-43D9-BF04-233E07BDCA71}"/>
                </c:ext>
              </c:extLst>
            </c:dLbl>
            <c:dLbl>
              <c:idx val="16"/>
              <c:tx>
                <c:strRef>
                  <c:f>Diagramm!$I$63</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{6442A063-AFDD-496F-845D-72E292B2229A}</c15:txfldGUID>
                      <c15:f>Diagramm!$I$63</c15:f>
                      <c15:dlblFieldTableCache>
                        <c:ptCount val="1"/>
                      </c15:dlblFieldTableCache>
                    </c15:dlblFTEntry>
                  </c15:dlblFieldTable>
                  <c15:showDataLabelsRange val="0"/>
                </c:ext>
                <c:ext xmlns:c16="http://schemas.microsoft.com/office/drawing/2014/chart" uri="{C3380CC4-5D6E-409C-BE32-E72D297353CC}">
                  <c16:uniqueId val="{00000010-C39C-43D9-BF04-233E07BDCA71}"/>
                </c:ext>
              </c:extLst>
            </c:dLbl>
            <c:dLbl>
              <c:idx val="17"/>
              <c:tx>
                <c:strRef>
                  <c:f>Diagramm!$I$64</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{73866006-64AA-41F0-AF86-CC13911672AA}</c15:txfldGUID>
                      <c15:f>Diagramm!$I$64</c15:f>
                      <c15:dlblFieldTableCache>
                        <c:ptCount val="1"/>
                      </c15:dlblFieldTableCache>
                    </c15:dlblFTEntry>
                  </c15:dlblFieldTable>
                  <c15:showDataLabelsRange val="0"/>
                </c:ext>
                <c:ext xmlns:c16="http://schemas.microsoft.com/office/drawing/2014/chart" uri="{C3380CC4-5D6E-409C-BE32-E72D297353CC}">
                  <c16:uniqueId val="{00000011-C39C-43D9-BF04-233E07BDCA71}"/>
                </c:ext>
              </c:extLst>
            </c:dLbl>
            <c:dLbl>
              <c:idx val="18"/>
              <c:tx>
                <c:strRef>
                  <c:f>Diagramm!$I$65</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{48E025DF-EB9B-4C42-8D78-BB200651F9C2}</c15:txfldGUID>
                      <c15:f>Diagramm!$I$65</c15:f>
                      <c15:dlblFieldTableCache>
                        <c:ptCount val="1"/>
                      </c15:dlblFieldTableCache>
                    </c15:dlblFTEntry>
                  </c15:dlblFieldTable>
                  <c15:showDataLabelsRange val="0"/>
                </c:ext>
                <c:ext xmlns:c16="http://schemas.microsoft.com/office/drawing/2014/chart" uri="{C3380CC4-5D6E-409C-BE32-E72D297353CC}">
                  <c16:uniqueId val="{00000012-C39C-43D9-BF04-233E07BDCA71}"/>
                </c:ext>
              </c:extLst>
            </c:dLbl>
            <c:dLbl>
              <c:idx val="19"/>
              <c:tx>
                <c:strRef>
                  <c:f>Diagramm!$I$66</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{C9CADEC8-E1FB-4BCD-80E9-3FE2C28BE93C}</c15:txfldGUID>
                      <c15:f>Diagramm!$I$66</c15:f>
                      <c15:dlblFieldTableCache>
                        <c:ptCount val="1"/>
                      </c15:dlblFieldTableCache>
                    </c15:dlblFTEntry>
                  </c15:dlblFieldTable>
                  <c15:showDataLabelsRange val="0"/>
                </c:ext>
                <c:ext xmlns:c16="http://schemas.microsoft.com/office/drawing/2014/chart" uri="{C3380CC4-5D6E-409C-BE32-E72D297353CC}">
                  <c16:uniqueId val="{00000013-C39C-43D9-BF04-233E07BDCA71}"/>
                </c:ext>
              </c:extLst>
            </c:dLbl>
            <c:dLbl>
              <c:idx val="20"/>
              <c:tx>
                <c:strRef>
                  <c:f>Diagramm!$I$67</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{3AD82EFD-1367-4B13-99A0-CA3825104D2F}</c15:txfldGUID>
                      <c15:f>Diagramm!$I$67</c15:f>
                      <c15:dlblFieldTableCache>
                        <c:ptCount val="1"/>
                      </c15:dlblFieldTableCache>
                    </c15:dlblFTEntry>
                  </c15:dlblFieldTable>
                  <c15:showDataLabelsRange val="0"/>
                </c:ext>
                <c:ext xmlns:c16="http://schemas.microsoft.com/office/drawing/2014/chart" uri="{C3380CC4-5D6E-409C-BE32-E72D297353CC}">
                  <c16:uniqueId val="{00000014-C39C-43D9-BF04-233E07BDCA71}"/>
                </c:ext>
              </c:extLst>
            </c:dLbl>
            <c:dLbl>
              <c:idx val="21"/>
              <c:tx>
                <c:strRef>
                  <c:f>Diagramm!$I$68</c:f>
                  <c:strCache>
                    <c:ptCount val="1"/>
                  </c:strCache>
                </c:strRef>
              </c:tx>
              <c:dLblPos val="b"/>
              <c:showLegendKey val="0"/>
              <c:showVal val="0"/>
              <c:showCatName val="0"/>
              <c:showSerName val="0"/>
              <c:showPercent val="0"/>
              <c:showBubbleSize val="0"/>
              <c:extLst>
                <c:ext xmlns:c15="http://schemas.microsoft.com/office/drawing/2012/chart" uri="{CE6537A1-D6FC-4f65-9D91-7224C49458BB}">
                  <c15:dlblFieldTable>
                    <c15:dlblFTEntry>
                      <c15:txfldGUID>{86A09721-FCF5-4F97-A81B-19A0ED22A8B7}</c15:txfldGUID>
                      <c15:f>Diagramm!$I$68</c15:f>
                      <c15:dlblFieldTableCache>
                        <c:ptCount val="1"/>
                      </c15:dlblFieldTableCache>
                    </c15:dlblFTEntry>
                  </c15:dlblFieldTable>
                  <c15:showDataLabelsRange val="0"/>
                </c:ext>
                <c:ext xmlns:c16="http://schemas.microsoft.com/office/drawing/2014/chart" uri="{C3380CC4-5D6E-409C-BE32-E72D297353CC}">
                  <c16:uniqueId val="{00000015-C39C-43D9-BF04-233E07BDCA71}"/>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16-C39C-43D9-BF04-233E07BDCA71}"/>
            </c:ext>
          </c:extLst>
        </c:ser>
        <c:ser>
          <c:idx val="2"/>
          <c:order val="1"/>
          <c:spPr>
            <a:ln w="25400">
              <a:solidFill>
                <a:srgbClr val="808080"/>
              </a:solidFill>
              <a:prstDash val="solid"/>
            </a:ln>
          </c:spPr>
          <c:marker>
            <c:symbol val="none"/>
          </c:marker>
          <c:dLbls>
            <c:dLbl>
              <c:idx val="0"/>
              <c:tx>
                <c:strRef>
                  <c:f>Diagramm!$K$47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{B911E63F-C9CD-457A-A7B5-4C0B6275A4C9}</c15:txfldGUID>
                      <c15:f>Diagramm!$K$47</c15:f>
                      <c15:dlblFieldTableCache>
                        <c:ptCount val="1"/>
                      </c15:dlblFieldTableCache>
                    </c15:dlblFTEntry>
                  </c15:dlblFieldTable>
                  <c15:showDataLabelsRange val="0"/>
                </c:ext>
                <c:ext xmlns:c16="http://schemas.microsoft.com/office/drawing/2014/chart" uri="{C3380CC4-5D6E-409C-BE32-E72D297353CC}">
                  <c16:uniqueId val="{00000017-C39C-43D9-BF04-233E07BDCA71}"/>
                </c:ext>
              </c:extLst>
            </c:dLbl>
            <c:dLbl>
              <c:idx val="1"/>
              <c:tx>
                <c:strRef>
                  <c:f>Diagramm!$K$48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{9D75E4E0-19AC-41C5-AE25-E628E1625A74}</c15:txfldGUID>
                      <c15:f>Diagramm!$K$48</c15:f>
                      <c15:dlblFieldTableCache>
                        <c:ptCount val="1"/>
                      </c15:dlblFieldTableCache>
                    </c15:dlblFTEntry>
                  </c15:dlblFieldTable>
                  <c15:showDataLabelsRange val="0"/>
                </c:ext>
                <c:ext xmlns:c16="http://schemas.microsoft.com/office/drawing/2014/chart" uri="{C3380CC4-5D6E-409C-BE32-E72D297353CC}">
                  <c16:uniqueId val="{00000018-C39C-43D9-BF04-233E07BDCA71}"/>
                </c:ext>
              </c:extLst>
            </c:dLbl>
            <c:dLbl>
              <c:idx val="2"/>
              <c:tx>
                <c:strRef>
                  <c:f>Diagramm!$K$49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{659987F7-6251-4123-B44C-FFC1A7F5F568}</c15:txfldGUID>
                      <c15:f>Diagramm!$K$49</c15:f>
                      <c15:dlblFieldTableCache>
                        <c:ptCount val="1"/>
                      </c15:dlblFieldTableCache>
                    </c15:dlblFTEntry>
                  </c15:dlblFieldTable>
                  <c15:showDataLabelsRange val="0"/>
                </c:ext>
                <c:ext xmlns:c16="http://schemas.microsoft.com/office/drawing/2014/chart" uri="{C3380CC4-5D6E-409C-BE32-E72D297353CC}">
                  <c16:uniqueId val="{00000019-C39C-43D9-BF04-233E07BDCA71}"/>
                </c:ext>
              </c:extLst>
            </c:dLbl>
            <c:dLbl>
              <c:idx val="3"/>
              <c:tx>
                <c:strRef>
                  <c:f>Diagramm!$K$50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{D8455640-6195-4E42-A60F-B223231DED74}</c15:txfldGUID>
                      <c15:f>Diagramm!$K$50</c15:f>
                      <c15:dlblFieldTableCache>
                        <c:ptCount val="1"/>
                      </c15:dlblFieldTableCache>
                    </c15:dlblFTEntry>
                  </c15:dlblFieldTable>
                  <c15:showDataLabelsRange val="0"/>
                </c:ext>
                <c:ext xmlns:c16="http://schemas.microsoft.com/office/drawing/2014/chart" uri="{C3380CC4-5D6E-409C-BE32-E72D297353CC}">
                  <c16:uniqueId val="{0000001A-C39C-43D9-BF04-233E07BDCA71}"/>
                </c:ext>
              </c:extLst>
            </c:dLbl>
            <c:dLbl>
              <c:idx val="4"/>
              <c:tx>
                <c:strRef>
                  <c:f>Diagramm!$K$51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{C73FA8AE-0F4A-4E55-A7F8-415E6851C3AE}</c15:txfldGUID>
                      <c15:f>Diagramm!$K$51</c15:f>
                      <c15:dlblFieldTableCache>
                        <c:ptCount val="1"/>
                      </c15:dlblFieldTableCache>
                    </c15:dlblFTEntry>
                  </c15:dlblFieldTable>
                  <c15:showDataLabelsRange val="0"/>
                </c:ext>
                <c:ext xmlns:c16="http://schemas.microsoft.com/office/drawing/2014/chart" uri="{C3380CC4-5D6E-409C-BE32-E72D297353CC}">
                  <c16:uniqueId val="{0000001B-C39C-43D9-BF04-233E07BDCA71}"/>
                </c:ext>
              </c:extLst>
            </c:dLbl>
            <c:dLbl>
              <c:idx val="5"/>
              <c:tx>
                <c:strRef>
                  <c:f>Diagramm!$K$52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{338285E1-3096-4B2C-9F96-C6EC073BC226}</c15:txfldGUID>
                      <c15:f>Diagramm!$K$52</c15:f>
                      <c15:dlblFieldTableCache>
                        <c:ptCount val="1"/>
                      </c15:dlblFieldTableCache>
                    </c15:dlblFTEntry>
                  </c15:dlblFieldTable>
                  <c15:showDataLabelsRange val="0"/>
                </c:ext>
                <c:ext xmlns:c16="http://schemas.microsoft.com/office/drawing/2014/chart" uri="{C3380CC4-5D6E-409C-BE32-E72D297353CC}">
                  <c16:uniqueId val="{0000001C-C39C-43D9-BF04-233E07BDCA71}"/>
                </c:ext>
              </c:extLst>
            </c:dLbl>
            <c:dLbl>
              <c:idx val="6"/>
              <c:tx>
                <c:strRef>
                  <c:f>Diagramm!$K$53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{5C0CA9F8-CA18-4C50-A0D2-828D2FCFB7E4}</c15:txfldGUID>
                      <c15:f>Diagramm!$K$53</c15:f>
                      <c15:dlblFieldTableCache>
                        <c:ptCount val="1"/>
                      </c15:dlblFieldTableCache>
                    </c15:dlblFTEntry>
                  </c15:dlblFieldTable>
                  <c15:showDataLabelsRange val="0"/>
                </c:ext>
                <c:ext xmlns:c16="http://schemas.microsoft.com/office/drawing/2014/chart" uri="{C3380CC4-5D6E-409C-BE32-E72D297353CC}">
                  <c16:uniqueId val="{0000001D-C39C-43D9-BF04-233E07BDCA71}"/>
                </c:ext>
              </c:extLst>
            </c:dLbl>
            <c:dLbl>
              <c:idx val="7"/>
              <c:tx>
                <c:strRef>
                  <c:f>Diagramm!$K$54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{1C3A3AC1-9E7D-41ED-AAAA-0C2CDF7E7D9B}</c15:txfldGUID>
                      <c15:f>Diagramm!$K$54</c15:f>
                      <c15:dlblFieldTableCache>
                        <c:ptCount val="1"/>
                      </c15:dlblFieldTableCache>
                    </c15:dlblFTEntry>
                  </c15:dlblFieldTable>
                  <c15:showDataLabelsRange val="0"/>
                </c:ext>
                <c:ext xmlns:c16="http://schemas.microsoft.com/office/drawing/2014/chart" uri="{C3380CC4-5D6E-409C-BE32-E72D297353CC}">
                  <c16:uniqueId val="{0000001E-C39C-43D9-BF04-233E07BDCA71}"/>
                </c:ext>
              </c:extLst>
            </c:dLbl>
            <c:dLbl>
              <c:idx val="8"/>
              <c:tx>
                <c:strRef>
                  <c:f>Diagramm!$K$55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{850A3439-3C5D-4F83-8DDA-79FF6255D4BD}</c15:txfldGUID>
                      <c15:f>Diagramm!$K$55</c15:f>
                      <c15:dlblFieldTableCache>
                        <c:ptCount val="1"/>
                      </c15:dlblFieldTableCache>
                    </c15:dlblFTEntry>
                  </c15:dlblFieldTable>
                  <c15:showDataLabelsRange val="0"/>
                </c:ext>
                <c:ext xmlns:c16="http://schemas.microsoft.com/office/drawing/2014/chart" uri="{C3380CC4-5D6E-409C-BE32-E72D297353CC}">
                  <c16:uniqueId val="{0000001F-C39C-43D9-BF04-233E07BDCA71}"/>
                </c:ext>
              </c:extLst>
            </c:dLbl>
            <c:dLbl>
              <c:idx val="9"/>
              <c:tx>
                <c:strRef>
                  <c:f>Diagramm!$K$56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{E370A04A-EBD2-4C88-8073-6F6EDDE1E9A2}</c15:txfldGUID>
                      <c15:f>Diagramm!$K$56</c15:f>
                      <c15:dlblFieldTableCache>
                        <c:ptCount val="1"/>
                      </c15:dlblFieldTableCache>
                    </c15:dlblFTEntry>
                  </c15:dlblFieldTable>
                  <c15:showDataLabelsRange val="0"/>
                </c:ext>
                <c:ext xmlns:c16="http://schemas.microsoft.com/office/drawing/2014/chart" uri="{C3380CC4-5D6E-409C-BE32-E72D297353CC}">
                  <c16:uniqueId val="{00000020-C39C-43D9-BF04-233E07BDCA71}"/>
                </c:ext>
              </c:extLst>
            </c:dLbl>
            <c:dLbl>
              <c:idx val="10"/>
              <c:tx>
                <c:strRef>
                  <c:f>Diagramm!$K$57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{8A118A13-D98A-457D-8F22-2AD106FBBA97}</c15:txfldGUID>
                      <c15:f>Diagramm!$K$57</c15:f>
                      <c15:dlblFieldTableCache>
                        <c:ptCount val="1"/>
                      </c15:dlblFieldTableCache>
                    </c15:dlblFTEntry>
                  </c15:dlblFieldTable>
                  <c15:showDataLabelsRange val="0"/>
                </c:ext>
                <c:ext xmlns:c16="http://schemas.microsoft.com/office/drawing/2014/chart" uri="{C3380CC4-5D6E-409C-BE32-E72D297353CC}">
                  <c16:uniqueId val="{00000021-C39C-43D9-BF04-233E07BDCA71}"/>
                </c:ext>
              </c:extLst>
            </c:dLbl>
            <c:dLbl>
              <c:idx val="11"/>
              <c:tx>
                <c:strRef>
                  <c:f>Diagramm!$K$58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{F1327AFD-FEFD-4FD1-8492-C0AA343277B9}</c15:txfldGUID>
                      <c15:f>Diagramm!$K$58</c15:f>
                      <c15:dlblFieldTableCache>
                        <c:ptCount val="1"/>
                      </c15:dlblFieldTableCache>
                    </c15:dlblFTEntry>
                  </c15:dlblFieldTable>
                  <c15:showDataLabelsRange val="0"/>
                </c:ext>
                <c:ext xmlns:c16="http://schemas.microsoft.com/office/drawing/2014/chart" uri="{C3380CC4-5D6E-409C-BE32-E72D297353CC}">
                  <c16:uniqueId val="{00000022-C39C-43D9-BF04-233E07BDCA71}"/>
                </c:ext>
              </c:extLst>
            </c:dLbl>
            <c:dLbl>
              <c:idx val="12"/>
              <c:tx>
                <c:strRef>
                  <c:f>Diagramm!$K$59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{DBDB676F-82F9-4E3B-AB95-4B198BAB74AF}</c15:txfldGUID>
                      <c15:f>Diagramm!$K$59</c15:f>
                      <c15:dlblFieldTableCache>
                        <c:ptCount val="1"/>
                      </c15:dlblFieldTableCache>
                    </c15:dlblFTEntry>
                  </c15:dlblFieldTable>
                  <c15:showDataLabelsRange val="0"/>
                </c:ext>
                <c:ext xmlns:c16="http://schemas.microsoft.com/office/drawing/2014/chart" uri="{C3380CC4-5D6E-409C-BE32-E72D297353CC}">
                  <c16:uniqueId val="{00000023-C39C-43D9-BF04-233E07BDCA71}"/>
                </c:ext>
              </c:extLst>
            </c:dLbl>
            <c:dLbl>
              <c:idx val="13"/>
              <c:tx>
                <c:strRef>
                  <c:f>Diagramm!$K$60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{147305A5-C420-4B63-A149-4A1D8B87C809}</c15:txfldGUID>
                      <c15:f>Diagramm!$K$60</c15:f>
                      <c15:dlblFieldTableCache>
                        <c:ptCount val="1"/>
                      </c15:dlblFieldTableCache>
                    </c15:dlblFTEntry>
                  </c15:dlblFieldTable>
                  <c15:showDataLabelsRange val="0"/>
                </c:ext>
                <c:ext xmlns:c16="http://schemas.microsoft.com/office/drawing/2014/chart" uri="{C3380CC4-5D6E-409C-BE32-E72D297353CC}">
                  <c16:uniqueId val="{00000024-C39C-43D9-BF04-233E07BDCA71}"/>
                </c:ext>
              </c:extLst>
            </c:dLbl>
            <c:dLbl>
              <c:idx val="14"/>
              <c:tx>
                <c:strRef>
                  <c:f>Diagramm!$K$61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{94BC1726-DA6B-45D9-89EC-1922878776F4}</c15:txfldGUID>
                      <c15:f>Diagramm!$K$61</c15:f>
                      <c15:dlblFieldTableCache>
                        <c:ptCount val="1"/>
                      </c15:dlblFieldTableCache>
                    </c15:dlblFTEntry>
                  </c15:dlblFieldTable>
                  <c15:showDataLabelsRange val="0"/>
                </c:ext>
                <c:ext xmlns:c16="http://schemas.microsoft.com/office/drawing/2014/chart" uri="{C3380CC4-5D6E-409C-BE32-E72D297353CC}">
                  <c16:uniqueId val="{00000025-C39C-43D9-BF04-233E07BDCA71}"/>
                </c:ext>
              </c:extLst>
            </c:dLbl>
            <c:dLbl>
              <c:idx val="15"/>
              <c:tx>
                <c:strRef>
                  <c:f>Diagramm!$K$62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{6485E8EC-1FA1-4E42-BAC5-294A608332DE}</c15:txfldGUID>
                      <c15:f>Diagramm!$K$62</c15:f>
                      <c15:dlblFieldTableCache>
                        <c:ptCount val="1"/>
                      </c15:dlblFieldTableCache>
                    </c15:dlblFTEntry>
                  </c15:dlblFieldTable>
                  <c15:showDataLabelsRange val="0"/>
                </c:ext>
                <c:ext xmlns:c16="http://schemas.microsoft.com/office/drawing/2014/chart" uri="{C3380CC4-5D6E-409C-BE32-E72D297353CC}">
                  <c16:uniqueId val="{00000026-C39C-43D9-BF04-233E07BDCA71}"/>
                </c:ext>
              </c:extLst>
            </c:dLbl>
            <c:dLbl>
              <c:idx val="16"/>
              <c:tx>
                <c:strRef>
                  <c:f>Diagramm!$K$63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{5B06791B-DFF2-4B6C-9A44-BC59137B402A}</c15:txfldGUID>
                      <c15:f>Diagramm!$K$63</c15:f>
                      <c15:dlblFieldTableCache>
                        <c:ptCount val="1"/>
                      </c15:dlblFieldTableCache>
                    </c15:dlblFTEntry>
                  </c15:dlblFieldTable>
                  <c15:showDataLabelsRange val="0"/>
                </c:ext>
                <c:ext xmlns:c16="http://schemas.microsoft.com/office/drawing/2014/chart" uri="{C3380CC4-5D6E-409C-BE32-E72D297353CC}">
                  <c16:uniqueId val="{00000027-C39C-43D9-BF04-233E07BDCA71}"/>
                </c:ext>
              </c:extLst>
            </c:dLbl>
            <c:dLbl>
              <c:idx val="17"/>
              <c:tx>
                <c:strRef>
                  <c:f>Diagramm!$K$64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{305C5FC0-A2F9-48B0-B430-B162B7EB05AC}</c15:txfldGUID>
                      <c15:f>Diagramm!$K$64</c15:f>
                      <c15:dlblFieldTableCache>
                        <c:ptCount val="1"/>
                      </c15:dlblFieldTableCache>
                    </c15:dlblFTEntry>
                  </c15:dlblFieldTable>
                  <c15:showDataLabelsRange val="0"/>
                </c:ext>
                <c:ext xmlns:c16="http://schemas.microsoft.com/office/drawing/2014/chart" uri="{C3380CC4-5D6E-409C-BE32-E72D297353CC}">
                  <c16:uniqueId val="{00000028-C39C-43D9-BF04-233E07BDCA71}"/>
                </c:ext>
              </c:extLst>
            </c:dLbl>
            <c:dLbl>
              <c:idx val="18"/>
              <c:tx>
                <c:strRef>
                  <c:f>Diagramm!$K$65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{E384424B-60CA-450D-89AC-D537280F062D}</c15:txfldGUID>
                      <c15:f>Diagramm!$K$65</c15:f>
                      <c15:dlblFieldTableCache>
                        <c:ptCount val="1"/>
                      </c15:dlblFieldTableCache>
                    </c15:dlblFTEntry>
                  </c15:dlblFieldTable>
                  <c15:showDataLabelsRange val="0"/>
                </c:ext>
                <c:ext xmlns:c16="http://schemas.microsoft.com/office/drawing/2014/chart" uri="{C3380CC4-5D6E-409C-BE32-E72D297353CC}">
                  <c16:uniqueId val="{00000029-C39C-43D9-BF04-233E07BDCA71}"/>
                </c:ext>
              </c:extLst>
            </c:dLbl>
            <c:dLbl>
              <c:idx val="19"/>
              <c:tx>
                <c:strRef>
                  <c:f>Diagramm!$K$66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{2359D070-2664-45B5-8C1E-1A7893CAC1B0}</c15:txfldGUID>
                      <c15:f>Diagramm!$K$66</c15:f>
                      <c15:dlblFieldTableCache>
                        <c:ptCount val="1"/>
                      </c15:dlblFieldTableCache>
                    </c15:dlblFTEntry>
                  </c15:dlblFieldTable>
                  <c15:showDataLabelsRange val="0"/>
                </c:ext>
                <c:ext xmlns:c16="http://schemas.microsoft.com/office/drawing/2014/chart" uri="{C3380CC4-5D6E-409C-BE32-E72D297353CC}">
                  <c16:uniqueId val="{0000002A-C39C-43D9-BF04-233E07BDCA71}"/>
                </c:ext>
              </c:extLst>
            </c:dLbl>
            <c:dLbl>
              <c:idx val="20"/>
              <c:tx>
                <c:strRef>
                  <c:f>Diagramm!$K$67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{39382873-7A02-458A-AB1F-98246D2FAC8C}</c15:txfldGUID>
                      <c15:f>Diagramm!$K$67</c15:f>
                      <c15:dlblFieldTableCache>
                        <c:ptCount val="1"/>
                      </c15:dlblFieldTableCache>
                    </c15:dlblFTEntry>
                  </c15:dlblFieldTable>
                  <c15:showDataLabelsRange val="0"/>
                </c:ext>
                <c:ext xmlns:c16="http://schemas.microsoft.com/office/drawing/2014/chart" uri="{C3380CC4-5D6E-409C-BE32-E72D297353CC}">
                  <c16:uniqueId val="{0000002B-C39C-43D9-BF04-233E07BDCA71}"/>
                </c:ext>
              </c:extLst>
            </c:dLbl>
            <c:dLbl>
              <c:idx val="21"/>
              <c:tx>
                <c:strRef>
                  <c:f>Diagramm!$K$68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{CE3E4A5E-BC5A-4259-893B-53197DC0BC3F}</c15:txfldGUID>
                      <c15:f>Diagramm!$K$68</c15:f>
                      <c15:dlblFieldTableCache>
                        <c:ptCount val="1"/>
                      </c15:dlblFieldTableCache>
                    </c15:dlblFTEntry>
                  </c15:dlblFieldTable>
                  <c15:showDataLabelsRange val="0"/>
                </c:ext>
                <c:ext xmlns:c16="http://schemas.microsoft.com/office/drawing/2014/chart" uri="{C3380CC4-5D6E-409C-BE32-E72D297353CC}">
                  <c16:uniqueId val="{0000002C-C39C-43D9-BF04-233E07BDCA71}"/>
                </c:ext>
              </c:extLst>
            </c:dLbl>
            <c:spPr>
              <a:noFill/>
              <a:ln w="25400">
                <a:noFill/>
              </a:ln>
            </c:spPr>
            <c:txPr>
              <a:bodyPr/>
              <a:lstStyle/>
              <a:p>
                <a:pPr>
                  <a:defRPr sz="225"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2D-C39C-43D9-BF04-233E07BDCA71}"/>
            </c:ext>
          </c:extLst>
        </c:ser>
        <c:ser>
          <c:idx val="1"/>
          <c:order val="2"/>
          <c:spPr>
            <a:ln w="25400">
              <a:solidFill>
                <a:srgbClr val="C0C0C0"/>
              </a:solidFill>
              <a:prstDash val="solid"/>
            </a:ln>
          </c:spPr>
          <c:marker>
            <c:symbol val="none"/>
          </c:marker>
          <c:dLbls>
            <c:dLbl>
              <c:idx val="0"/>
              <c:tx>
                <c:strRef>
                  <c:f>Diagramm!$J$47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{83EDF6FE-4439-4CB0-A590-C3AAD876B0AC}</c15:txfldGUID>
                      <c15:f>Diagramm!$J$47</c15:f>
                      <c15:dlblFieldTableCache>
                        <c:ptCount val="1"/>
                      </c15:dlblFieldTableCache>
                    </c15:dlblFTEntry>
                  </c15:dlblFieldTable>
                  <c15:showDataLabelsRange val="0"/>
                </c:ext>
                <c:ext xmlns:c16="http://schemas.microsoft.com/office/drawing/2014/chart" uri="{C3380CC4-5D6E-409C-BE32-E72D297353CC}">
                  <c16:uniqueId val="{0000002E-C39C-43D9-BF04-233E07BDCA71}"/>
                </c:ext>
              </c:extLst>
            </c:dLbl>
            <c:dLbl>
              <c:idx val="1"/>
              <c:tx>
                <c:strRef>
                  <c:f>Diagramm!$J$48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{D5B326A9-6BE2-44C9-9492-04F60DE81840}</c15:txfldGUID>
                      <c15:f>Diagramm!$J$48</c15:f>
                      <c15:dlblFieldTableCache>
                        <c:ptCount val="1"/>
                      </c15:dlblFieldTableCache>
                    </c15:dlblFTEntry>
                  </c15:dlblFieldTable>
                  <c15:showDataLabelsRange val="0"/>
                </c:ext>
                <c:ext xmlns:c16="http://schemas.microsoft.com/office/drawing/2014/chart" uri="{C3380CC4-5D6E-409C-BE32-E72D297353CC}">
                  <c16:uniqueId val="{0000002F-C39C-43D9-BF04-233E07BDCA71}"/>
                </c:ext>
              </c:extLst>
            </c:dLbl>
            <c:dLbl>
              <c:idx val="2"/>
              <c:tx>
                <c:strRef>
                  <c:f>Diagramm!$J$49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{00BEC141-306F-413C-AB73-A30065876A7D}</c15:txfldGUID>
                      <c15:f>Diagramm!$J$49</c15:f>
                      <c15:dlblFieldTableCache>
                        <c:ptCount val="1"/>
                      </c15:dlblFieldTableCache>
                    </c15:dlblFTEntry>
                  </c15:dlblFieldTable>
                  <c15:showDataLabelsRange val="0"/>
                </c:ext>
                <c:ext xmlns:c16="http://schemas.microsoft.com/office/drawing/2014/chart" uri="{C3380CC4-5D6E-409C-BE32-E72D297353CC}">
                  <c16:uniqueId val="{00000030-C39C-43D9-BF04-233E07BDCA71}"/>
                </c:ext>
              </c:extLst>
            </c:dLbl>
            <c:dLbl>
              <c:idx val="3"/>
              <c:tx>
                <c:strRef>
                  <c:f>Diagramm!$J$50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{2545C535-5747-470C-8860-D8A72B7FAA3D}</c15:txfldGUID>
                      <c15:f>Diagramm!$J$50</c15:f>
                      <c15:dlblFieldTableCache>
                        <c:ptCount val="1"/>
                      </c15:dlblFieldTableCache>
                    </c15:dlblFTEntry>
                  </c15:dlblFieldTable>
                  <c15:showDataLabelsRange val="0"/>
                </c:ext>
                <c:ext xmlns:c16="http://schemas.microsoft.com/office/drawing/2014/chart" uri="{C3380CC4-5D6E-409C-BE32-E72D297353CC}">
                  <c16:uniqueId val="{00000031-C39C-43D9-BF04-233E07BDCA71}"/>
                </c:ext>
              </c:extLst>
            </c:dLbl>
            <c:dLbl>
              <c:idx val="4"/>
              <c:tx>
                <c:strRef>
                  <c:f>Diagramm!$J$51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{0F1EA919-2E2D-4ACF-819C-FC0C1276F210}</c15:txfldGUID>
                      <c15:f>Diagramm!$J$51</c15:f>
                      <c15:dlblFieldTableCache>
                        <c:ptCount val="1"/>
                      </c15:dlblFieldTableCache>
                    </c15:dlblFTEntry>
                  </c15:dlblFieldTable>
                  <c15:showDataLabelsRange val="0"/>
                </c:ext>
                <c:ext xmlns:c16="http://schemas.microsoft.com/office/drawing/2014/chart" uri="{C3380CC4-5D6E-409C-BE32-E72D297353CC}">
                  <c16:uniqueId val="{00000032-C39C-43D9-BF04-233E07BDCA71}"/>
                </c:ext>
              </c:extLst>
            </c:dLbl>
            <c:dLbl>
              <c:idx val="5"/>
              <c:tx>
                <c:strRef>
                  <c:f>Diagramm!$J$52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{C9A90648-4191-42CF-9AC4-F5FB0582BE02}</c15:txfldGUID>
                      <c15:f>Diagramm!$J$52</c15:f>
                      <c15:dlblFieldTableCache>
                        <c:ptCount val="1"/>
                      </c15:dlblFieldTableCache>
                    </c15:dlblFTEntry>
                  </c15:dlblFieldTable>
                  <c15:showDataLabelsRange val="0"/>
                </c:ext>
                <c:ext xmlns:c16="http://schemas.microsoft.com/office/drawing/2014/chart" uri="{C3380CC4-5D6E-409C-BE32-E72D297353CC}">
                  <c16:uniqueId val="{00000033-C39C-43D9-BF04-233E07BDCA71}"/>
                </c:ext>
              </c:extLst>
            </c:dLbl>
            <c:dLbl>
              <c:idx val="6"/>
              <c:tx>
                <c:strRef>
                  <c:f>Diagramm!$J$53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{AFC68363-28C7-4B74-9501-6744D7DB3091}</c15:txfldGUID>
                      <c15:f>Diagramm!$J$53</c15:f>
                      <c15:dlblFieldTableCache>
                        <c:ptCount val="1"/>
                      </c15:dlblFieldTableCache>
                    </c15:dlblFTEntry>
                  </c15:dlblFieldTable>
                  <c15:showDataLabelsRange val="0"/>
                </c:ext>
                <c:ext xmlns:c16="http://schemas.microsoft.com/office/drawing/2014/chart" uri="{C3380CC4-5D6E-409C-BE32-E72D297353CC}">
                  <c16:uniqueId val="{00000034-C39C-43D9-BF04-233E07BDCA71}"/>
                </c:ext>
              </c:extLst>
            </c:dLbl>
            <c:dLbl>
              <c:idx val="7"/>
              <c:tx>
                <c:strRef>
                  <c:f>Diagramm!$J$54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{4D00FFB6-0970-440C-805A-9B21483543BF}</c15:txfldGUID>
                      <c15:f>Diagramm!$J$54</c15:f>
                      <c15:dlblFieldTableCache>
                        <c:ptCount val="1"/>
                      </c15:dlblFieldTableCache>
                    </c15:dlblFTEntry>
                  </c15:dlblFieldTable>
                  <c15:showDataLabelsRange val="0"/>
                </c:ext>
                <c:ext xmlns:c16="http://schemas.microsoft.com/office/drawing/2014/chart" uri="{C3380CC4-5D6E-409C-BE32-E72D297353CC}">
                  <c16:uniqueId val="{00000035-C39C-43D9-BF04-233E07BDCA71}"/>
                </c:ext>
              </c:extLst>
            </c:dLbl>
            <c:dLbl>
              <c:idx val="8"/>
              <c:tx>
                <c:strRef>
                  <c:f>Diagramm!$J$55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{59BBBF95-EBD7-4C85-9B62-4769FFC11DF0}</c15:txfldGUID>
                      <c15:f>Diagramm!$J$55</c15:f>
                      <c15:dlblFieldTableCache>
                        <c:ptCount val="1"/>
                      </c15:dlblFieldTableCache>
                    </c15:dlblFTEntry>
                  </c15:dlblFieldTable>
                  <c15:showDataLabelsRange val="0"/>
                </c:ext>
                <c:ext xmlns:c16="http://schemas.microsoft.com/office/drawing/2014/chart" uri="{C3380CC4-5D6E-409C-BE32-E72D297353CC}">
                  <c16:uniqueId val="{00000036-C39C-43D9-BF04-233E07BDCA71}"/>
                </c:ext>
              </c:extLst>
            </c:dLbl>
            <c:dLbl>
              <c:idx val="9"/>
              <c:tx>
                <c:strRef>
                  <c:f>Diagramm!$J$56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{9636AEE0-F81F-4475-B722-36D03808AA2B}</c15:txfldGUID>
                      <c15:f>Diagramm!$J$56</c15:f>
                      <c15:dlblFieldTableCache>
                        <c:ptCount val="1"/>
                      </c15:dlblFieldTableCache>
                    </c15:dlblFTEntry>
                  </c15:dlblFieldTable>
                  <c15:showDataLabelsRange val="0"/>
                </c:ext>
                <c:ext xmlns:c16="http://schemas.microsoft.com/office/drawing/2014/chart" uri="{C3380CC4-5D6E-409C-BE32-E72D297353CC}">
                  <c16:uniqueId val="{00000037-C39C-43D9-BF04-233E07BDCA71}"/>
                </c:ext>
              </c:extLst>
            </c:dLbl>
            <c:dLbl>
              <c:idx val="10"/>
              <c:tx>
                <c:strRef>
                  <c:f>Diagramm!$J$57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{7E2C70D4-4D71-4AB7-9035-E2CA11DC9BE0}</c15:txfldGUID>
                      <c15:f>Diagramm!$J$57</c15:f>
                      <c15:dlblFieldTableCache>
                        <c:ptCount val="1"/>
                      </c15:dlblFieldTableCache>
                    </c15:dlblFTEntry>
                  </c15:dlblFieldTable>
                  <c15:showDataLabelsRange val="0"/>
                </c:ext>
                <c:ext xmlns:c16="http://schemas.microsoft.com/office/drawing/2014/chart" uri="{C3380CC4-5D6E-409C-BE32-E72D297353CC}">
                  <c16:uniqueId val="{00000038-C39C-43D9-BF04-233E07BDCA71}"/>
                </c:ext>
              </c:extLst>
            </c:dLbl>
            <c:dLbl>
              <c:idx val="11"/>
              <c:tx>
                <c:strRef>
                  <c:f>Diagramm!$J$58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{E866A84D-3CCC-4496-A19F-02E0720A1446}</c15:txfldGUID>
                      <c15:f>Diagramm!$J$58</c15:f>
                      <c15:dlblFieldTableCache>
                        <c:ptCount val="1"/>
                      </c15:dlblFieldTableCache>
                    </c15:dlblFTEntry>
                  </c15:dlblFieldTable>
                  <c15:showDataLabelsRange val="0"/>
                </c:ext>
                <c:ext xmlns:c16="http://schemas.microsoft.com/office/drawing/2014/chart" uri="{C3380CC4-5D6E-409C-BE32-E72D297353CC}">
                  <c16:uniqueId val="{00000039-C39C-43D9-BF04-233E07BDCA71}"/>
                </c:ext>
              </c:extLst>
            </c:dLbl>
            <c:dLbl>
              <c:idx val="12"/>
              <c:tx>
                <c:strRef>
                  <c:f>Diagramm!$J$59</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{7310CBF1-809C-46D5-BD22-B06A2CF195D6}</c15:txfldGUID>
                      <c15:f>Diagramm!$J$59</c15:f>
                      <c15:dlblFieldTableCache>
                        <c:ptCount val="1"/>
                      </c15:dlblFieldTableCache>
                    </c15:dlblFTEntry>
                  </c15:dlblFieldTable>
                  <c15:showDataLabelsRange val="0"/>
                </c:ext>
                <c:ext xmlns:c16="http://schemas.microsoft.com/office/drawing/2014/chart" uri="{C3380CC4-5D6E-409C-BE32-E72D297353CC}">
                  <c16:uniqueId val="{0000003A-C39C-43D9-BF04-233E07BDCA71}"/>
                </c:ext>
              </c:extLst>
            </c:dLbl>
            <c:dLbl>
              <c:idx val="13"/>
              <c:tx>
                <c:strRef>
                  <c:f>Diagramm!$J$60</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{DC505240-7CC8-4D47-ABC5-0F8B42D050D6}</c15:txfldGUID>
                      <c15:f>Diagramm!$J$60</c15:f>
                      <c15:dlblFieldTableCache>
                        <c:ptCount val="1"/>
                      </c15:dlblFieldTableCache>
                    </c15:dlblFTEntry>
                  </c15:dlblFieldTable>
                  <c15:showDataLabelsRange val="0"/>
                </c:ext>
                <c:ext xmlns:c16="http://schemas.microsoft.com/office/drawing/2014/chart" uri="{C3380CC4-5D6E-409C-BE32-E72D297353CC}">
                  <c16:uniqueId val="{0000003B-C39C-43D9-BF04-233E07BDCA71}"/>
                </c:ext>
              </c:extLst>
            </c:dLbl>
            <c:dLbl>
              <c:idx val="14"/>
              <c:tx>
                <c:strRef>
                  <c:f>Diagramm!$J$61</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{ED30ED04-D286-4BAF-B2EE-D1B79A639F88}</c15:txfldGUID>
                      <c15:f>Diagramm!$J$61</c15:f>
                      <c15:dlblFieldTableCache>
                        <c:ptCount val="1"/>
                      </c15:dlblFieldTableCache>
                    </c15:dlblFTEntry>
                  </c15:dlblFieldTable>
                  <c15:showDataLabelsRange val="0"/>
                </c:ext>
                <c:ext xmlns:c16="http://schemas.microsoft.com/office/drawing/2014/chart" uri="{C3380CC4-5D6E-409C-BE32-E72D297353CC}">
                  <c16:uniqueId val="{0000003C-C39C-43D9-BF04-233E07BDCA71}"/>
                </c:ext>
              </c:extLst>
            </c:dLbl>
            <c:dLbl>
              <c:idx val="15"/>
              <c:tx>
                <c:strRef>
                  <c:f>Diagramm!$J$62</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{496DD9EE-A3B4-4990-817D-8BE18C23B37C}</c15:txfldGUID>
                      <c15:f>Diagramm!$J$62</c15:f>
                      <c15:dlblFieldTableCache>
                        <c:ptCount val="1"/>
                      </c15:dlblFieldTableCache>
                    </c15:dlblFTEntry>
                  </c15:dlblFieldTable>
                  <c15:showDataLabelsRange val="0"/>
                </c:ext>
                <c:ext xmlns:c16="http://schemas.microsoft.com/office/drawing/2014/chart" uri="{C3380CC4-5D6E-409C-BE32-E72D297353CC}">
                  <c16:uniqueId val="{0000003D-C39C-43D9-BF04-233E07BDCA71}"/>
                </c:ext>
              </c:extLst>
            </c:dLbl>
            <c:dLbl>
              <c:idx val="16"/>
              <c:tx>
                <c:strRef>
                  <c:f>Diagramm!$J$63</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{B07F593C-3953-4C37-8A83-9B2CF16259DD}</c15:txfldGUID>
                      <c15:f>Diagramm!$J$63</c15:f>
                      <c15:dlblFieldTableCache>
                        <c:ptCount val="1"/>
                      </c15:dlblFieldTableCache>
                    </c15:dlblFTEntry>
                  </c15:dlblFieldTable>
                  <c15:showDataLabelsRange val="0"/>
                </c:ext>
                <c:ext xmlns:c16="http://schemas.microsoft.com/office/drawing/2014/chart" uri="{C3380CC4-5D6E-409C-BE32-E72D297353CC}">
                  <c16:uniqueId val="{0000003E-C39C-43D9-BF04-233E07BDCA71}"/>
                </c:ext>
              </c:extLst>
            </c:dLbl>
            <c:dLbl>
              <c:idx val="17"/>
              <c:tx>
                <c:strRef>
                  <c:f>Diagramm!$J$64</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{5EF97D2E-6F1B-437D-B7F5-F77E4A252D1B}</c15:txfldGUID>
                      <c15:f>Diagramm!$J$64</c15:f>
                      <c15:dlblFieldTableCache>
                        <c:ptCount val="1"/>
                      </c15:dlblFieldTableCache>
                    </c15:dlblFTEntry>
                  </c15:dlblFieldTable>
                  <c15:showDataLabelsRange val="0"/>
                </c:ext>
                <c:ext xmlns:c16="http://schemas.microsoft.com/office/drawing/2014/chart" uri="{C3380CC4-5D6E-409C-BE32-E72D297353CC}">
                  <c16:uniqueId val="{0000003F-C39C-43D9-BF04-233E07BDCA71}"/>
                </c:ext>
              </c:extLst>
            </c:dLbl>
            <c:dLbl>
              <c:idx val="18"/>
              <c:tx>
                <c:strRef>
                  <c:f>Diagramm!$J$65</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{E2E88DDC-0B01-4B3A-8341-1FBB987F472C}</c15:txfldGUID>
                      <c15:f>Diagramm!$J$65</c15:f>
                      <c15:dlblFieldTableCache>
                        <c:ptCount val="1"/>
                      </c15:dlblFieldTableCache>
                    </c15:dlblFTEntry>
                  </c15:dlblFieldTable>
                  <c15:showDataLabelsRange val="0"/>
                </c:ext>
                <c:ext xmlns:c16="http://schemas.microsoft.com/office/drawing/2014/chart" uri="{C3380CC4-5D6E-409C-BE32-E72D297353CC}">
                  <c16:uniqueId val="{00000040-C39C-43D9-BF04-233E07BDCA71}"/>
                </c:ext>
              </c:extLst>
            </c:dLbl>
            <c:dLbl>
              <c:idx val="19"/>
              <c:tx>
                <c:strRef>
                  <c:f>Diagramm!$J$66</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{32E7E67E-38A5-454B-8BCC-BD7DC179FAF4}</c15:txfldGUID>
                      <c15:f>Diagramm!$J$66</c15:f>
                      <c15:dlblFieldTableCache>
                        <c:ptCount val="1"/>
                      </c15:dlblFieldTableCache>
                    </c15:dlblFTEntry>
                  </c15:dlblFieldTable>
                  <c15:showDataLabelsRange val="0"/>
                </c:ext>
                <c:ext xmlns:c16="http://schemas.microsoft.com/office/drawing/2014/chart" uri="{C3380CC4-5D6E-409C-BE32-E72D297353CC}">
                  <c16:uniqueId val="{00000041-C39C-43D9-BF04-233E07BDCA71}"/>
                </c:ext>
              </c:extLst>
            </c:dLbl>
            <c:dLbl>
              <c:idx val="20"/>
              <c:tx>
                <c:strRef>
                  <c:f>Diagramm!$J$67</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{EAA2CA93-6438-4510-840D-6B6ECEAE1A8E}</c15:txfldGUID>
                      <c15:f>Diagramm!$J$67</c15:f>
                      <c15:dlblFieldTableCache>
                        <c:ptCount val="1"/>
                      </c15:dlblFieldTableCache>
                    </c15:dlblFTEntry>
                  </c15:dlblFieldTable>
                  <c15:showDataLabelsRange val="0"/>
                </c:ext>
                <c:ext xmlns:c16="http://schemas.microsoft.com/office/drawing/2014/chart" uri="{C3380CC4-5D6E-409C-BE32-E72D297353CC}">
                  <c16:uniqueId val="{00000042-C39C-43D9-BF04-233E07BDCA71}"/>
                </c:ext>
              </c:extLst>
            </c:dLbl>
            <c:dLbl>
              <c:idx val="21"/>
              <c:tx>
                <c:strRef>
                  <c:f>Diagramm!$J$68</c:f>
                  <c:strCache>
                    <c:ptCount val="1"/>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{59547C8A-AD1A-47D8-A59D-8CD44AC9A068}</c15:txfldGUID>
                      <c15:f>Diagramm!$J$68</c15:f>
                      <c15:dlblFieldTableCache>
                        <c:ptCount val="1"/>
                      </c15:dlblFieldTableCache>
                    </c15:dlblFTEntry>
                  </c15:dlblFieldTable>
                  <c15:showDataLabelsRange val="0"/>
                </c:ext>
                <c:ext xmlns:c16="http://schemas.microsoft.com/office/drawing/2014/chart" uri="{C3380CC4-5D6E-409C-BE32-E72D297353CC}">
                  <c16:uniqueId val="{00000043-C39C-43D9-BF04-233E07BDCA71}"/>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44-C39C-43D9-BF04-233E07BDCA71}"/>
            </c:ext>
          </c:extLst>
        </c:ser>
        <c:dLbls>
          <c:showLegendKey val="0"/>
          <c:showVal val="0"/>
          <c:showCatName val="0"/>
          <c:showSerName val="0"/>
          <c:showPercent val="0"/>
          <c:showBubbleSize val="0"/>
        </c:dLbls>
        <c:smooth val="0"/>
        <c:axId val="297633680"/>
        <c:axId val="297634072"/>
      </c:lineChart>
      <c:catAx>
        <c:axId val="297633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de-DE"/>
          </a:p>
        </c:txPr>
        <c:crossAx val="297634072"/>
        <c:crosses val="autoZero"/>
        <c:auto val="1"/>
        <c:lblAlgn val="ctr"/>
        <c:lblOffset val="100"/>
        <c:tickLblSkip val="1"/>
        <c:tickMarkSkip val="1"/>
        <c:noMultiLvlLbl val="0"/>
      </c:catAx>
      <c:valAx>
        <c:axId val="297634072"/>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de-DE"/>
          </a:p>
        </c:txPr>
        <c:crossAx val="297633680"/>
        <c:crosses val="autoZero"/>
        <c:crossBetween val="between"/>
      </c:valAx>
      <c:spPr>
        <a:noFill/>
        <a:ln w="25400">
          <a:noFill/>
        </a:ln>
      </c:spPr>
    </c:plotArea>
    <c:legend>
      <c:legendPos val="r"/>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2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25400">
              <a:solidFill>
                <a:srgbClr val="00000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34-4886-8B07-741CB0ABF46B}"/>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34-4886-8B07-741CB0ABF46B}"/>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34-4886-8B07-741CB0ABF46B}"/>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34-4886-8B07-741CB0ABF46B}"/>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34-4886-8B07-741CB0ABF46B}"/>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34-4886-8B07-741CB0ABF46B}"/>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34-4886-8B07-741CB0ABF46B}"/>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34-4886-8B07-741CB0ABF46B}"/>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34-4886-8B07-741CB0ABF46B}"/>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A34-4886-8B07-741CB0ABF46B}"/>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34-4886-8B07-741CB0ABF46B}"/>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A34-4886-8B07-741CB0ABF46B}"/>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A34-4886-8B07-741CB0ABF46B}"/>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34-4886-8B07-741CB0ABF46B}"/>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34-4886-8B07-741CB0ABF46B}"/>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34-4886-8B07-741CB0ABF46B}"/>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34-4886-8B07-741CB0ABF46B}"/>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A34-4886-8B07-741CB0ABF46B}"/>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A34-4886-8B07-741CB0ABF46B}"/>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8A34-4886-8B07-741CB0ABF46B}"/>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8A34-4886-8B07-741CB0ABF46B}"/>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b"/>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A34-4886-8B07-741CB0ABF46B}"/>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16-8A34-4886-8B07-741CB0ABF46B}"/>
            </c:ext>
          </c:extLst>
        </c:ser>
        <c:ser>
          <c:idx val="2"/>
          <c:order val="1"/>
          <c:spPr>
            <a:ln w="25400">
              <a:solidFill>
                <a:srgbClr val="80808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8A34-4886-8B07-741CB0ABF46B}"/>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A34-4886-8B07-741CB0ABF46B}"/>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A34-4886-8B07-741CB0ABF46B}"/>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A34-4886-8B07-741CB0ABF46B}"/>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A34-4886-8B07-741CB0ABF46B}"/>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A34-4886-8B07-741CB0ABF46B}"/>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A34-4886-8B07-741CB0ABF46B}"/>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A34-4886-8B07-741CB0ABF46B}"/>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A34-4886-8B07-741CB0ABF46B}"/>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A34-4886-8B07-741CB0ABF46B}"/>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A34-4886-8B07-741CB0ABF46B}"/>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8A34-4886-8B07-741CB0ABF46B}"/>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A34-4886-8B07-741CB0ABF46B}"/>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A34-4886-8B07-741CB0ABF46B}"/>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A34-4886-8B07-741CB0ABF46B}"/>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8A34-4886-8B07-741CB0ABF46B}"/>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A34-4886-8B07-741CB0ABF46B}"/>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8A34-4886-8B07-741CB0ABF46B}"/>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A34-4886-8B07-741CB0ABF46B}"/>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A34-4886-8B07-741CB0ABF46B}"/>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A34-4886-8B07-741CB0ABF46B}"/>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8A34-4886-8B07-741CB0ABF46B}"/>
                </c:ext>
              </c:extLst>
            </c:dLbl>
            <c:spPr>
              <a:noFill/>
              <a:ln w="25400">
                <a:noFill/>
              </a:ln>
            </c:spPr>
            <c:txPr>
              <a:bodyPr/>
              <a:lstStyle/>
              <a:p>
                <a:pPr>
                  <a:defRPr sz="225"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2D-8A34-4886-8B07-741CB0ABF46B}"/>
            </c:ext>
          </c:extLst>
        </c:ser>
        <c:ser>
          <c:idx val="1"/>
          <c:order val="2"/>
          <c:spPr>
            <a:ln w="25400">
              <a:solidFill>
                <a:srgbClr val="C0C0C0"/>
              </a:solidFill>
              <a:prstDash val="solid"/>
            </a:ln>
          </c:spPr>
          <c:marker>
            <c:symbol val="none"/>
          </c:marker>
          <c:dLbls>
            <c:dLbl>
              <c:idx val="0"/>
              <c:tx>
                <c:rich>
                  <a:bodyPr/>
                  <a:lstStyle/>
                  <a:p>
                    <a:pPr>
                      <a:defRPr sz="1000" b="0" i="0" u="none" strike="noStrike" baseline="0">
                        <a:solidFill>
                          <a:srgbClr val="000000"/>
                        </a:solidFill>
                        <a:latin typeface="Arial"/>
                        <a:ea typeface="Arial"/>
                        <a:cs typeface="Arial"/>
                      </a:defRPr>
                    </a:pPr>
                    <a:endParaRPr lang="de-DE"/>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8A34-4886-8B07-741CB0ABF46B}"/>
                </c:ext>
              </c:extLst>
            </c:dLbl>
            <c:dLbl>
              <c:idx val="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A34-4886-8B07-741CB0ABF46B}"/>
                </c:ext>
              </c:extLst>
            </c:dLbl>
            <c:dLbl>
              <c:idx val="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A34-4886-8B07-741CB0ABF46B}"/>
                </c:ext>
              </c:extLst>
            </c:dLbl>
            <c:dLbl>
              <c:idx val="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8A34-4886-8B07-741CB0ABF46B}"/>
                </c:ext>
              </c:extLst>
            </c:dLbl>
            <c:dLbl>
              <c:idx val="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8A34-4886-8B07-741CB0ABF46B}"/>
                </c:ext>
              </c:extLst>
            </c:dLbl>
            <c:dLbl>
              <c:idx val="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8A34-4886-8B07-741CB0ABF46B}"/>
                </c:ext>
              </c:extLst>
            </c:dLbl>
            <c:dLbl>
              <c:idx val="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8A34-4886-8B07-741CB0ABF46B}"/>
                </c:ext>
              </c:extLst>
            </c:dLbl>
            <c:dLbl>
              <c:idx val="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8A34-4886-8B07-741CB0ABF46B}"/>
                </c:ext>
              </c:extLst>
            </c:dLbl>
            <c:dLbl>
              <c:idx val="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8A34-4886-8B07-741CB0ABF46B}"/>
                </c:ext>
              </c:extLst>
            </c:dLbl>
            <c:dLbl>
              <c:idx val="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7-8A34-4886-8B07-741CB0ABF46B}"/>
                </c:ext>
              </c:extLst>
            </c:dLbl>
            <c:dLbl>
              <c:idx val="1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8A34-4886-8B07-741CB0ABF46B}"/>
                </c:ext>
              </c:extLst>
            </c:dLbl>
            <c:dLbl>
              <c:idx val="1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9-8A34-4886-8B07-741CB0ABF46B}"/>
                </c:ext>
              </c:extLst>
            </c:dLbl>
            <c:dLbl>
              <c:idx val="12"/>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8A34-4886-8B07-741CB0ABF46B}"/>
                </c:ext>
              </c:extLst>
            </c:dLbl>
            <c:dLbl>
              <c:idx val="13"/>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8A34-4886-8B07-741CB0ABF46B}"/>
                </c:ext>
              </c:extLst>
            </c:dLbl>
            <c:dLbl>
              <c:idx val="14"/>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8A34-4886-8B07-741CB0ABF46B}"/>
                </c:ext>
              </c:extLst>
            </c:dLbl>
            <c:dLbl>
              <c:idx val="15"/>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D-8A34-4886-8B07-741CB0ABF46B}"/>
                </c:ext>
              </c:extLst>
            </c:dLbl>
            <c:dLbl>
              <c:idx val="16"/>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8A34-4886-8B07-741CB0ABF46B}"/>
                </c:ext>
              </c:extLst>
            </c:dLbl>
            <c:dLbl>
              <c:idx val="17"/>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F-8A34-4886-8B07-741CB0ABF46B}"/>
                </c:ext>
              </c:extLst>
            </c:dLbl>
            <c:dLbl>
              <c:idx val="18"/>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0-8A34-4886-8B07-741CB0ABF46B}"/>
                </c:ext>
              </c:extLst>
            </c:dLbl>
            <c:dLbl>
              <c:idx val="19"/>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1-8A34-4886-8B07-741CB0ABF46B}"/>
                </c:ext>
              </c:extLst>
            </c:dLbl>
            <c:dLbl>
              <c:idx val="20"/>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2-8A34-4886-8B07-741CB0ABF46B}"/>
                </c:ext>
              </c:extLst>
            </c:dLbl>
            <c:dLbl>
              <c:idx val="21"/>
              <c:tx>
                <c:rich>
                  <a:bodyPr/>
                  <a:lstStyle/>
                  <a:p>
                    <a:pPr>
                      <a:defRPr sz="1000" b="0" i="0" u="none" strike="noStrike" baseline="0">
                        <a:solidFill>
                          <a:srgbClr val="000000"/>
                        </a:solidFill>
                        <a:latin typeface="Arial"/>
                        <a:ea typeface="Arial"/>
                        <a:cs typeface="Arial"/>
                      </a:defRPr>
                    </a:pPr>
                    <a:endParaRPr/>
                  </a:p>
                </c:rich>
              </c:tx>
              <c:spPr>
                <a:noFill/>
                <a:ln w="25400">
                  <a:noFill/>
                </a:ln>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3-8A34-4886-8B07-741CB0ABF46B}"/>
                </c:ext>
              </c:extLst>
            </c:dLbl>
            <c:spPr>
              <a:noFill/>
              <a:ln w="25400">
                <a:noFill/>
              </a:ln>
            </c:spPr>
            <c:txPr>
              <a:bodyPr/>
              <a:lstStyle/>
              <a:p>
                <a:pPr>
                  <a:defRPr sz="150" b="0" i="0" u="none" strike="noStrike" baseline="0">
                    <a:solidFill>
                      <a:srgbClr val="000000"/>
                    </a:solidFill>
                    <a:latin typeface="Arial"/>
                    <a:ea typeface="Arial"/>
                    <a:cs typeface="Aria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smooth val="0"/>
          <c:extLst>
            <c:ext xmlns:c16="http://schemas.microsoft.com/office/drawing/2014/chart" uri="{C3380CC4-5D6E-409C-BE32-E72D297353CC}">
              <c16:uniqueId val="{00000044-8A34-4886-8B07-741CB0ABF46B}"/>
            </c:ext>
          </c:extLst>
        </c:ser>
        <c:dLbls>
          <c:showLegendKey val="0"/>
          <c:showVal val="0"/>
          <c:showCatName val="0"/>
          <c:showSerName val="0"/>
          <c:showPercent val="0"/>
          <c:showBubbleSize val="0"/>
        </c:dLbls>
        <c:smooth val="0"/>
        <c:axId val="292822744"/>
        <c:axId val="292823136"/>
      </c:lineChart>
      <c:catAx>
        <c:axId val="292822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de-DE"/>
          </a:p>
        </c:txPr>
        <c:crossAx val="292823136"/>
        <c:crosses val="autoZero"/>
        <c:auto val="1"/>
        <c:lblAlgn val="ctr"/>
        <c:lblOffset val="100"/>
        <c:tickLblSkip val="1"/>
        <c:tickMarkSkip val="1"/>
        <c:noMultiLvlLbl val="0"/>
      </c:catAx>
      <c:valAx>
        <c:axId val="29282313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Arial"/>
                <a:ea typeface="Arial"/>
                <a:cs typeface="Arial"/>
              </a:defRPr>
            </a:pPr>
            <a:endParaRPr lang="de-DE"/>
          </a:p>
        </c:txPr>
        <c:crossAx val="292822744"/>
        <c:crosses val="autoZero"/>
        <c:crossBetween val="between"/>
      </c:valAx>
      <c:spPr>
        <a:noFill/>
        <a:ln w="25400">
          <a:noFill/>
        </a:ln>
      </c:spPr>
    </c:plotArea>
    <c:legend>
      <c:legendPos val="r"/>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2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44718948978125E-2"/>
          <c:y val="9.4044031096981395E-2"/>
          <c:w val="0.93184408380111061"/>
          <c:h val="0.76175665188554964"/>
        </c:manualLayout>
      </c:layout>
      <c:lineChart>
        <c:grouping val="standard"/>
        <c:varyColors val="0"/>
        <c:ser>
          <c:idx val="0"/>
          <c:order val="0"/>
          <c:tx>
            <c:strRef>
              <c:f>Daten_Diagramme!$E$51</c:f>
              <c:strCache>
                <c:ptCount val="1"/>
                <c:pt idx="0">
                  <c:v>SvB</c:v>
                </c:pt>
              </c:strCache>
            </c:strRef>
          </c:tx>
          <c:spPr>
            <a:ln w="25400">
              <a:solidFill>
                <a:srgbClr val="000000"/>
              </a:solidFill>
              <a:prstDash val="solid"/>
            </a:ln>
          </c:spPr>
          <c:marker>
            <c:symbol val="none"/>
          </c:marker>
          <c:val>
            <c:numRef>
              <c:f>Daten_Diagramme!$E$52:$E$76</c:f>
              <c:numCache>
                <c:formatCode>#,#00</c:formatCode>
                <c:ptCount val="25"/>
                <c:pt idx="0">
                  <c:v>100</c:v>
                </c:pt>
                <c:pt idx="1">
                  <c:v>100.65167589688842</c:v>
                </c:pt>
                <c:pt idx="2">
                  <c:v>102.47696151479431</c:v>
                </c:pt>
                <c:pt idx="3">
                  <c:v>101.9379758753883</c:v>
                </c:pt>
                <c:pt idx="4">
                  <c:v>102.41468531986982</c:v>
                </c:pt>
                <c:pt idx="5">
                  <c:v>103.40962167211583</c:v>
                </c:pt>
                <c:pt idx="6">
                  <c:v>104.92130216558053</c:v>
                </c:pt>
                <c:pt idx="7">
                  <c:v>104.35785087816849</c:v>
                </c:pt>
                <c:pt idx="8">
                  <c:v>104.69369750079697</c:v>
                </c:pt>
                <c:pt idx="9">
                  <c:v>105.68937523631593</c:v>
                </c:pt>
                <c:pt idx="10">
                  <c:v>107.45312604257022</c:v>
                </c:pt>
                <c:pt idx="11">
                  <c:v>106.54270738343601</c:v>
                </c:pt>
                <c:pt idx="12">
                  <c:v>106.86446772387922</c:v>
                </c:pt>
                <c:pt idx="13">
                  <c:v>107.3396944018149</c:v>
                </c:pt>
                <c:pt idx="14">
                  <c:v>109.07675541024444</c:v>
                </c:pt>
                <c:pt idx="15">
                  <c:v>108.08923289072752</c:v>
                </c:pt>
                <c:pt idx="16">
                  <c:v>107.8156624630235</c:v>
                </c:pt>
                <c:pt idx="17">
                  <c:v>106.73694980093859</c:v>
                </c:pt>
                <c:pt idx="18">
                  <c:v>108.31016510605487</c:v>
                </c:pt>
                <c:pt idx="19">
                  <c:v>107.81714522956933</c:v>
                </c:pt>
                <c:pt idx="20">
                  <c:v>107.80824863029441</c:v>
                </c:pt>
                <c:pt idx="21">
                  <c:v>108.27457870895516</c:v>
                </c:pt>
                <c:pt idx="22">
                  <c:v>110.17919233706249</c:v>
                </c:pt>
                <c:pt idx="23">
                  <c:v>109.51639569108042</c:v>
                </c:pt>
                <c:pt idx="24">
                  <c:v>109.72694854058702</c:v>
                </c:pt>
              </c:numCache>
            </c:numRef>
          </c:val>
          <c:smooth val="0"/>
          <c:extLst>
            <c:ext xmlns:c16="http://schemas.microsoft.com/office/drawing/2014/chart" uri="{C3380CC4-5D6E-409C-BE32-E72D297353CC}">
              <c16:uniqueId val="{00000000-E9FB-41B0-B366-F00515BC4AF9}"/>
            </c:ext>
          </c:extLst>
        </c:ser>
        <c:ser>
          <c:idx val="2"/>
          <c:order val="1"/>
          <c:tx>
            <c:strRef>
              <c:f>Daten_Diagramme!$F$51</c:f>
              <c:strCache>
                <c:ptCount val="1"/>
                <c:pt idx="0">
                  <c:v>GeB - ausschließlich</c:v>
                </c:pt>
              </c:strCache>
            </c:strRef>
          </c:tx>
          <c:spPr>
            <a:ln w="25400">
              <a:solidFill>
                <a:srgbClr val="808080"/>
              </a:solidFill>
              <a:prstDash val="solid"/>
            </a:ln>
          </c:spPr>
          <c:marker>
            <c:symbol val="none"/>
          </c:marker>
          <c:val>
            <c:numRef>
              <c:f>Daten_Diagramme!$F$52:$F$76</c:f>
              <c:numCache>
                <c:formatCode>#,#00</c:formatCode>
                <c:ptCount val="25"/>
                <c:pt idx="0">
                  <c:v>100</c:v>
                </c:pt>
                <c:pt idx="1">
                  <c:v>102.0353486884197</c:v>
                </c:pt>
                <c:pt idx="2">
                  <c:v>100.78374920025593</c:v>
                </c:pt>
                <c:pt idx="3">
                  <c:v>100.16394753678823</c:v>
                </c:pt>
                <c:pt idx="4">
                  <c:v>100.04798464491363</c:v>
                </c:pt>
                <c:pt idx="5">
                  <c:v>100.80374280230326</c:v>
                </c:pt>
                <c:pt idx="6">
                  <c:v>99.596129238643641</c:v>
                </c:pt>
                <c:pt idx="7">
                  <c:v>99.116282789507366</c:v>
                </c:pt>
                <c:pt idx="8">
                  <c:v>97.456813819577732</c:v>
                </c:pt>
                <c:pt idx="9">
                  <c:v>98.992322456813824</c:v>
                </c:pt>
                <c:pt idx="10">
                  <c:v>96.924984005118361</c:v>
                </c:pt>
                <c:pt idx="11">
                  <c:v>95.933301343570051</c:v>
                </c:pt>
                <c:pt idx="12">
                  <c:v>94.837651951375562</c:v>
                </c:pt>
                <c:pt idx="13">
                  <c:v>95.089571337172103</c:v>
                </c:pt>
                <c:pt idx="14">
                  <c:v>93.306142034548941</c:v>
                </c:pt>
                <c:pt idx="15">
                  <c:v>93.470089571337169</c:v>
                </c:pt>
                <c:pt idx="16">
                  <c:v>91.022872680742168</c:v>
                </c:pt>
                <c:pt idx="17">
                  <c:v>89.719289827255281</c:v>
                </c:pt>
                <c:pt idx="18">
                  <c:v>89.731285988483691</c:v>
                </c:pt>
                <c:pt idx="19">
                  <c:v>87.052143314139471</c:v>
                </c:pt>
                <c:pt idx="20">
                  <c:v>85.152751119641707</c:v>
                </c:pt>
                <c:pt idx="21">
                  <c:v>87.196097248880349</c:v>
                </c:pt>
                <c:pt idx="22">
                  <c:v>86.936180422264869</c:v>
                </c:pt>
                <c:pt idx="23">
                  <c:v>86.080454254638511</c:v>
                </c:pt>
                <c:pt idx="24">
                  <c:v>85.364683301343575</c:v>
                </c:pt>
              </c:numCache>
            </c:numRef>
          </c:val>
          <c:smooth val="0"/>
          <c:extLst>
            <c:ext xmlns:c16="http://schemas.microsoft.com/office/drawing/2014/chart" uri="{C3380CC4-5D6E-409C-BE32-E72D297353CC}">
              <c16:uniqueId val="{00000001-E9FB-41B0-B366-F00515BC4AF9}"/>
            </c:ext>
          </c:extLst>
        </c:ser>
        <c:ser>
          <c:idx val="1"/>
          <c:order val="2"/>
          <c:tx>
            <c:strRef>
              <c:f>Daten_Diagramme!$G$51</c:f>
              <c:strCache>
                <c:ptCount val="1"/>
                <c:pt idx="0">
                  <c:v>GeB - im Nebenjob</c:v>
                </c:pt>
              </c:strCache>
            </c:strRef>
          </c:tx>
          <c:spPr>
            <a:ln w="25400">
              <a:solidFill>
                <a:srgbClr val="C0C0C0"/>
              </a:solidFill>
              <a:prstDash val="solid"/>
            </a:ln>
          </c:spPr>
          <c:marker>
            <c:symbol val="none"/>
          </c:marker>
          <c:val>
            <c:numRef>
              <c:f>Daten_Diagramme!$G$52:$G$76</c:f>
              <c:numCache>
                <c:formatCode>#,#00</c:formatCode>
                <c:ptCount val="25"/>
                <c:pt idx="0">
                  <c:v>100</c:v>
                </c:pt>
                <c:pt idx="1">
                  <c:v>101.07925154863018</c:v>
                </c:pt>
                <c:pt idx="2">
                  <c:v>103.99131489878026</c:v>
                </c:pt>
                <c:pt idx="3">
                  <c:v>103.11003256912959</c:v>
                </c:pt>
                <c:pt idx="4">
                  <c:v>102.97592438853056</c:v>
                </c:pt>
                <c:pt idx="5">
                  <c:v>104.94284437064947</c:v>
                </c:pt>
                <c:pt idx="6">
                  <c:v>108.05287693977903</c:v>
                </c:pt>
                <c:pt idx="7">
                  <c:v>107.03748642952935</c:v>
                </c:pt>
                <c:pt idx="8">
                  <c:v>106.66070630308448</c:v>
                </c:pt>
                <c:pt idx="9">
                  <c:v>109.25985056517018</c:v>
                </c:pt>
                <c:pt idx="10">
                  <c:v>111.53330353151543</c:v>
                </c:pt>
                <c:pt idx="11">
                  <c:v>111.10543457436617</c:v>
                </c:pt>
                <c:pt idx="12">
                  <c:v>110.90107925154864</c:v>
                </c:pt>
                <c:pt idx="13">
                  <c:v>113.52576792898653</c:v>
                </c:pt>
                <c:pt idx="14">
                  <c:v>115.33942141899227</c:v>
                </c:pt>
                <c:pt idx="15">
                  <c:v>114.98818570789962</c:v>
                </c:pt>
                <c:pt idx="16">
                  <c:v>111.57800625838176</c:v>
                </c:pt>
                <c:pt idx="17">
                  <c:v>109.2470783574941</c:v>
                </c:pt>
                <c:pt idx="18">
                  <c:v>114.58586116610256</c:v>
                </c:pt>
                <c:pt idx="19">
                  <c:v>111.72488664665687</c:v>
                </c:pt>
                <c:pt idx="20">
                  <c:v>110.14113289482086</c:v>
                </c:pt>
                <c:pt idx="21">
                  <c:v>113.9983396130021</c:v>
                </c:pt>
                <c:pt idx="22">
                  <c:v>118.0215850309726</c:v>
                </c:pt>
                <c:pt idx="23">
                  <c:v>117.12753049364584</c:v>
                </c:pt>
                <c:pt idx="24">
                  <c:v>117.08921387061753</c:v>
                </c:pt>
              </c:numCache>
            </c:numRef>
          </c:val>
          <c:smooth val="0"/>
          <c:extLst>
            <c:ext xmlns:c16="http://schemas.microsoft.com/office/drawing/2014/chart" uri="{C3380CC4-5D6E-409C-BE32-E72D297353CC}">
              <c16:uniqueId val="{00000002-E9FB-41B0-B366-F00515BC4AF9}"/>
            </c:ext>
          </c:extLst>
        </c:ser>
        <c:ser>
          <c:idx val="3"/>
          <c:order val="3"/>
          <c:tx>
            <c:v/>
          </c:tx>
          <c:spPr>
            <a:ln w="12700">
              <a:solidFill>
                <a:srgbClr val="FFFFFF"/>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3-E9FB-41B0-B366-F00515BC4AF9}"/>
                </c:ext>
              </c:extLst>
            </c:dLbl>
            <c:dLbl>
              <c:idx val="1"/>
              <c:delete val="1"/>
              <c:extLst>
                <c:ext xmlns:c15="http://schemas.microsoft.com/office/drawing/2012/chart" uri="{CE6537A1-D6FC-4f65-9D91-7224C49458BB}"/>
                <c:ext xmlns:c16="http://schemas.microsoft.com/office/drawing/2014/chart" uri="{C3380CC4-5D6E-409C-BE32-E72D297353CC}">
                  <c16:uniqueId val="{00000004-E9FB-41B0-B366-F00515BC4AF9}"/>
                </c:ext>
              </c:extLst>
            </c:dLbl>
            <c:dLbl>
              <c:idx val="2"/>
              <c:delete val="1"/>
              <c:extLst>
                <c:ext xmlns:c15="http://schemas.microsoft.com/office/drawing/2012/chart" uri="{CE6537A1-D6FC-4f65-9D91-7224C49458BB}"/>
                <c:ext xmlns:c16="http://schemas.microsoft.com/office/drawing/2014/chart" uri="{C3380CC4-5D6E-409C-BE32-E72D297353CC}">
                  <c16:uniqueId val="{00000005-E9FB-41B0-B366-F00515BC4AF9}"/>
                </c:ext>
              </c:extLst>
            </c:dLbl>
            <c:dLbl>
              <c:idx val="3"/>
              <c:delete val="1"/>
              <c:extLst>
                <c:ext xmlns:c15="http://schemas.microsoft.com/office/drawing/2012/chart" uri="{CE6537A1-D6FC-4f65-9D91-7224C49458BB}"/>
                <c:ext xmlns:c16="http://schemas.microsoft.com/office/drawing/2014/chart" uri="{C3380CC4-5D6E-409C-BE32-E72D297353CC}">
                  <c16:uniqueId val="{00000006-E9FB-41B0-B366-F00515BC4AF9}"/>
                </c:ext>
              </c:extLst>
            </c:dLbl>
            <c:dLbl>
              <c:idx val="4"/>
              <c:delete val="1"/>
              <c:extLst>
                <c:ext xmlns:c15="http://schemas.microsoft.com/office/drawing/2012/chart" uri="{CE6537A1-D6FC-4f65-9D91-7224C49458BB}"/>
                <c:ext xmlns:c16="http://schemas.microsoft.com/office/drawing/2014/chart" uri="{C3380CC4-5D6E-409C-BE32-E72D297353CC}">
                  <c16:uniqueId val="{00000007-E9FB-41B0-B366-F00515BC4AF9}"/>
                </c:ext>
              </c:extLst>
            </c:dLbl>
            <c:dLbl>
              <c:idx val="5"/>
              <c:delete val="1"/>
              <c:extLst>
                <c:ext xmlns:c15="http://schemas.microsoft.com/office/drawing/2012/chart" uri="{CE6537A1-D6FC-4f65-9D91-7224C49458BB}"/>
                <c:ext xmlns:c16="http://schemas.microsoft.com/office/drawing/2014/chart" uri="{C3380CC4-5D6E-409C-BE32-E72D297353CC}">
                  <c16:uniqueId val="{00000008-E9FB-41B0-B366-F00515BC4AF9}"/>
                </c:ext>
              </c:extLst>
            </c:dLbl>
            <c:dLbl>
              <c:idx val="6"/>
              <c:delete val="1"/>
              <c:extLst>
                <c:ext xmlns:c15="http://schemas.microsoft.com/office/drawing/2012/chart" uri="{CE6537A1-D6FC-4f65-9D91-7224C49458BB}"/>
                <c:ext xmlns:c16="http://schemas.microsoft.com/office/drawing/2014/chart" uri="{C3380CC4-5D6E-409C-BE32-E72D297353CC}">
                  <c16:uniqueId val="{00000009-E9FB-41B0-B366-F00515BC4AF9}"/>
                </c:ext>
              </c:extLst>
            </c:dLbl>
            <c:dLbl>
              <c:idx val="7"/>
              <c:delete val="1"/>
              <c:extLst>
                <c:ext xmlns:c15="http://schemas.microsoft.com/office/drawing/2012/chart" uri="{CE6537A1-D6FC-4f65-9D91-7224C49458BB}"/>
                <c:ext xmlns:c16="http://schemas.microsoft.com/office/drawing/2014/chart" uri="{C3380CC4-5D6E-409C-BE32-E72D297353CC}">
                  <c16:uniqueId val="{0000000A-E9FB-41B0-B366-F00515BC4AF9}"/>
                </c:ext>
              </c:extLst>
            </c:dLbl>
            <c:dLbl>
              <c:idx val="8"/>
              <c:delete val="1"/>
              <c:extLst>
                <c:ext xmlns:c15="http://schemas.microsoft.com/office/drawing/2012/chart" uri="{CE6537A1-D6FC-4f65-9D91-7224C49458BB}"/>
                <c:ext xmlns:c16="http://schemas.microsoft.com/office/drawing/2014/chart" uri="{C3380CC4-5D6E-409C-BE32-E72D297353CC}">
                  <c16:uniqueId val="{0000000B-E9FB-41B0-B366-F00515BC4AF9}"/>
                </c:ext>
              </c:extLst>
            </c:dLbl>
            <c:dLbl>
              <c:idx val="9"/>
              <c:delete val="1"/>
              <c:extLst>
                <c:ext xmlns:c15="http://schemas.microsoft.com/office/drawing/2012/chart" uri="{CE6537A1-D6FC-4f65-9D91-7224C49458BB}"/>
                <c:ext xmlns:c16="http://schemas.microsoft.com/office/drawing/2014/chart" uri="{C3380CC4-5D6E-409C-BE32-E72D297353CC}">
                  <c16:uniqueId val="{0000000C-E9FB-41B0-B366-F00515BC4AF9}"/>
                </c:ext>
              </c:extLst>
            </c:dLbl>
            <c:dLbl>
              <c:idx val="10"/>
              <c:delete val="1"/>
              <c:extLst>
                <c:ext xmlns:c15="http://schemas.microsoft.com/office/drawing/2012/chart" uri="{CE6537A1-D6FC-4f65-9D91-7224C49458BB}"/>
                <c:ext xmlns:c16="http://schemas.microsoft.com/office/drawing/2014/chart" uri="{C3380CC4-5D6E-409C-BE32-E72D297353CC}">
                  <c16:uniqueId val="{0000000D-E9FB-41B0-B366-F00515BC4AF9}"/>
                </c:ext>
              </c:extLst>
            </c:dLbl>
            <c:dLbl>
              <c:idx val="11"/>
              <c:delete val="1"/>
              <c:extLst>
                <c:ext xmlns:c15="http://schemas.microsoft.com/office/drawing/2012/chart" uri="{CE6537A1-D6FC-4f65-9D91-7224C49458BB}"/>
                <c:ext xmlns:c16="http://schemas.microsoft.com/office/drawing/2014/chart" uri="{C3380CC4-5D6E-409C-BE32-E72D297353CC}">
                  <c16:uniqueId val="{0000000E-E9FB-41B0-B366-F00515BC4AF9}"/>
                </c:ext>
              </c:extLst>
            </c:dLbl>
            <c:dLbl>
              <c:idx val="12"/>
              <c:delete val="1"/>
              <c:extLst>
                <c:ext xmlns:c15="http://schemas.microsoft.com/office/drawing/2012/chart" uri="{CE6537A1-D6FC-4f65-9D91-7224C49458BB}"/>
                <c:ext xmlns:c16="http://schemas.microsoft.com/office/drawing/2014/chart" uri="{C3380CC4-5D6E-409C-BE32-E72D297353CC}">
                  <c16:uniqueId val="{0000000F-E9FB-41B0-B366-F00515BC4AF9}"/>
                </c:ext>
              </c:extLst>
            </c:dLbl>
            <c:dLbl>
              <c:idx val="13"/>
              <c:tx>
                <c:rich>
                  <a:bodyPr/>
                  <a:lstStyle/>
                  <a:p>
                    <a:r>
                      <a:rPr lang="de-DE"/>
                      <a:t>Diagrammdarstellung wegen fehlender Daten nicht möglich.</a:t>
                    </a:r>
                  </a:p>
                </c:rich>
              </c:tx>
              <c:dLblPos val="ct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9FB-41B0-B366-F00515BC4AF9}"/>
                </c:ext>
              </c:extLst>
            </c:dLbl>
            <c:dLbl>
              <c:idx val="14"/>
              <c:delete val="1"/>
              <c:extLst>
                <c:ext xmlns:c15="http://schemas.microsoft.com/office/drawing/2012/chart" uri="{CE6537A1-D6FC-4f65-9D91-7224C49458BB}"/>
                <c:ext xmlns:c16="http://schemas.microsoft.com/office/drawing/2014/chart" uri="{C3380CC4-5D6E-409C-BE32-E72D297353CC}">
                  <c16:uniqueId val="{00000011-E9FB-41B0-B366-F00515BC4AF9}"/>
                </c:ext>
              </c:extLst>
            </c:dLbl>
            <c:dLbl>
              <c:idx val="15"/>
              <c:delete val="1"/>
              <c:extLst>
                <c:ext xmlns:c15="http://schemas.microsoft.com/office/drawing/2012/chart" uri="{CE6537A1-D6FC-4f65-9D91-7224C49458BB}"/>
                <c:ext xmlns:c16="http://schemas.microsoft.com/office/drawing/2014/chart" uri="{C3380CC4-5D6E-409C-BE32-E72D297353CC}">
                  <c16:uniqueId val="{00000012-E9FB-41B0-B366-F00515BC4AF9}"/>
                </c:ext>
              </c:extLst>
            </c:dLbl>
            <c:dLbl>
              <c:idx val="16"/>
              <c:delete val="1"/>
              <c:extLst>
                <c:ext xmlns:c15="http://schemas.microsoft.com/office/drawing/2012/chart" uri="{CE6537A1-D6FC-4f65-9D91-7224C49458BB}"/>
                <c:ext xmlns:c16="http://schemas.microsoft.com/office/drawing/2014/chart" uri="{C3380CC4-5D6E-409C-BE32-E72D297353CC}">
                  <c16:uniqueId val="{00000013-E9FB-41B0-B366-F00515BC4AF9}"/>
                </c:ext>
              </c:extLst>
            </c:dLbl>
            <c:dLbl>
              <c:idx val="17"/>
              <c:delete val="1"/>
              <c:extLst>
                <c:ext xmlns:c15="http://schemas.microsoft.com/office/drawing/2012/chart" uri="{CE6537A1-D6FC-4f65-9D91-7224C49458BB}"/>
                <c:ext xmlns:c16="http://schemas.microsoft.com/office/drawing/2014/chart" uri="{C3380CC4-5D6E-409C-BE32-E72D297353CC}">
                  <c16:uniqueId val="{00000014-E9FB-41B0-B366-F00515BC4AF9}"/>
                </c:ext>
              </c:extLst>
            </c:dLbl>
            <c:dLbl>
              <c:idx val="18"/>
              <c:delete val="1"/>
              <c:extLst>
                <c:ext xmlns:c15="http://schemas.microsoft.com/office/drawing/2012/chart" uri="{CE6537A1-D6FC-4f65-9D91-7224C49458BB}"/>
                <c:ext xmlns:c16="http://schemas.microsoft.com/office/drawing/2014/chart" uri="{C3380CC4-5D6E-409C-BE32-E72D297353CC}">
                  <c16:uniqueId val="{00000015-E9FB-41B0-B366-F00515BC4AF9}"/>
                </c:ext>
              </c:extLst>
            </c:dLbl>
            <c:dLbl>
              <c:idx val="19"/>
              <c:delete val="1"/>
              <c:extLst>
                <c:ext xmlns:c15="http://schemas.microsoft.com/office/drawing/2012/chart" uri="{CE6537A1-D6FC-4f65-9D91-7224C49458BB}"/>
                <c:ext xmlns:c16="http://schemas.microsoft.com/office/drawing/2014/chart" uri="{C3380CC4-5D6E-409C-BE32-E72D297353CC}">
                  <c16:uniqueId val="{00000016-E9FB-41B0-B366-F00515BC4AF9}"/>
                </c:ext>
              </c:extLst>
            </c:dLbl>
            <c:dLbl>
              <c:idx val="20"/>
              <c:delete val="1"/>
              <c:extLst>
                <c:ext xmlns:c15="http://schemas.microsoft.com/office/drawing/2012/chart" uri="{CE6537A1-D6FC-4f65-9D91-7224C49458BB}"/>
                <c:ext xmlns:c16="http://schemas.microsoft.com/office/drawing/2014/chart" uri="{C3380CC4-5D6E-409C-BE32-E72D297353CC}">
                  <c16:uniqueId val="{00000017-E9FB-41B0-B366-F00515BC4AF9}"/>
                </c:ext>
              </c:extLst>
            </c:dLbl>
            <c:dLbl>
              <c:idx val="21"/>
              <c:delete val="1"/>
              <c:extLst>
                <c:ext xmlns:c15="http://schemas.microsoft.com/office/drawing/2012/chart" uri="{CE6537A1-D6FC-4f65-9D91-7224C49458BB}"/>
                <c:ext xmlns:c16="http://schemas.microsoft.com/office/drawing/2014/chart" uri="{C3380CC4-5D6E-409C-BE32-E72D297353CC}">
                  <c16:uniqueId val="{00000018-E9FB-41B0-B366-F00515BC4AF9}"/>
                </c:ext>
              </c:extLst>
            </c:dLbl>
            <c:dLbl>
              <c:idx val="22"/>
              <c:delete val="1"/>
              <c:extLst>
                <c:ext xmlns:c15="http://schemas.microsoft.com/office/drawing/2012/chart" uri="{CE6537A1-D6FC-4f65-9D91-7224C49458BB}"/>
                <c:ext xmlns:c16="http://schemas.microsoft.com/office/drawing/2014/chart" uri="{C3380CC4-5D6E-409C-BE32-E72D297353CC}">
                  <c16:uniqueId val="{00000019-E9FB-41B0-B366-F00515BC4AF9}"/>
                </c:ext>
              </c:extLst>
            </c:dLbl>
            <c:dLbl>
              <c:idx val="23"/>
              <c:delete val="1"/>
              <c:extLst>
                <c:ext xmlns:c15="http://schemas.microsoft.com/office/drawing/2012/chart" uri="{CE6537A1-D6FC-4f65-9D91-7224C49458BB}"/>
                <c:ext xmlns:c16="http://schemas.microsoft.com/office/drawing/2014/chart" uri="{C3380CC4-5D6E-409C-BE32-E72D297353CC}">
                  <c16:uniqueId val="{0000001A-E9FB-41B0-B366-F00515BC4AF9}"/>
                </c:ext>
              </c:extLst>
            </c:dLbl>
            <c:dLbl>
              <c:idx val="24"/>
              <c:delete val="1"/>
              <c:extLst>
                <c:ext xmlns:c15="http://schemas.microsoft.com/office/drawing/2012/chart" uri="{CE6537A1-D6FC-4f65-9D91-7224C49458BB}"/>
                <c:ext xmlns:c16="http://schemas.microsoft.com/office/drawing/2014/chart" uri="{C3380CC4-5D6E-409C-BE32-E72D297353CC}">
                  <c16:uniqueId val="{0000001B-E9FB-41B0-B366-F00515BC4AF9}"/>
                </c:ext>
              </c:extLst>
            </c:dLbl>
            <c:spPr>
              <a:noFill/>
              <a:ln w="25400">
                <a:noFill/>
              </a:ln>
            </c:spPr>
            <c:txPr>
              <a:bodyPr/>
              <a:lstStyle/>
              <a:p>
                <a:pPr>
                  <a:defRPr sz="900" b="0" i="0" u="none" strike="noStrike" baseline="0">
                    <a:solidFill>
                      <a:srgbClr val="000000"/>
                    </a:solidFill>
                    <a:latin typeface="Arial"/>
                    <a:ea typeface="Arial"/>
                    <a:cs typeface="Arial"/>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Daten_Diagramme!$H$52:$H$76</c:f>
              <c:strCache>
                <c:ptCount val="23"/>
                <c:pt idx="2">
                  <c:v>Sep-16</c:v>
                </c:pt>
                <c:pt idx="6">
                  <c:v>Sep-17</c:v>
                </c:pt>
                <c:pt idx="10">
                  <c:v>Sep-18</c:v>
                </c:pt>
                <c:pt idx="14">
                  <c:v>Sep-19</c:v>
                </c:pt>
                <c:pt idx="18">
                  <c:v>Sep-20</c:v>
                </c:pt>
                <c:pt idx="22">
                  <c:v>Sep-21</c:v>
                </c:pt>
              </c:strCache>
            </c:strRef>
          </c:cat>
          <c:val>
            <c:numRef>
              <c:f>Daten_Diagramme!$B$52:$B$76</c:f>
              <c:numCache>
                <c:formatCode>#,##0</c:formatCode>
                <c:ptCount val="25"/>
                <c:pt idx="0">
                  <c:v>134883</c:v>
                </c:pt>
                <c:pt idx="1">
                  <c:v>135762</c:v>
                </c:pt>
                <c:pt idx="2">
                  <c:v>138224</c:v>
                </c:pt>
                <c:pt idx="3">
                  <c:v>137497</c:v>
                </c:pt>
                <c:pt idx="4">
                  <c:v>138140</c:v>
                </c:pt>
                <c:pt idx="5">
                  <c:v>139482</c:v>
                </c:pt>
                <c:pt idx="6">
                  <c:v>141521</c:v>
                </c:pt>
                <c:pt idx="7">
                  <c:v>140761</c:v>
                </c:pt>
                <c:pt idx="8">
                  <c:v>141214</c:v>
                </c:pt>
                <c:pt idx="9">
                  <c:v>142557</c:v>
                </c:pt>
                <c:pt idx="10">
                  <c:v>144936</c:v>
                </c:pt>
                <c:pt idx="11">
                  <c:v>143708</c:v>
                </c:pt>
                <c:pt idx="12">
                  <c:v>144142</c:v>
                </c:pt>
                <c:pt idx="13">
                  <c:v>144783</c:v>
                </c:pt>
                <c:pt idx="14">
                  <c:v>147126</c:v>
                </c:pt>
                <c:pt idx="15">
                  <c:v>145794</c:v>
                </c:pt>
                <c:pt idx="16">
                  <c:v>145425</c:v>
                </c:pt>
                <c:pt idx="17">
                  <c:v>143970</c:v>
                </c:pt>
                <c:pt idx="18">
                  <c:v>146092</c:v>
                </c:pt>
                <c:pt idx="19">
                  <c:v>145427</c:v>
                </c:pt>
                <c:pt idx="20">
                  <c:v>145415</c:v>
                </c:pt>
                <c:pt idx="21">
                  <c:v>146044</c:v>
                </c:pt>
                <c:pt idx="22">
                  <c:v>148613</c:v>
                </c:pt>
                <c:pt idx="23">
                  <c:v>147719</c:v>
                </c:pt>
                <c:pt idx="24">
                  <c:v>148003</c:v>
                </c:pt>
              </c:numCache>
            </c:numRef>
          </c:val>
          <c:smooth val="0"/>
          <c:extLst>
            <c:ext xmlns:c16="http://schemas.microsoft.com/office/drawing/2014/chart" uri="{C3380CC4-5D6E-409C-BE32-E72D297353CC}">
              <c16:uniqueId val="{0000001C-E9FB-41B0-B366-F00515BC4AF9}"/>
            </c:ext>
          </c:extLst>
        </c:ser>
        <c:dLbls>
          <c:showLegendKey val="0"/>
          <c:showVal val="0"/>
          <c:showCatName val="0"/>
          <c:showSerName val="0"/>
          <c:showPercent val="0"/>
          <c:showBubbleSize val="0"/>
        </c:dLbls>
        <c:smooth val="0"/>
        <c:axId val="297632896"/>
        <c:axId val="297635248"/>
      </c:lineChart>
      <c:catAx>
        <c:axId val="297632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de-DE"/>
          </a:p>
        </c:txPr>
        <c:crossAx val="297635248"/>
        <c:crossesAt val="0"/>
        <c:auto val="1"/>
        <c:lblAlgn val="ctr"/>
        <c:lblOffset val="100"/>
        <c:tickLblSkip val="1"/>
        <c:tickMarkSkip val="1"/>
        <c:noMultiLvlLbl val="0"/>
      </c:catAx>
      <c:valAx>
        <c:axId val="297635248"/>
        <c:scaling>
          <c:orientation val="minMax"/>
          <c:max val="250"/>
          <c:min val="0"/>
        </c:scaling>
        <c:delete val="0"/>
        <c:axPos val="l"/>
        <c:numFmt formatCode="0" sourceLinked="0"/>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de-DE"/>
          </a:p>
        </c:txPr>
        <c:crossAx val="297632896"/>
        <c:crosses val="autoZero"/>
        <c:crossBetween val="between"/>
        <c:majorUnit val="50"/>
        <c:minorUnit val="10"/>
      </c:valAx>
      <c:spPr>
        <a:noFill/>
        <a:ln w="25400">
          <a:noFill/>
        </a:ln>
      </c:spPr>
    </c:plotArea>
    <c:legend>
      <c:legendPos val="r"/>
      <c:layout>
        <c:manualLayout>
          <c:xMode val="edge"/>
          <c:yMode val="edge"/>
          <c:x val="0.26368726814176158"/>
          <c:y val="1.5673981191222569E-2"/>
          <c:w val="0.60893889939735191"/>
          <c:h val="6.269592476489029E-2"/>
        </c:manualLayout>
      </c:layout>
      <c:overlay val="0"/>
      <c:spPr>
        <a:noFill/>
        <a:ln w="25400">
          <a:noFill/>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jpeg"/><Relationship Id="rId1" Type="http://schemas.openxmlformats.org/officeDocument/2006/relationships/image" Target="../media/image3.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hyperlink" Target="#Inhaltsverzeichnis!A1"/><Relationship Id="rId4" Type="http://schemas.openxmlformats.org/officeDocument/2006/relationships/chart" Target="../charts/chart7.xml"/></Relationships>
</file>

<file path=xl/drawings/_rels/drawing21.xml.rels><?xml version="1.0" encoding="UTF-8" standalone="yes"?>
<Relationships xmlns="http://schemas.openxmlformats.org/package/2006/relationships"><Relationship Id="rId1" Type="http://schemas.openxmlformats.org/officeDocument/2006/relationships/hyperlink" Target="#Inhaltsverzeichnis!A1"/></Relationships>
</file>

<file path=xl/drawings/_rels/drawing22.xml.rels><?xml version="1.0" encoding="UTF-8" standalone="yes"?>
<Relationships xmlns="http://schemas.openxmlformats.org/package/2006/relationships"><Relationship Id="rId1" Type="http://schemas.openxmlformats.org/officeDocument/2006/relationships/image" Target="../media/image5.emf"/></Relationships>
</file>

<file path=xl/drawings/_rels/drawing23.xml.rels><?xml version="1.0" encoding="UTF-8" standalone="yes"?>
<Relationships xmlns="http://schemas.openxmlformats.org/package/2006/relationships"><Relationship Id="rId1" Type="http://schemas.openxmlformats.org/officeDocument/2006/relationships/image" Target="../media/image5.emf"/></Relationships>
</file>

<file path=xl/drawings/_rels/drawing24.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5.emf"/></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Inhaltsverzeichnis!A1"/><Relationship Id="rId5" Type="http://schemas.openxmlformats.org/officeDocument/2006/relationships/image" Target="../media/image1.jpeg"/><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76200</xdr:colOff>
      <xdr:row>2</xdr:row>
      <xdr:rowOff>200025</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495300" y="628650"/>
          <a:ext cx="76200" cy="200025"/>
        </a:xfrm>
        <a:prstGeom prst="rect">
          <a:avLst/>
        </a:prstGeom>
        <a:noFill/>
        <a:ln w="9525">
          <a:noFill/>
          <a:miter lim="800000"/>
          <a:headEnd/>
          <a:tailEnd/>
        </a:ln>
      </xdr:spPr>
    </xdr:sp>
    <xdr:clientData/>
  </xdr:twoCellAnchor>
  <xdr:twoCellAnchor editAs="oneCell">
    <xdr:from>
      <xdr:col>1</xdr:col>
      <xdr:colOff>0</xdr:colOff>
      <xdr:row>2</xdr:row>
      <xdr:rowOff>0</xdr:rowOff>
    </xdr:from>
    <xdr:to>
      <xdr:col>1</xdr:col>
      <xdr:colOff>76200</xdr:colOff>
      <xdr:row>2</xdr:row>
      <xdr:rowOff>200025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495300" y="628650"/>
          <a:ext cx="76200" cy="200025"/>
        </a:xfrm>
        <a:prstGeom prst="rect">
          <a:avLst/>
        </a:prstGeom>
        <a:noFill/>
        <a:ln w="9525">
          <a:noFill/>
          <a:miter lim="800000"/>
          <a:headEnd/>
          <a:tailEnd/>
        </a:ln>
      </xdr:spPr>
    </xdr:sp>
    <xdr:clientData/>
  </xdr:twoCellAnchor>
  <xdr:twoCellAnchor editAs="oneCell">
    <xdr:from>
      <xdr:col>0</xdr:col>
      <xdr:colOff>19050</xdr:colOff>
      <xdr:row>0</xdr:row>
      <xdr:rowOff>9525</xdr:rowOff>
    </xdr:from>
    <xdr:to>
      <xdr:col>1</xdr:col>
      <xdr:colOff>1428750</xdr:colOff>
      <xdr:row>0</xdr:row>
      <xdr:rowOff>400050</xdr:rowOff>
    </xdr:to>
    <xdr:pic>
      <xdr:nvPicPr>
        <xdr:cNvPr id="4" name="rot" descr="Statistik-4c-200">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76200</xdr:colOff>
      <xdr:row>2</xdr:row>
      <xdr:rowOff>200025</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5114925" y="628650"/>
          <a:ext cx="76200" cy="200025"/>
        </a:xfrm>
        <a:prstGeom prst="rect">
          <a:avLst/>
        </a:prstGeom>
        <a:noFill/>
        <a:ln w="9525">
          <a:noFill/>
          <a:miter lim="800000"/>
          <a:headEnd/>
          <a:tailEnd/>
        </a:ln>
      </xdr:spPr>
    </xdr:sp>
    <xdr:clientData/>
  </xdr:twoCellAnchor>
  <xdr:twoCellAnchor editAs="oneCell">
    <xdr:from>
      <xdr:col>2</xdr:col>
      <xdr:colOff>0</xdr:colOff>
      <xdr:row>2</xdr:row>
      <xdr:rowOff>0</xdr:rowOff>
    </xdr:from>
    <xdr:to>
      <xdr:col>2</xdr:col>
      <xdr:colOff>76200</xdr:colOff>
      <xdr:row>2</xdr:row>
      <xdr:rowOff>200025</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5114925" y="628650"/>
          <a:ext cx="76200" cy="200025"/>
        </a:xfrm>
        <a:prstGeom prst="rect">
          <a:avLst/>
        </a:prstGeom>
        <a:noFill/>
        <a:ln w="9525">
          <a:no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900-000003000000}"/>
            </a:ext>
          </a:extLst>
        </xdr:cNvPr>
        <xdr:cNvSpPr txBox="1"/>
      </xdr:nvSpPr>
      <xdr:spPr>
        <a:xfrm>
          <a:off x="65278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76200</xdr:colOff>
      <xdr:row>0</xdr:row>
      <xdr:rowOff>400050</xdr:rowOff>
    </xdr:to>
    <xdr:pic>
      <xdr:nvPicPr>
        <xdr:cNvPr id="2" name="rot" descr="Statistik-4c-200">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A00-000003000000}"/>
            </a:ext>
          </a:extLst>
        </xdr:cNvPr>
        <xdr:cNvSpPr txBox="1"/>
      </xdr:nvSpPr>
      <xdr:spPr>
        <a:xfrm>
          <a:off x="5699125"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3</xdr:col>
      <xdr:colOff>1181100</xdr:colOff>
      <xdr:row>0</xdr:row>
      <xdr:rowOff>400050</xdr:rowOff>
    </xdr:to>
    <xdr:pic>
      <xdr:nvPicPr>
        <xdr:cNvPr id="2" name="rot" descr="Statistik-4c-200">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B00-000003000000}"/>
            </a:ext>
          </a:extLst>
        </xdr:cNvPr>
        <xdr:cNvSpPr txBox="1"/>
      </xdr:nvSpPr>
      <xdr:spPr>
        <a:xfrm>
          <a:off x="631825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1276350</xdr:colOff>
      <xdr:row>0</xdr:row>
      <xdr:rowOff>400050</xdr:rowOff>
    </xdr:to>
    <xdr:pic>
      <xdr:nvPicPr>
        <xdr:cNvPr id="2" name="rot" descr="Statistik-4c-200">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C00-000003000000}"/>
            </a:ext>
          </a:extLst>
        </xdr:cNvPr>
        <xdr:cNvSpPr txBox="1"/>
      </xdr:nvSpPr>
      <xdr:spPr>
        <a:xfrm>
          <a:off x="77470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D00-000003000000}"/>
            </a:ext>
          </a:extLst>
        </xdr:cNvPr>
        <xdr:cNvSpPr txBox="1"/>
      </xdr:nvSpPr>
      <xdr:spPr>
        <a:xfrm>
          <a:off x="692785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4</xdr:col>
      <xdr:colOff>733425</xdr:colOff>
      <xdr:row>0</xdr:row>
      <xdr:rowOff>400050</xdr:rowOff>
    </xdr:to>
    <xdr:pic>
      <xdr:nvPicPr>
        <xdr:cNvPr id="2" name="rot" descr="Statistik-4c-200">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E00-000003000000}"/>
            </a:ext>
          </a:extLst>
        </xdr:cNvPr>
        <xdr:cNvSpPr txBox="1"/>
      </xdr:nvSpPr>
      <xdr:spPr>
        <a:xfrm>
          <a:off x="5775325" y="609600"/>
          <a:ext cx="1152525"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twoCellAnchor>
    <xdr:from>
      <xdr:col>10</xdr:col>
      <xdr:colOff>98425</xdr:colOff>
      <xdr:row>2</xdr:row>
      <xdr:rowOff>0</xdr:rowOff>
    </xdr:from>
    <xdr:to>
      <xdr:col>12</xdr:col>
      <xdr:colOff>0</xdr:colOff>
      <xdr:row>2</xdr:row>
      <xdr:rowOff>228600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0E00-000004000000}"/>
            </a:ext>
          </a:extLst>
        </xdr:cNvPr>
        <xdr:cNvSpPr txBox="1"/>
      </xdr:nvSpPr>
      <xdr:spPr>
        <a:xfrm>
          <a:off x="5708650" y="609600"/>
          <a:ext cx="11303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1276350</xdr:colOff>
      <xdr:row>0</xdr:row>
      <xdr:rowOff>400050</xdr:rowOff>
    </xdr:to>
    <xdr:pic>
      <xdr:nvPicPr>
        <xdr:cNvPr id="2" name="rot" descr="Statistik-4c-200">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F00-000003000000}"/>
            </a:ext>
          </a:extLst>
        </xdr:cNvPr>
        <xdr:cNvSpPr txBox="1"/>
      </xdr:nvSpPr>
      <xdr:spPr>
        <a:xfrm>
          <a:off x="77470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1000-000003000000}"/>
            </a:ext>
          </a:extLst>
        </xdr:cNvPr>
        <xdr:cNvSpPr txBox="1"/>
      </xdr:nvSpPr>
      <xdr:spPr>
        <a:xfrm>
          <a:off x="692785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1276350</xdr:colOff>
      <xdr:row>0</xdr:row>
      <xdr:rowOff>400050</xdr:rowOff>
    </xdr:to>
    <xdr:pic>
      <xdr:nvPicPr>
        <xdr:cNvPr id="2" name="rot" descr="Statistik-4c-200">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1100-000003000000}"/>
            </a:ext>
          </a:extLst>
        </xdr:cNvPr>
        <xdr:cNvSpPr txBox="1"/>
      </xdr:nvSpPr>
      <xdr:spPr>
        <a:xfrm>
          <a:off x="774700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1476375</xdr:colOff>
      <xdr:row>0</xdr:row>
      <xdr:rowOff>400050</xdr:rowOff>
    </xdr:to>
    <xdr:pic>
      <xdr:nvPicPr>
        <xdr:cNvPr id="2" name="rot" descr="Statistik-4c-200">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9</xdr:col>
      <xdr:colOff>165100</xdr:colOff>
      <xdr:row>2</xdr:row>
      <xdr:rowOff>0</xdr:rowOff>
    </xdr:from>
    <xdr:to>
      <xdr:col>11</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1200-000003000000}"/>
            </a:ext>
          </a:extLst>
        </xdr:cNvPr>
        <xdr:cNvSpPr txBox="1"/>
      </xdr:nvSpPr>
      <xdr:spPr>
        <a:xfrm>
          <a:off x="692785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13</xdr:row>
      <xdr:rowOff>9525</xdr:rowOff>
    </xdr:from>
    <xdr:to>
      <xdr:col>7</xdr:col>
      <xdr:colOff>1539875</xdr:colOff>
      <xdr:row>54</xdr:row>
      <xdr:rowOff>19050</xdr:rowOff>
    </xdr:to>
    <xdr:pic>
      <xdr:nvPicPr>
        <xdr:cNvPr id="2" name="Grafik 18">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a:stretch>
          <a:fillRect/>
        </a:stretch>
      </xdr:blipFill>
      <xdr:spPr>
        <a:xfrm>
          <a:off x="76200" y="2362200"/>
          <a:ext cx="6797675" cy="7429500"/>
        </a:xfrm>
        <a:prstGeom prst="rect">
          <a:avLst/>
        </a:prstGeom>
      </xdr:spPr>
    </xdr:pic>
    <xdr:clientData/>
  </xdr:twoCellAnchor>
  <xdr:twoCellAnchor editAs="oneCell">
    <xdr:from>
      <xdr:col>0</xdr:col>
      <xdr:colOff>0</xdr:colOff>
      <xdr:row>0</xdr:row>
      <xdr:rowOff>0</xdr:rowOff>
    </xdr:from>
    <xdr:to>
      <xdr:col>7</xdr:col>
      <xdr:colOff>1533525</xdr:colOff>
      <xdr:row>13</xdr:row>
      <xdr:rowOff>3175</xdr:rowOff>
    </xdr:to>
    <xdr:pic>
      <xdr:nvPicPr>
        <xdr:cNvPr id="3" name="Bild 14">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2"/>
        <a:stretch>
          <a:fillRect/>
        </a:stretch>
      </xdr:blipFill>
      <xdr:spPr>
        <a:xfrm>
          <a:off x="0" y="0"/>
          <a:ext cx="6867525" cy="2355850"/>
        </a:xfrm>
        <a:prstGeom prst="rect">
          <a:avLst/>
        </a:prstGeom>
      </xdr:spPr>
    </xdr:pic>
    <xdr:clientData/>
  </xdr:twoCellAnchor>
  <xdr:twoCellAnchor editAs="oneCell">
    <xdr:from>
      <xdr:col>0</xdr:col>
      <xdr:colOff>257175</xdr:colOff>
      <xdr:row>55</xdr:row>
      <xdr:rowOff>131989</xdr:rowOff>
    </xdr:from>
    <xdr:to>
      <xdr:col>2</xdr:col>
      <xdr:colOff>758501</xdr:colOff>
      <xdr:row>58</xdr:row>
      <xdr:rowOff>42454</xdr:rowOff>
    </xdr:to>
    <xdr:pic>
      <xdr:nvPicPr>
        <xdr:cNvPr id="4" name="Bild 2">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57175" y="10085614"/>
          <a:ext cx="2025326" cy="453390"/>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0</xdr:col>
      <xdr:colOff>640556</xdr:colOff>
      <xdr:row>2</xdr:row>
      <xdr:rowOff>69057</xdr:rowOff>
    </xdr:from>
    <xdr:to>
      <xdr:col>7</xdr:col>
      <xdr:colOff>859631</xdr:colOff>
      <xdr:row>3</xdr:row>
      <xdr:rowOff>126207</xdr:rowOff>
    </xdr:to>
    <xdr:sp macro="" textlink="">
      <xdr:nvSpPr>
        <xdr:cNvPr id="5" name="Kopfbereich">
          <a:extLst>
            <a:ext uri="{FF2B5EF4-FFF2-40B4-BE49-F238E27FC236}">
              <a16:creationId xmlns:a16="http://schemas.microsoft.com/office/drawing/2014/main" id="{00000000-0008-0000-0100-000005000000}"/>
            </a:ext>
          </a:extLst>
        </xdr:cNvPr>
        <xdr:cNvSpPr txBox="1"/>
      </xdr:nvSpPr>
      <xdr:spPr>
        <a:xfrm>
          <a:off x="640556" y="431007"/>
          <a:ext cx="555307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1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Tabellen</a:t>
          </a:r>
        </a:p>
      </xdr:txBody>
    </xdr:sp>
    <xdr:clientData/>
  </xdr:twoCellAnchor>
  <xdr:twoCellAnchor>
    <xdr:from>
      <xdr:col>0</xdr:col>
      <xdr:colOff>628651</xdr:colOff>
      <xdr:row>5</xdr:row>
      <xdr:rowOff>14289</xdr:rowOff>
    </xdr:from>
    <xdr:to>
      <xdr:col>7</xdr:col>
      <xdr:colOff>800101</xdr:colOff>
      <xdr:row>9</xdr:row>
      <xdr:rowOff>128589</xdr:rowOff>
    </xdr:to>
    <xdr:sp macro="" textlink="">
      <xdr:nvSpPr>
        <xdr:cNvPr id="6" name="Titel">
          <a:extLst>
            <a:ext uri="{FF2B5EF4-FFF2-40B4-BE49-F238E27FC236}">
              <a16:creationId xmlns:a16="http://schemas.microsoft.com/office/drawing/2014/main" id="{00000000-0008-0000-0100-000006000000}"/>
            </a:ext>
          </a:extLst>
        </xdr:cNvPr>
        <xdr:cNvSpPr txBox="1"/>
      </xdr:nvSpPr>
      <xdr:spPr>
        <a:xfrm>
          <a:off x="628651" y="919164"/>
          <a:ext cx="55054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2200" b="1" i="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Regionalreport</a:t>
          </a:r>
          <a:r>
            <a:rPr lang="de-DE" sz="2200" b="1" i="0" baseline="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 über </a:t>
          </a:r>
          <a:r>
            <a:rPr lang="de-DE" sz="2200" b="1" i="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Beschäftigte (Quartalszahlen)</a:t>
          </a:r>
        </a:p>
      </xdr:txBody>
    </xdr:sp>
    <xdr:clientData/>
  </xdr:twoCellAnchor>
  <xdr:twoCellAnchor>
    <xdr:from>
      <xdr:col>0</xdr:col>
      <xdr:colOff>638175</xdr:colOff>
      <xdr:row>9</xdr:row>
      <xdr:rowOff>130968</xdr:rowOff>
    </xdr:from>
    <xdr:to>
      <xdr:col>7</xdr:col>
      <xdr:colOff>1085850</xdr:colOff>
      <xdr:row>13</xdr:row>
      <xdr:rowOff>16668</xdr:rowOff>
    </xdr:to>
    <xdr:sp macro="" textlink="">
      <xdr:nvSpPr>
        <xdr:cNvPr id="7" name="Region">
          <a:extLst>
            <a:ext uri="{FF2B5EF4-FFF2-40B4-BE49-F238E27FC236}">
              <a16:creationId xmlns:a16="http://schemas.microsoft.com/office/drawing/2014/main" id="{00000000-0008-0000-0100-000007000000}"/>
            </a:ext>
          </a:extLst>
        </xdr:cNvPr>
        <xdr:cNvSpPr txBox="1"/>
      </xdr:nvSpPr>
      <xdr:spPr>
        <a:xfrm>
          <a:off x="638175" y="1759743"/>
          <a:ext cx="5781675"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Agentur für Arbeit Aschaffenburg (715)</a:t>
          </a:r>
        </a:p>
      </xdr:txBody>
    </xdr:sp>
    <xdr:clientData/>
  </xdr:twoCellAnchor>
  <xdr:twoCellAnchor>
    <xdr:from>
      <xdr:col>0</xdr:col>
      <xdr:colOff>638175</xdr:colOff>
      <xdr:row>10</xdr:row>
      <xdr:rowOff>176213</xdr:rowOff>
    </xdr:from>
    <xdr:to>
      <xdr:col>7</xdr:col>
      <xdr:colOff>904875</xdr:colOff>
      <xdr:row>14</xdr:row>
      <xdr:rowOff>61913</xdr:rowOff>
    </xdr:to>
    <xdr:sp macro="" textlink="">
      <xdr:nvSpPr>
        <xdr:cNvPr id="8" name="Berichtsmonat">
          <a:extLst>
            <a:ext uri="{FF2B5EF4-FFF2-40B4-BE49-F238E27FC236}">
              <a16:creationId xmlns:a16="http://schemas.microsoft.com/office/drawing/2014/main" id="{00000000-0008-0000-0100-000008000000}"/>
            </a:ext>
          </a:extLst>
        </xdr:cNvPr>
        <xdr:cNvSpPr txBox="1"/>
      </xdr:nvSpPr>
      <xdr:spPr>
        <a:xfrm>
          <a:off x="638175" y="1985963"/>
          <a:ext cx="560070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de-DE" sz="1200">
              <a:solidFill>
                <a:srgbClr xmlns:mc="http://schemas.openxmlformats.org/markup-compatibility/2006" xmlns:a14="http://schemas.microsoft.com/office/drawing/2010/main" val="FFFFFF" mc:Ignorable="a14" a14:legacySpreadsheetColorIndex="9"/>
              </a:solidFill>
              <a:latin typeface="Arial" panose="020B0604020202020204" pitchFamily="34" charset="0"/>
              <a:ea typeface="+mn-ea"/>
              <a:cs typeface="Arial" panose="020B0604020202020204" pitchFamily="34" charset="0"/>
            </a:rPr>
            <a:t>Stichtag: 31. März 2022</a:t>
          </a:r>
        </a:p>
      </xdr:txBody>
    </xdr:sp>
    <xdr:clientData/>
  </xdr:twoCellAnchor>
  <mc:AlternateContent xmlns:mc="http://schemas.openxmlformats.org/markup-compatibility/2006">
    <mc:Choice xmlns:a14="http://schemas.microsoft.com/office/drawing/2010/main" Requires="a14">
      <xdr:twoCellAnchor editAs="oneCell">
        <xdr:from>
          <xdr:col>0</xdr:col>
          <xdr:colOff>533400</xdr:colOff>
          <xdr:row>52</xdr:row>
          <xdr:rowOff>57150</xdr:rowOff>
        </xdr:from>
        <xdr:to>
          <xdr:col>2</xdr:col>
          <xdr:colOff>704850</xdr:colOff>
          <xdr:row>53</xdr:row>
          <xdr:rowOff>104775</xdr:rowOff>
        </xdr:to>
        <xdr:sp macro="" textlink="">
          <xdr:nvSpPr>
            <xdr:cNvPr id="2055" name="ComboBox3"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0</xdr:col>
      <xdr:colOff>0</xdr:colOff>
      <xdr:row>58</xdr:row>
      <xdr:rowOff>0</xdr:rowOff>
    </xdr:from>
    <xdr:to>
      <xdr:col>11</xdr:col>
      <xdr:colOff>76200</xdr:colOff>
      <xdr:row>58</xdr:row>
      <xdr:rowOff>0</xdr:rowOff>
    </xdr:to>
    <xdr:graphicFrame macro="">
      <xdr:nvGraphicFramePr>
        <xdr:cNvPr id="2" name="Chart 3">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58</xdr:row>
      <xdr:rowOff>0</xdr:rowOff>
    </xdr:from>
    <xdr:to>
      <xdr:col>11</xdr:col>
      <xdr:colOff>66675</xdr:colOff>
      <xdr:row>58</xdr:row>
      <xdr:rowOff>0</xdr:rowOff>
    </xdr:to>
    <xdr:graphicFrame macro="">
      <xdr:nvGraphicFramePr>
        <xdr:cNvPr id="3" name="Chart 4">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19050</xdr:colOff>
      <xdr:row>0</xdr:row>
      <xdr:rowOff>9525</xdr:rowOff>
    </xdr:from>
    <xdr:to>
      <xdr:col>2</xdr:col>
      <xdr:colOff>152400</xdr:colOff>
      <xdr:row>0</xdr:row>
      <xdr:rowOff>400050</xdr:rowOff>
    </xdr:to>
    <xdr:pic>
      <xdr:nvPicPr>
        <xdr:cNvPr id="4" name="rot" descr="Statistik-4c-200">
          <a:extLst>
            <a:ext uri="{FF2B5EF4-FFF2-40B4-BE49-F238E27FC236}">
              <a16:creationId xmlns:a16="http://schemas.microsoft.com/office/drawing/2014/main" id="{00000000-0008-0000-13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0</xdr:col>
      <xdr:colOff>0</xdr:colOff>
      <xdr:row>56</xdr:row>
      <xdr:rowOff>136526</xdr:rowOff>
    </xdr:from>
    <xdr:to>
      <xdr:col>12</xdr:col>
      <xdr:colOff>485774</xdr:colOff>
      <xdr:row>71</xdr:row>
      <xdr:rowOff>63500</xdr:rowOff>
    </xdr:to>
    <xdr:graphicFrame macro="">
      <xdr:nvGraphicFramePr>
        <xdr:cNvPr id="5" name="Chart 5">
          <a:extLst>
            <a:ext uri="{FF2B5EF4-FFF2-40B4-BE49-F238E27FC236}">
              <a16:creationId xmlns:a16="http://schemas.microsoft.com/office/drawing/2014/main" id="{00000000-0008-0000-1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165100</xdr:colOff>
      <xdr:row>2</xdr:row>
      <xdr:rowOff>0</xdr:rowOff>
    </xdr:from>
    <xdr:to>
      <xdr:col>13</xdr:col>
      <xdr:colOff>88900</xdr:colOff>
      <xdr:row>2</xdr:row>
      <xdr:rowOff>228600</xdr:rowOff>
    </xdr:to>
    <xdr:sp macro="" textlink="">
      <xdr:nvSpPr>
        <xdr:cNvPr id="6" name="Inhalt">
          <a:hlinkClick xmlns:r="http://schemas.openxmlformats.org/officeDocument/2006/relationships" r:id="rId5"/>
          <a:extLst>
            <a:ext uri="{FF2B5EF4-FFF2-40B4-BE49-F238E27FC236}">
              <a16:creationId xmlns:a16="http://schemas.microsoft.com/office/drawing/2014/main" id="{00000000-0008-0000-1300-000006000000}"/>
            </a:ext>
          </a:extLst>
        </xdr:cNvPr>
        <xdr:cNvSpPr txBox="1"/>
      </xdr:nvSpPr>
      <xdr:spPr>
        <a:xfrm>
          <a:off x="776605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171450</xdr:colOff>
      <xdr:row>3</xdr:row>
      <xdr:rowOff>38100</xdr:rowOff>
    </xdr:to>
    <xdr:sp macro="" textlink="">
      <xdr:nvSpPr>
        <xdr:cNvPr id="2" name="Inhalt">
          <a:hlinkClick xmlns:r="http://schemas.openxmlformats.org/officeDocument/2006/relationships" r:id="rId1"/>
          <a:extLst>
            <a:ext uri="{FF2B5EF4-FFF2-40B4-BE49-F238E27FC236}">
              <a16:creationId xmlns:a16="http://schemas.microsoft.com/office/drawing/2014/main" id="{00000000-0008-0000-1400-000002000000}"/>
            </a:ext>
          </a:extLst>
        </xdr:cNvPr>
        <xdr:cNvSpPr txBox="1"/>
      </xdr:nvSpPr>
      <xdr:spPr>
        <a:xfrm>
          <a:off x="0" y="3810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1676400</xdr:colOff>
      <xdr:row>0</xdr:row>
      <xdr:rowOff>381000</xdr:rowOff>
    </xdr:to>
    <xdr:pic>
      <xdr:nvPicPr>
        <xdr:cNvPr id="2" name="BA-Logo">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9</xdr:col>
      <xdr:colOff>647700</xdr:colOff>
      <xdr:row>43</xdr:row>
      <xdr:rowOff>76200</xdr:rowOff>
    </xdr:from>
    <xdr:ext cx="184731" cy="264560"/>
    <xdr:sp macro="" textlink="">
      <xdr:nvSpPr>
        <xdr:cNvPr id="2" name="Textfeld 1">
          <a:extLst>
            <a:ext uri="{FF2B5EF4-FFF2-40B4-BE49-F238E27FC236}">
              <a16:creationId xmlns:a16="http://schemas.microsoft.com/office/drawing/2014/main" id="{00000000-0008-0000-1600-000002000000}"/>
            </a:ext>
          </a:extLst>
        </xdr:cNvPr>
        <xdr:cNvSpPr txBox="1"/>
      </xdr:nvSpPr>
      <xdr:spPr>
        <a:xfrm>
          <a:off x="11620500" y="1791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oneCell">
    <xdr:from>
      <xdr:col>0</xdr:col>
      <xdr:colOff>0</xdr:colOff>
      <xdr:row>0</xdr:row>
      <xdr:rowOff>0</xdr:rowOff>
    </xdr:from>
    <xdr:to>
      <xdr:col>1</xdr:col>
      <xdr:colOff>1676400</xdr:colOff>
      <xdr:row>0</xdr:row>
      <xdr:rowOff>381000</xdr:rowOff>
    </xdr:to>
    <xdr:pic>
      <xdr:nvPicPr>
        <xdr:cNvPr id="3" name="BA-Logo">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8</xdr:col>
      <xdr:colOff>662940</xdr:colOff>
      <xdr:row>38</xdr:row>
      <xdr:rowOff>76200</xdr:rowOff>
    </xdr:from>
    <xdr:ext cx="192428" cy="264560"/>
    <xdr:sp macro="" textlink="">
      <xdr:nvSpPr>
        <xdr:cNvPr id="2" name="Textfeld 1">
          <a:extLst>
            <a:ext uri="{FF2B5EF4-FFF2-40B4-BE49-F238E27FC236}">
              <a16:creationId xmlns:a16="http://schemas.microsoft.com/office/drawing/2014/main" id="{00000000-0008-0000-1700-000002000000}"/>
            </a:ext>
          </a:extLst>
        </xdr:cNvPr>
        <xdr:cNvSpPr txBox="1"/>
      </xdr:nvSpPr>
      <xdr:spPr>
        <a:xfrm>
          <a:off x="11911965" y="20097750"/>
          <a:ext cx="19242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1857375</xdr:colOff>
      <xdr:row>0</xdr:row>
      <xdr:rowOff>466725</xdr:rowOff>
    </xdr:to>
    <xdr:pic>
      <xdr:nvPicPr>
        <xdr:cNvPr id="3" name="BA-Logo" descr="Statistik-4c-100dpi">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9145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333375</xdr:colOff>
      <xdr:row>0</xdr:row>
      <xdr:rowOff>390525</xdr:rowOff>
    </xdr:to>
    <xdr:pic>
      <xdr:nvPicPr>
        <xdr:cNvPr id="2" name="Picture 3" descr="Statistik-4c-200">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238125</xdr:colOff>
      <xdr:row>17</xdr:row>
      <xdr:rowOff>0</xdr:rowOff>
    </xdr:from>
    <xdr:to>
      <xdr:col>0</xdr:col>
      <xdr:colOff>314325</xdr:colOff>
      <xdr:row>17</xdr:row>
      <xdr:rowOff>200025</xdr:rowOff>
    </xdr:to>
    <xdr:sp macro="" textlink="">
      <xdr:nvSpPr>
        <xdr:cNvPr id="3" name="Text Box 10">
          <a:extLst>
            <a:ext uri="{FF2B5EF4-FFF2-40B4-BE49-F238E27FC236}">
              <a16:creationId xmlns:a16="http://schemas.microsoft.com/office/drawing/2014/main" id="{00000000-0008-0000-0200-000003000000}"/>
            </a:ext>
          </a:extLst>
        </xdr:cNvPr>
        <xdr:cNvSpPr txBox="1">
          <a:spLocks noChangeArrowheads="1"/>
        </xdr:cNvSpPr>
      </xdr:nvSpPr>
      <xdr:spPr bwMode="auto">
        <a:xfrm>
          <a:off x="238125" y="3019425"/>
          <a:ext cx="76200" cy="200025"/>
        </a:xfrm>
        <a:prstGeom prst="rect">
          <a:avLst/>
        </a:prstGeom>
        <a:noFill/>
        <a:ln w="9525">
          <a:noFill/>
          <a:miter lim="800000"/>
          <a:headEnd/>
          <a:tailEnd/>
        </a:ln>
      </xdr:spPr>
    </xdr:sp>
    <xdr:clientData/>
  </xdr:twoCellAnchor>
  <xdr:twoCellAnchor editAs="oneCell">
    <xdr:from>
      <xdr:col>1</xdr:col>
      <xdr:colOff>0</xdr:colOff>
      <xdr:row>17</xdr:row>
      <xdr:rowOff>0</xdr:rowOff>
    </xdr:from>
    <xdr:to>
      <xdr:col>1</xdr:col>
      <xdr:colOff>76200</xdr:colOff>
      <xdr:row>17</xdr:row>
      <xdr:rowOff>200025</xdr:rowOff>
    </xdr:to>
    <xdr:sp macro="" textlink="">
      <xdr:nvSpPr>
        <xdr:cNvPr id="4" name="Text Box 11">
          <a:extLst>
            <a:ext uri="{FF2B5EF4-FFF2-40B4-BE49-F238E27FC236}">
              <a16:creationId xmlns:a16="http://schemas.microsoft.com/office/drawing/2014/main" id="{00000000-0008-0000-0200-000004000000}"/>
            </a:ext>
          </a:extLst>
        </xdr:cNvPr>
        <xdr:cNvSpPr txBox="1">
          <a:spLocks noChangeArrowheads="1"/>
        </xdr:cNvSpPr>
      </xdr:nvSpPr>
      <xdr:spPr bwMode="auto">
        <a:xfrm>
          <a:off x="495300" y="3019425"/>
          <a:ext cx="76200" cy="200025"/>
        </a:xfrm>
        <a:prstGeom prst="rect">
          <a:avLst/>
        </a:prstGeom>
        <a:noFill/>
        <a:ln w="9525">
          <a:noFill/>
          <a:miter lim="800000"/>
          <a:headEnd/>
          <a:tailEnd/>
        </a:ln>
      </xdr:spPr>
    </xdr:sp>
    <xdr:clientData/>
  </xdr:twoCellAnchor>
  <xdr:twoCellAnchor editAs="oneCell">
    <xdr:from>
      <xdr:col>1</xdr:col>
      <xdr:colOff>0</xdr:colOff>
      <xdr:row>17</xdr:row>
      <xdr:rowOff>0</xdr:rowOff>
    </xdr:from>
    <xdr:to>
      <xdr:col>1</xdr:col>
      <xdr:colOff>76200</xdr:colOff>
      <xdr:row>17</xdr:row>
      <xdr:rowOff>200025</xdr:rowOff>
    </xdr:to>
    <xdr:sp macro="" textlink="">
      <xdr:nvSpPr>
        <xdr:cNvPr id="5" name="Text Box 12">
          <a:extLst>
            <a:ext uri="{FF2B5EF4-FFF2-40B4-BE49-F238E27FC236}">
              <a16:creationId xmlns:a16="http://schemas.microsoft.com/office/drawing/2014/main" id="{00000000-0008-0000-0200-000005000000}"/>
            </a:ext>
          </a:extLst>
        </xdr:cNvPr>
        <xdr:cNvSpPr txBox="1">
          <a:spLocks noChangeArrowheads="1"/>
        </xdr:cNvSpPr>
      </xdr:nvSpPr>
      <xdr:spPr bwMode="auto">
        <a:xfrm>
          <a:off x="495300" y="3019425"/>
          <a:ext cx="76200" cy="200025"/>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2</xdr:col>
      <xdr:colOff>371475</xdr:colOff>
      <xdr:row>1</xdr:row>
      <xdr:rowOff>0</xdr:rowOff>
    </xdr:to>
    <xdr:pic>
      <xdr:nvPicPr>
        <xdr:cNvPr id="2" name="Picture 3" descr="Statistik-4c-200">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1905000" cy="3905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419100</xdr:colOff>
      <xdr:row>0</xdr:row>
      <xdr:rowOff>400050</xdr:rowOff>
    </xdr:to>
    <xdr:pic>
      <xdr:nvPicPr>
        <xdr:cNvPr id="2" name="rot" descr="Statistik-4c-200">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editAs="oneCell">
    <xdr:from>
      <xdr:col>0</xdr:col>
      <xdr:colOff>19050</xdr:colOff>
      <xdr:row>0</xdr:row>
      <xdr:rowOff>9525</xdr:rowOff>
    </xdr:from>
    <xdr:to>
      <xdr:col>2</xdr:col>
      <xdr:colOff>419100</xdr:colOff>
      <xdr:row>0</xdr:row>
      <xdr:rowOff>400050</xdr:rowOff>
    </xdr:to>
    <xdr:pic>
      <xdr:nvPicPr>
        <xdr:cNvPr id="3" name="rot" descr="Statistik-4c-200">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5356225"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7</xdr:row>
      <xdr:rowOff>95250</xdr:rowOff>
    </xdr:from>
    <xdr:to>
      <xdr:col>5</xdr:col>
      <xdr:colOff>990600</xdr:colOff>
      <xdr:row>12</xdr:row>
      <xdr:rowOff>47625</xdr:rowOff>
    </xdr:to>
    <xdr:graphicFrame macro="">
      <xdr:nvGraphicFramePr>
        <xdr:cNvPr id="2" name="Chart 1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7</xdr:row>
      <xdr:rowOff>95250</xdr:rowOff>
    </xdr:from>
    <xdr:to>
      <xdr:col>8</xdr:col>
      <xdr:colOff>990600</xdr:colOff>
      <xdr:row>12</xdr:row>
      <xdr:rowOff>47625</xdr:rowOff>
    </xdr:to>
    <xdr:graphicFrame macro="">
      <xdr:nvGraphicFramePr>
        <xdr:cNvPr id="3" name="Chart 1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0</xdr:colOff>
      <xdr:row>14</xdr:row>
      <xdr:rowOff>38100</xdr:rowOff>
    </xdr:from>
    <xdr:to>
      <xdr:col>5</xdr:col>
      <xdr:colOff>990600</xdr:colOff>
      <xdr:row>43</xdr:row>
      <xdr:rowOff>19050</xdr:rowOff>
    </xdr:to>
    <xdr:graphicFrame macro="">
      <xdr:nvGraphicFramePr>
        <xdr:cNvPr id="4" name="Chart 1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9525</xdr:colOff>
      <xdr:row>14</xdr:row>
      <xdr:rowOff>38100</xdr:rowOff>
    </xdr:from>
    <xdr:to>
      <xdr:col>8</xdr:col>
      <xdr:colOff>990600</xdr:colOff>
      <xdr:row>43</xdr:row>
      <xdr:rowOff>19050</xdr:rowOff>
    </xdr:to>
    <xdr:graphicFrame macro="">
      <xdr:nvGraphicFramePr>
        <xdr:cNvPr id="5" name="Chart 1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19050</xdr:colOff>
      <xdr:row>0</xdr:row>
      <xdr:rowOff>9525</xdr:rowOff>
    </xdr:from>
    <xdr:to>
      <xdr:col>1</xdr:col>
      <xdr:colOff>1257300</xdr:colOff>
      <xdr:row>0</xdr:row>
      <xdr:rowOff>400050</xdr:rowOff>
    </xdr:to>
    <xdr:pic>
      <xdr:nvPicPr>
        <xdr:cNvPr id="6" name="rot" descr="Statistik-4c-200">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7</xdr:col>
      <xdr:colOff>869950</xdr:colOff>
      <xdr:row>2</xdr:row>
      <xdr:rowOff>0</xdr:rowOff>
    </xdr:from>
    <xdr:to>
      <xdr:col>9</xdr:col>
      <xdr:colOff>88900</xdr:colOff>
      <xdr:row>3</xdr:row>
      <xdr:rowOff>38100</xdr:rowOff>
    </xdr:to>
    <xdr:sp macro="" textlink="">
      <xdr:nvSpPr>
        <xdr:cNvPr id="7" name="Inhalt">
          <a:hlinkClick xmlns:r="http://schemas.openxmlformats.org/officeDocument/2006/relationships" r:id="rId6"/>
          <a:extLst>
            <a:ext uri="{FF2B5EF4-FFF2-40B4-BE49-F238E27FC236}">
              <a16:creationId xmlns:a16="http://schemas.microsoft.com/office/drawing/2014/main" id="{00000000-0008-0000-0500-000007000000}"/>
            </a:ext>
          </a:extLst>
        </xdr:cNvPr>
        <xdr:cNvSpPr txBox="1"/>
      </xdr:nvSpPr>
      <xdr:spPr>
        <a:xfrm>
          <a:off x="8118475"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2</xdr:col>
      <xdr:colOff>428625</xdr:colOff>
      <xdr:row>0</xdr:row>
      <xdr:rowOff>400050</xdr:rowOff>
    </xdr:to>
    <xdr:pic>
      <xdr:nvPicPr>
        <xdr:cNvPr id="2" name="rot" descr="Statistik-4c-200">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600-000003000000}"/>
            </a:ext>
          </a:extLst>
        </xdr:cNvPr>
        <xdr:cNvSpPr txBox="1"/>
      </xdr:nvSpPr>
      <xdr:spPr>
        <a:xfrm>
          <a:off x="5346700" y="54292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3</xdr:col>
      <xdr:colOff>1085850</xdr:colOff>
      <xdr:row>0</xdr:row>
      <xdr:rowOff>400050</xdr:rowOff>
    </xdr:to>
    <xdr:pic>
      <xdr:nvPicPr>
        <xdr:cNvPr id="2" name="rot" descr="Statistik-4c-200">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10</xdr:col>
      <xdr:colOff>165100</xdr:colOff>
      <xdr:row>2</xdr:row>
      <xdr:rowOff>0</xdr:rowOff>
    </xdr:from>
    <xdr:to>
      <xdr:col>12</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700-000003000000}"/>
            </a:ext>
          </a:extLst>
        </xdr:cNvPr>
        <xdr:cNvSpPr txBox="1"/>
      </xdr:nvSpPr>
      <xdr:spPr>
        <a:xfrm>
          <a:off x="67945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9525</xdr:rowOff>
    </xdr:from>
    <xdr:to>
      <xdr:col>1</xdr:col>
      <xdr:colOff>1276350</xdr:colOff>
      <xdr:row>0</xdr:row>
      <xdr:rowOff>400050</xdr:rowOff>
    </xdr:to>
    <xdr:pic>
      <xdr:nvPicPr>
        <xdr:cNvPr id="2" name="rot" descr="Statistik-4c-200">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525"/>
          <a:ext cx="1905000" cy="390525"/>
        </a:xfrm>
        <a:prstGeom prst="rect">
          <a:avLst/>
        </a:prstGeom>
        <a:noFill/>
        <a:ln w="9525">
          <a:noFill/>
          <a:miter lim="800000"/>
          <a:headEnd/>
          <a:tailEnd/>
        </a:ln>
      </xdr:spPr>
    </xdr:pic>
    <xdr:clientData/>
  </xdr:twoCellAnchor>
  <xdr:twoCellAnchor>
    <xdr:from>
      <xdr:col>8</xdr:col>
      <xdr:colOff>165100</xdr:colOff>
      <xdr:row>2</xdr:row>
      <xdr:rowOff>0</xdr:rowOff>
    </xdr:from>
    <xdr:to>
      <xdr:col>10</xdr:col>
      <xdr:colOff>88900</xdr:colOff>
      <xdr:row>2</xdr:row>
      <xdr:rowOff>228600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0800-000003000000}"/>
            </a:ext>
          </a:extLst>
        </xdr:cNvPr>
        <xdr:cNvSpPr txBox="1"/>
      </xdr:nvSpPr>
      <xdr:spPr>
        <a:xfrm>
          <a:off x="7747000" y="6096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panose="020B0604020202020204" pitchFamily="34" charset="0"/>
            </a:rPr>
            <a:t>zurück zum Inhalt</a:t>
          </a:r>
        </a:p>
      </xdr:txBody>
    </xdr:sp>
    <xdr:clientData fPrintsWithSheet="0"/>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statistik.arbeitsagentur.de/DE/Statischer-Content/Grundlagen/Methodik-Qualitaet/Methodenberichte/Beschaeftigungsstatistik/Generische-Publikationen/Methodenbericht-Befristete-Beschaeftigung.pdf?__blob=publicationFile"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s://statistik.arbeitsagentur.de/DE/Statischer-Content/Grundlagen/Methodik-Qualitaet/Qualitaetsberichte/Generische-Publikationen/Qualitaetsbericht-Statistik-Beschaeftigung.pdf?__blob=publicationFile"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statistik.arbeitsagentur.de/DE/Statischer-Content/Grundlagen/Methodik-Qualitaet/Qualitaetsberichte/Generische-Publikationen/Qualitaetsbericht-Statistik-Beschaeftigung.pdf"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Statischer-Content/Grundlagen/Definitionen/Glossare/Generische-Publikationen/Gesamtglossar.pdf"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Generische-Publikationen/Zeichenerklaerung.pdf"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Statistik-Service-Sue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statistik.arbeitsagentur.de/DE/Navigation/Grundlagen/Methodik-Qualitaet/Methodenberichte/Uebergreifend/Methodenberichte-Uebergreifend-Nav.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DEFF6-400F-4F18-8A22-AFBE8CFE62E2}">
  <sheetPr codeName="Tabelle19"/>
  <dimension ref="A1:D11"/>
  <sheetViews>
    <sheetView showGridLines="0" zoomScaleNormal="100" workbookViewId="0"/>
  </sheetViews>
  <sheetFormatPr baseColWidth="10" defaultColWidth="8.625" defaultRowHeight="16.5" customHeight="1" x14ac:dyDescent="0.2"/>
  <cols>
    <col min="1" max="1" width="6.5" style="7" customWidth="1"/>
    <col min="2" max="2" width="60.625" style="7" customWidth="1"/>
    <col min="3" max="3" width="8.125" style="7" customWidth="1"/>
    <col min="4" max="4" width="4.75" style="7" customWidth="1"/>
    <col min="5" max="16384" width="8.625" style="7"/>
  </cols>
  <sheetData>
    <row r="1" spans="1:4" s="4" customFormat="1" ht="36.75" customHeight="1" x14ac:dyDescent="0.2">
      <c r="A1" s="1"/>
      <c r="B1" s="2"/>
      <c r="C1" s="2"/>
      <c r="D1" s="3"/>
    </row>
    <row r="2" spans="1:4" s="4" customFormat="1" ht="12.75" customHeight="1" x14ac:dyDescent="0.2">
      <c r="A2" s="5"/>
      <c r="B2" s="6"/>
      <c r="C2" s="6"/>
      <c r="D2" s="6"/>
    </row>
    <row r="5" spans="1:4" ht="16.5" customHeight="1" x14ac:dyDescent="0.2">
      <c r="B5" s="8"/>
    </row>
    <row r="6" spans="1:4" ht="16.5" customHeight="1" x14ac:dyDescent="0.25">
      <c r="B6" s="9" t="s">
        <v>0</v>
      </c>
    </row>
    <row r="7" spans="1:4" ht="16.5" customHeight="1" x14ac:dyDescent="0.25">
      <c r="B7" s="9" t="s">
        <v>1</v>
      </c>
    </row>
    <row r="8" spans="1:4" ht="16.5" customHeight="1" x14ac:dyDescent="0.25">
      <c r="B8" s="9" t="s">
        <v>2</v>
      </c>
    </row>
    <row r="9" spans="1:4" ht="16.5" customHeight="1" x14ac:dyDescent="0.25">
      <c r="B9" s="9" t="s">
        <v>3</v>
      </c>
    </row>
    <row r="10" spans="1:4" ht="16.5" customHeight="1" x14ac:dyDescent="0.25">
      <c r="B10" s="9" t="s">
        <v>4</v>
      </c>
    </row>
    <row r="11" spans="1:4" ht="16.5" customHeight="1" x14ac:dyDescent="0.2">
      <c r="B11" s="10"/>
    </row>
  </sheetData>
  <dataConsolidate/>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FB5B-065A-4965-869D-66B3E0DF0D71}">
  <sheetPr codeName="Tabelle8"/>
  <dimension ref="A1:IU113"/>
  <sheetViews>
    <sheetView showGridLines="0" zoomScaleNormal="100" workbookViewId="0"/>
  </sheetViews>
  <sheetFormatPr baseColWidth="10" defaultColWidth="7.75" defaultRowHeight="15.95" customHeight="1" x14ac:dyDescent="0.2"/>
  <cols>
    <col min="1" max="1" width="5.875" style="97" customWidth="1"/>
    <col min="2" max="2" width="26" style="97" customWidth="1"/>
    <col min="3" max="3" width="3.25" style="97" customWidth="1"/>
    <col min="4" max="4" width="5.875" style="155" customWidth="1"/>
    <col min="5" max="10" width="8.5" style="156" customWidth="1"/>
    <col min="11" max="11" width="8.5" style="157" customWidth="1"/>
    <col min="12" max="16384" width="7.75" style="97"/>
  </cols>
  <sheetData>
    <row r="1" spans="1:255" s="91" customFormat="1" ht="36.75" customHeight="1" x14ac:dyDescent="0.2">
      <c r="A1" s="88"/>
      <c r="B1" s="89"/>
      <c r="C1" s="89"/>
      <c r="D1" s="90"/>
      <c r="E1" s="90"/>
      <c r="F1" s="90"/>
      <c r="G1" s="90"/>
      <c r="H1" s="89"/>
      <c r="I1" s="89"/>
      <c r="J1" s="89"/>
      <c r="K1" s="57" t="s">
        <v>6</v>
      </c>
    </row>
    <row r="2" spans="1:255" s="91" customFormat="1" ht="11.25" customHeight="1" x14ac:dyDescent="0.2">
      <c r="A2" s="92"/>
      <c r="B2" s="93"/>
      <c r="C2" s="93"/>
      <c r="D2" s="93"/>
      <c r="E2" s="93"/>
      <c r="F2" s="93"/>
      <c r="G2" s="93"/>
      <c r="H2" s="93"/>
      <c r="I2" s="93"/>
      <c r="J2" s="93"/>
      <c r="K2" s="93"/>
    </row>
    <row r="3" spans="1:255" s="94" customFormat="1" ht="20.100000000000001" customHeight="1" x14ac:dyDescent="0.2">
      <c r="A3" s="578" t="s">
        <v>230</v>
      </c>
      <c r="B3" s="578"/>
      <c r="C3" s="578"/>
      <c r="D3" s="578"/>
      <c r="E3" s="578"/>
      <c r="F3" s="578"/>
      <c r="G3" s="578"/>
      <c r="H3" s="578"/>
      <c r="I3" s="578"/>
      <c r="J3" s="578"/>
      <c r="K3" s="578"/>
    </row>
    <row r="4" spans="1:255" s="94" customFormat="1" ht="12" customHeight="1" x14ac:dyDescent="0.2">
      <c r="A4" s="579" t="s">
        <v>94</v>
      </c>
      <c r="B4" s="579"/>
      <c r="C4" s="579"/>
      <c r="D4" s="579"/>
      <c r="E4" s="579"/>
      <c r="F4" s="579"/>
      <c r="G4" s="579"/>
      <c r="H4" s="579"/>
      <c r="I4" s="579"/>
      <c r="J4" s="579"/>
      <c r="K4" s="579"/>
    </row>
    <row r="5" spans="1:255" s="94" customFormat="1" ht="12" customHeight="1" x14ac:dyDescent="0.2">
      <c r="A5" s="580" t="s">
        <v>59</v>
      </c>
      <c r="B5" s="580"/>
      <c r="C5" s="580"/>
      <c r="D5" s="580"/>
      <c r="E5" s="580"/>
      <c r="F5" s="252"/>
      <c r="G5" s="252"/>
      <c r="H5" s="252"/>
      <c r="I5" s="252"/>
      <c r="J5" s="252"/>
      <c r="K5" s="252"/>
    </row>
    <row r="6" spans="1:255" s="94" customFormat="1" ht="11.25" customHeight="1" x14ac:dyDescent="0.2">
      <c r="A6" s="227"/>
      <c r="B6" s="228"/>
      <c r="C6" s="228"/>
      <c r="D6" s="228"/>
      <c r="E6" s="228"/>
      <c r="F6" s="228"/>
      <c r="G6" s="228"/>
      <c r="H6" s="228"/>
      <c r="I6" s="228"/>
      <c r="J6" s="228"/>
    </row>
    <row r="7" spans="1:255" s="91" customFormat="1" ht="12" customHeight="1" x14ac:dyDescent="0.2">
      <c r="A7" s="595" t="s">
        <v>231</v>
      </c>
      <c r="B7" s="584"/>
      <c r="C7" s="584"/>
      <c r="D7" s="589" t="s">
        <v>96</v>
      </c>
      <c r="E7" s="592" t="s">
        <v>183</v>
      </c>
      <c r="F7" s="593"/>
      <c r="G7" s="593"/>
      <c r="H7" s="593"/>
      <c r="I7" s="594"/>
      <c r="J7" s="595" t="s">
        <v>184</v>
      </c>
      <c r="K7" s="596"/>
      <c r="L7" s="96"/>
      <c r="M7" s="96"/>
      <c r="N7" s="96"/>
    </row>
    <row r="8" spans="1:255" ht="21.75" customHeight="1" x14ac:dyDescent="0.2">
      <c r="A8" s="585"/>
      <c r="B8" s="586"/>
      <c r="C8" s="586"/>
      <c r="D8" s="590"/>
      <c r="E8" s="573" t="s">
        <v>99</v>
      </c>
      <c r="F8" s="573" t="s">
        <v>100</v>
      </c>
      <c r="G8" s="573" t="s">
        <v>101</v>
      </c>
      <c r="H8" s="573" t="s">
        <v>102</v>
      </c>
      <c r="I8" s="573" t="s">
        <v>103</v>
      </c>
      <c r="J8" s="597"/>
      <c r="K8" s="598"/>
    </row>
    <row r="9" spans="1:255" ht="12" customHeight="1" x14ac:dyDescent="0.2">
      <c r="A9" s="585"/>
      <c r="B9" s="586"/>
      <c r="C9" s="586"/>
      <c r="D9" s="590"/>
      <c r="E9" s="574"/>
      <c r="F9" s="574"/>
      <c r="G9" s="574"/>
      <c r="H9" s="574"/>
      <c r="I9" s="574"/>
      <c r="J9" s="98" t="s">
        <v>104</v>
      </c>
      <c r="K9" s="99" t="s">
        <v>105</v>
      </c>
    </row>
    <row r="10" spans="1:255" ht="12" customHeight="1" x14ac:dyDescent="0.2">
      <c r="A10" s="587"/>
      <c r="B10" s="588"/>
      <c r="C10" s="588"/>
      <c r="D10" s="591"/>
      <c r="E10" s="100">
        <v>1</v>
      </c>
      <c r="F10" s="100">
        <v>2</v>
      </c>
      <c r="G10" s="100">
        <v>3</v>
      </c>
      <c r="H10" s="100">
        <v>4</v>
      </c>
      <c r="I10" s="100">
        <v>5</v>
      </c>
      <c r="J10" s="100">
        <v>6</v>
      </c>
      <c r="K10" s="100">
        <v>7</v>
      </c>
    </row>
    <row r="11" spans="1:255" ht="12" customHeight="1" x14ac:dyDescent="0.2">
      <c r="A11" s="297" t="s">
        <v>106</v>
      </c>
      <c r="B11" s="298"/>
      <c r="C11" s="299"/>
      <c r="D11" s="262">
        <v>100</v>
      </c>
      <c r="E11" s="237">
        <v>148003</v>
      </c>
      <c r="F11" s="238">
        <v>147719</v>
      </c>
      <c r="G11" s="238">
        <v>148613</v>
      </c>
      <c r="H11" s="238">
        <v>146044</v>
      </c>
      <c r="I11" s="265">
        <v>145415</v>
      </c>
      <c r="J11" s="263">
        <v>2588</v>
      </c>
      <c r="K11" s="266">
        <v>1.7797338651445862</v>
      </c>
    </row>
    <row r="12" spans="1:255" s="110" customFormat="1" ht="17.45" customHeight="1" x14ac:dyDescent="0.2">
      <c r="A12" s="300" t="s">
        <v>232</v>
      </c>
      <c r="B12" s="301"/>
      <c r="C12" s="301"/>
      <c r="D12" s="302"/>
      <c r="E12" s="303"/>
      <c r="F12" s="303"/>
      <c r="G12" s="303"/>
      <c r="H12" s="303"/>
      <c r="I12" s="303"/>
      <c r="J12" s="302"/>
      <c r="K12" s="304"/>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c r="DA12" s="305"/>
      <c r="DB12" s="305"/>
      <c r="DC12" s="305"/>
      <c r="DD12" s="305"/>
      <c r="DE12" s="305"/>
      <c r="DF12" s="305"/>
      <c r="DG12" s="305"/>
      <c r="DH12" s="305"/>
      <c r="DI12" s="305"/>
      <c r="DJ12" s="305"/>
      <c r="DK12" s="305"/>
      <c r="DL12" s="305"/>
      <c r="DM12" s="305"/>
      <c r="DN12" s="305"/>
      <c r="DO12" s="305"/>
      <c r="DP12" s="305"/>
      <c r="DQ12" s="305"/>
      <c r="DR12" s="305"/>
      <c r="DS12" s="305"/>
      <c r="DT12" s="305"/>
      <c r="DU12" s="305"/>
      <c r="DV12" s="305"/>
      <c r="DW12" s="305"/>
      <c r="DX12" s="305"/>
      <c r="DY12" s="305"/>
      <c r="DZ12" s="305"/>
      <c r="EA12" s="305"/>
      <c r="EB12" s="305"/>
      <c r="EC12" s="305"/>
      <c r="ED12" s="305"/>
      <c r="EE12" s="305"/>
      <c r="EF12" s="305"/>
      <c r="EG12" s="305"/>
      <c r="EH12" s="305"/>
      <c r="EI12" s="305"/>
      <c r="EJ12" s="305"/>
      <c r="EK12" s="305"/>
      <c r="EL12" s="305"/>
      <c r="EM12" s="305"/>
      <c r="EN12" s="305"/>
      <c r="EO12" s="305"/>
      <c r="EP12" s="305"/>
      <c r="EQ12" s="305"/>
      <c r="ER12" s="305"/>
      <c r="ES12" s="305"/>
      <c r="ET12" s="305"/>
      <c r="EU12" s="305"/>
      <c r="EV12" s="305"/>
      <c r="EW12" s="305"/>
      <c r="EX12" s="305"/>
      <c r="EY12" s="305"/>
      <c r="EZ12" s="305"/>
      <c r="FA12" s="305"/>
      <c r="FB12" s="305"/>
      <c r="FC12" s="305"/>
      <c r="FD12" s="305"/>
      <c r="FE12" s="305"/>
      <c r="FF12" s="305"/>
      <c r="FG12" s="305"/>
      <c r="FH12" s="305"/>
      <c r="FI12" s="305"/>
      <c r="FJ12" s="305"/>
      <c r="FK12" s="305"/>
      <c r="FL12" s="305"/>
      <c r="FM12" s="305"/>
      <c r="FN12" s="305"/>
      <c r="FO12" s="305"/>
      <c r="FP12" s="305"/>
      <c r="FQ12" s="305"/>
      <c r="FR12" s="305"/>
      <c r="FS12" s="305"/>
      <c r="FT12" s="305"/>
      <c r="FU12" s="305"/>
      <c r="FV12" s="305"/>
      <c r="FW12" s="305"/>
      <c r="FX12" s="305"/>
      <c r="FY12" s="305"/>
      <c r="FZ12" s="305"/>
      <c r="GA12" s="305"/>
      <c r="GB12" s="305"/>
      <c r="GC12" s="305"/>
      <c r="GD12" s="305"/>
      <c r="GE12" s="305"/>
      <c r="GF12" s="305"/>
      <c r="GG12" s="305"/>
      <c r="GH12" s="305"/>
      <c r="GI12" s="305"/>
      <c r="GJ12" s="305"/>
      <c r="GK12" s="305"/>
      <c r="GL12" s="305"/>
      <c r="GM12" s="305"/>
      <c r="GN12" s="305"/>
      <c r="GO12" s="305"/>
      <c r="GP12" s="305"/>
      <c r="GQ12" s="305"/>
      <c r="GR12" s="305"/>
      <c r="GS12" s="305"/>
      <c r="GT12" s="305"/>
      <c r="GU12" s="305"/>
      <c r="GV12" s="305"/>
      <c r="GW12" s="305"/>
      <c r="GX12" s="305"/>
      <c r="GY12" s="305"/>
      <c r="GZ12" s="305"/>
      <c r="HA12" s="305"/>
      <c r="HB12" s="305"/>
      <c r="HC12" s="305"/>
      <c r="HD12" s="305"/>
      <c r="HE12" s="305"/>
      <c r="HF12" s="305"/>
      <c r="HG12" s="305"/>
      <c r="HH12" s="305"/>
      <c r="HI12" s="305"/>
      <c r="HJ12" s="305"/>
      <c r="HK12" s="305"/>
      <c r="HL12" s="305"/>
      <c r="HM12" s="305"/>
      <c r="HN12" s="305"/>
      <c r="HO12" s="305"/>
      <c r="HP12" s="305"/>
      <c r="HQ12" s="305"/>
      <c r="HR12" s="305"/>
      <c r="HS12" s="305"/>
      <c r="HT12" s="305"/>
      <c r="HU12" s="305"/>
      <c r="HV12" s="305"/>
      <c r="HW12" s="305"/>
      <c r="HX12" s="305"/>
      <c r="HY12" s="305"/>
      <c r="HZ12" s="305"/>
      <c r="IA12" s="305"/>
      <c r="IB12" s="305"/>
      <c r="IC12" s="305"/>
      <c r="ID12" s="305"/>
      <c r="IE12" s="305"/>
      <c r="IF12" s="305"/>
      <c r="IG12" s="305"/>
      <c r="IH12" s="305"/>
      <c r="II12" s="305"/>
      <c r="IJ12" s="305"/>
      <c r="IK12" s="305"/>
      <c r="IL12" s="305"/>
      <c r="IM12" s="305"/>
      <c r="IN12" s="305"/>
      <c r="IO12" s="305"/>
      <c r="IP12" s="305"/>
      <c r="IQ12" s="305"/>
      <c r="IR12" s="305"/>
      <c r="IS12" s="305"/>
      <c r="IT12" s="305"/>
      <c r="IU12" s="305"/>
    </row>
    <row r="13" spans="1:255" ht="14.1" customHeight="1" x14ac:dyDescent="0.2">
      <c r="A13" s="306" t="s">
        <v>233</v>
      </c>
      <c r="B13" s="307"/>
      <c r="C13" s="308"/>
      <c r="D13" s="113">
        <v>17.811125450159793</v>
      </c>
      <c r="E13" s="115">
        <v>26361</v>
      </c>
      <c r="F13" s="114">
        <v>26130</v>
      </c>
      <c r="G13" s="114">
        <v>26180</v>
      </c>
      <c r="H13" s="114">
        <v>25564</v>
      </c>
      <c r="I13" s="140">
        <v>24922</v>
      </c>
      <c r="J13" s="115">
        <v>1439</v>
      </c>
      <c r="K13" s="116">
        <v>5.7740149265709011</v>
      </c>
    </row>
    <row r="14" spans="1:255" ht="14.1" customHeight="1" x14ac:dyDescent="0.2">
      <c r="A14" s="306" t="s">
        <v>234</v>
      </c>
      <c r="B14" s="307"/>
      <c r="C14" s="308"/>
      <c r="D14" s="113">
        <v>58.146794321736721</v>
      </c>
      <c r="E14" s="115">
        <v>86059</v>
      </c>
      <c r="F14" s="114">
        <v>86522</v>
      </c>
      <c r="G14" s="114">
        <v>87404</v>
      </c>
      <c r="H14" s="114">
        <v>86331</v>
      </c>
      <c r="I14" s="140">
        <v>86475</v>
      </c>
      <c r="J14" s="115">
        <v>-416</v>
      </c>
      <c r="K14" s="116">
        <v>-0.48106389129806304</v>
      </c>
    </row>
    <row r="15" spans="1:255" ht="14.1" customHeight="1" x14ac:dyDescent="0.2">
      <c r="A15" s="306" t="s">
        <v>235</v>
      </c>
      <c r="B15" s="307"/>
      <c r="C15" s="308"/>
      <c r="D15" s="113">
        <v>13.070680999709465</v>
      </c>
      <c r="E15" s="115">
        <v>19345</v>
      </c>
      <c r="F15" s="114">
        <v>18978</v>
      </c>
      <c r="G15" s="114">
        <v>18988</v>
      </c>
      <c r="H15" s="114">
        <v>18289</v>
      </c>
      <c r="I15" s="140">
        <v>18225</v>
      </c>
      <c r="J15" s="115">
        <v>1120</v>
      </c>
      <c r="K15" s="116">
        <v>6.1454046639231823</v>
      </c>
    </row>
    <row r="16" spans="1:255" ht="14.1" customHeight="1" x14ac:dyDescent="0.2">
      <c r="A16" s="306" t="s">
        <v>236</v>
      </c>
      <c r="B16" s="307"/>
      <c r="C16" s="308"/>
      <c r="D16" s="113">
        <v>10.526813645669344</v>
      </c>
      <c r="E16" s="115">
        <v>15580</v>
      </c>
      <c r="F16" s="114">
        <v>15416</v>
      </c>
      <c r="G16" s="114">
        <v>15361</v>
      </c>
      <c r="H16" s="114">
        <v>15195</v>
      </c>
      <c r="I16" s="140">
        <v>15121</v>
      </c>
      <c r="J16" s="115">
        <v>459</v>
      </c>
      <c r="K16" s="116">
        <v>3.0355135242378148</v>
      </c>
    </row>
    <row r="17" spans="1:255" s="287" customFormat="1" ht="17.45" customHeight="1" x14ac:dyDescent="0.2">
      <c r="A17" s="300" t="s">
        <v>237</v>
      </c>
      <c r="B17" s="301"/>
      <c r="C17" s="301"/>
      <c r="D17" s="302"/>
      <c r="E17" s="309"/>
      <c r="F17" s="309"/>
      <c r="G17" s="309"/>
      <c r="H17" s="309"/>
      <c r="I17" s="309"/>
      <c r="J17" s="302"/>
      <c r="K17" s="304"/>
      <c r="L17" s="305"/>
      <c r="M17" s="305"/>
      <c r="N17" s="305"/>
      <c r="O17" s="305"/>
      <c r="P17" s="305"/>
      <c r="Q17" s="305"/>
      <c r="R17" s="305"/>
      <c r="S17" s="305"/>
      <c r="T17" s="305"/>
      <c r="U17" s="305"/>
      <c r="V17" s="305"/>
      <c r="W17" s="305"/>
      <c r="X17" s="305"/>
      <c r="Y17" s="305"/>
      <c r="Z17" s="305"/>
      <c r="AA17" s="305"/>
      <c r="AB17" s="305"/>
      <c r="AC17" s="305"/>
      <c r="AD17" s="305"/>
      <c r="AE17" s="305"/>
      <c r="AF17" s="305"/>
      <c r="AG17" s="305"/>
      <c r="AH17" s="305"/>
      <c r="AI17" s="305"/>
      <c r="AJ17" s="305"/>
      <c r="AK17" s="305"/>
      <c r="AL17" s="305"/>
      <c r="AM17" s="305"/>
      <c r="AN17" s="305"/>
      <c r="AO17" s="305"/>
      <c r="AP17" s="305"/>
      <c r="AQ17" s="305"/>
      <c r="AR17" s="305"/>
      <c r="AS17" s="305"/>
      <c r="AT17" s="305"/>
      <c r="AU17" s="305"/>
      <c r="AV17" s="305"/>
      <c r="AW17" s="305"/>
      <c r="AX17" s="305"/>
      <c r="AY17" s="305"/>
      <c r="AZ17" s="305"/>
      <c r="BA17" s="305"/>
      <c r="BB17" s="305"/>
      <c r="BC17" s="305"/>
      <c r="BD17" s="305"/>
      <c r="BE17" s="305"/>
      <c r="BF17" s="305"/>
      <c r="BG17" s="305"/>
      <c r="BH17" s="305"/>
      <c r="BI17" s="305"/>
      <c r="BJ17" s="305"/>
      <c r="BK17" s="305"/>
      <c r="BL17" s="305"/>
      <c r="BM17" s="305"/>
      <c r="BN17" s="305"/>
      <c r="BO17" s="305"/>
      <c r="BP17" s="305"/>
      <c r="BQ17" s="305"/>
      <c r="BR17" s="305"/>
      <c r="BS17" s="305"/>
      <c r="BT17" s="305"/>
      <c r="BU17" s="305"/>
      <c r="BV17" s="305"/>
      <c r="BW17" s="305"/>
      <c r="BX17" s="305"/>
      <c r="BY17" s="305"/>
      <c r="BZ17" s="305"/>
      <c r="CA17" s="305"/>
      <c r="CB17" s="305"/>
      <c r="CC17" s="305"/>
      <c r="CD17" s="305"/>
      <c r="CE17" s="305"/>
      <c r="CF17" s="305"/>
      <c r="CG17" s="305"/>
      <c r="CH17" s="305"/>
      <c r="CI17" s="305"/>
      <c r="CJ17" s="305"/>
      <c r="CK17" s="305"/>
      <c r="CL17" s="305"/>
      <c r="CM17" s="305"/>
      <c r="CN17" s="305"/>
      <c r="CO17" s="305"/>
      <c r="CP17" s="305"/>
      <c r="CQ17" s="305"/>
      <c r="CR17" s="305"/>
      <c r="CS17" s="305"/>
      <c r="CT17" s="305"/>
      <c r="CU17" s="305"/>
      <c r="CV17" s="305"/>
      <c r="CW17" s="305"/>
      <c r="CX17" s="305"/>
      <c r="CY17" s="305"/>
      <c r="CZ17" s="305"/>
      <c r="DA17" s="305"/>
      <c r="DB17" s="305"/>
      <c r="DC17" s="305"/>
      <c r="DD17" s="305"/>
      <c r="DE17" s="305"/>
      <c r="DF17" s="305"/>
      <c r="DG17" s="305"/>
      <c r="DH17" s="305"/>
      <c r="DI17" s="305"/>
      <c r="DJ17" s="305"/>
      <c r="DK17" s="305"/>
      <c r="DL17" s="305"/>
      <c r="DM17" s="305"/>
      <c r="DN17" s="305"/>
      <c r="DO17" s="305"/>
      <c r="DP17" s="305"/>
      <c r="DQ17" s="305"/>
      <c r="DR17" s="305"/>
      <c r="DS17" s="305"/>
      <c r="DT17" s="305"/>
      <c r="DU17" s="305"/>
      <c r="DV17" s="305"/>
      <c r="DW17" s="305"/>
      <c r="DX17" s="305"/>
      <c r="DY17" s="305"/>
      <c r="DZ17" s="305"/>
      <c r="EA17" s="305"/>
      <c r="EB17" s="305"/>
      <c r="EC17" s="305"/>
      <c r="ED17" s="305"/>
      <c r="EE17" s="305"/>
      <c r="EF17" s="305"/>
      <c r="EG17" s="305"/>
      <c r="EH17" s="305"/>
      <c r="EI17" s="305"/>
      <c r="EJ17" s="305"/>
      <c r="EK17" s="305"/>
      <c r="EL17" s="305"/>
      <c r="EM17" s="305"/>
      <c r="EN17" s="305"/>
      <c r="EO17" s="305"/>
      <c r="EP17" s="305"/>
      <c r="EQ17" s="305"/>
      <c r="ER17" s="305"/>
      <c r="ES17" s="305"/>
      <c r="ET17" s="305"/>
      <c r="EU17" s="305"/>
      <c r="EV17" s="305"/>
      <c r="EW17" s="305"/>
      <c r="EX17" s="305"/>
      <c r="EY17" s="305"/>
      <c r="EZ17" s="305"/>
      <c r="FA17" s="305"/>
      <c r="FB17" s="305"/>
      <c r="FC17" s="305"/>
      <c r="FD17" s="305"/>
      <c r="FE17" s="305"/>
      <c r="FF17" s="305"/>
      <c r="FG17" s="305"/>
      <c r="FH17" s="305"/>
      <c r="FI17" s="305"/>
      <c r="FJ17" s="305"/>
      <c r="FK17" s="305"/>
      <c r="FL17" s="305"/>
      <c r="FM17" s="305"/>
      <c r="FN17" s="305"/>
      <c r="FO17" s="305"/>
      <c r="FP17" s="305"/>
      <c r="FQ17" s="305"/>
      <c r="FR17" s="305"/>
      <c r="FS17" s="305"/>
      <c r="FT17" s="305"/>
      <c r="FU17" s="305"/>
      <c r="FV17" s="305"/>
      <c r="FW17" s="305"/>
      <c r="FX17" s="305"/>
      <c r="FY17" s="305"/>
      <c r="FZ17" s="305"/>
      <c r="GA17" s="305"/>
      <c r="GB17" s="305"/>
      <c r="GC17" s="305"/>
      <c r="GD17" s="305"/>
      <c r="GE17" s="305"/>
      <c r="GF17" s="305"/>
      <c r="GG17" s="305"/>
      <c r="GH17" s="305"/>
      <c r="GI17" s="305"/>
      <c r="GJ17" s="305"/>
      <c r="GK17" s="305"/>
      <c r="GL17" s="305"/>
      <c r="GM17" s="305"/>
      <c r="GN17" s="305"/>
      <c r="GO17" s="305"/>
      <c r="GP17" s="305"/>
      <c r="GQ17" s="305"/>
      <c r="GR17" s="305"/>
      <c r="GS17" s="305"/>
      <c r="GT17" s="305"/>
      <c r="GU17" s="305"/>
      <c r="GV17" s="305"/>
      <c r="GW17" s="305"/>
      <c r="GX17" s="305"/>
      <c r="GY17" s="305"/>
      <c r="GZ17" s="305"/>
      <c r="HA17" s="305"/>
      <c r="HB17" s="305"/>
      <c r="HC17" s="305"/>
      <c r="HD17" s="305"/>
      <c r="HE17" s="305"/>
      <c r="HF17" s="305"/>
      <c r="HG17" s="305"/>
      <c r="HH17" s="305"/>
      <c r="HI17" s="305"/>
      <c r="HJ17" s="305"/>
      <c r="HK17" s="305"/>
      <c r="HL17" s="305"/>
      <c r="HM17" s="305"/>
      <c r="HN17" s="305"/>
      <c r="HO17" s="305"/>
      <c r="HP17" s="305"/>
      <c r="HQ17" s="305"/>
      <c r="HR17" s="305"/>
      <c r="HS17" s="305"/>
      <c r="HT17" s="305"/>
      <c r="HU17" s="305"/>
      <c r="HV17" s="305"/>
      <c r="HW17" s="305"/>
      <c r="HX17" s="305"/>
      <c r="HY17" s="305"/>
      <c r="HZ17" s="305"/>
      <c r="IA17" s="305"/>
      <c r="IB17" s="305"/>
      <c r="IC17" s="305"/>
      <c r="ID17" s="305"/>
      <c r="IE17" s="305"/>
      <c r="IF17" s="305"/>
      <c r="IG17" s="305"/>
      <c r="IH17" s="305"/>
      <c r="II17" s="305"/>
      <c r="IJ17" s="305"/>
      <c r="IK17" s="305"/>
      <c r="IL17" s="305"/>
      <c r="IM17" s="305"/>
      <c r="IN17" s="305"/>
      <c r="IO17" s="305"/>
      <c r="IP17" s="305"/>
      <c r="IQ17" s="305"/>
      <c r="IR17" s="305"/>
      <c r="IS17" s="305"/>
      <c r="IT17" s="305"/>
      <c r="IU17" s="305"/>
    </row>
    <row r="18" spans="1:255" ht="14.1" customHeight="1" x14ac:dyDescent="0.2">
      <c r="A18" s="306">
        <v>11</v>
      </c>
      <c r="B18" s="307" t="s">
        <v>238</v>
      </c>
      <c r="C18" s="308"/>
      <c r="D18" s="113">
        <v>0.38174901860097432</v>
      </c>
      <c r="E18" s="115">
        <v>565</v>
      </c>
      <c r="F18" s="114">
        <v>543</v>
      </c>
      <c r="G18" s="114">
        <v>600</v>
      </c>
      <c r="H18" s="114">
        <v>616</v>
      </c>
      <c r="I18" s="140">
        <v>567</v>
      </c>
      <c r="J18" s="115">
        <v>-2</v>
      </c>
      <c r="K18" s="116">
        <v>-0.35273368606701938</v>
      </c>
    </row>
    <row r="19" spans="1:255" ht="14.1" customHeight="1" x14ac:dyDescent="0.2">
      <c r="A19" s="306" t="s">
        <v>239</v>
      </c>
      <c r="B19" s="307" t="s">
        <v>240</v>
      </c>
      <c r="C19" s="308"/>
      <c r="D19" s="113">
        <v>0.13715938190442087</v>
      </c>
      <c r="E19" s="115">
        <v>203</v>
      </c>
      <c r="F19" s="114">
        <v>180</v>
      </c>
      <c r="G19" s="114">
        <v>233</v>
      </c>
      <c r="H19" s="114">
        <v>249</v>
      </c>
      <c r="I19" s="140">
        <v>189</v>
      </c>
      <c r="J19" s="115">
        <v>14</v>
      </c>
      <c r="K19" s="116">
        <v>7.4074074074074074</v>
      </c>
    </row>
    <row r="20" spans="1:255" ht="14.1" customHeight="1" x14ac:dyDescent="0.2">
      <c r="A20" s="306">
        <v>12</v>
      </c>
      <c r="B20" s="307" t="s">
        <v>241</v>
      </c>
      <c r="C20" s="308"/>
      <c r="D20" s="113">
        <v>0.69863448713877419</v>
      </c>
      <c r="E20" s="115">
        <v>1034</v>
      </c>
      <c r="F20" s="114">
        <v>992</v>
      </c>
      <c r="G20" s="114">
        <v>1077</v>
      </c>
      <c r="H20" s="114">
        <v>1059</v>
      </c>
      <c r="I20" s="140">
        <v>1019</v>
      </c>
      <c r="J20" s="115">
        <v>15</v>
      </c>
      <c r="K20" s="116">
        <v>1.4720314033366044</v>
      </c>
    </row>
    <row r="21" spans="1:255" ht="14.1" customHeight="1" x14ac:dyDescent="0.2">
      <c r="A21" s="306">
        <v>21</v>
      </c>
      <c r="B21" s="307" t="s">
        <v>242</v>
      </c>
      <c r="C21" s="308"/>
      <c r="D21" s="113">
        <v>0.628365641237002</v>
      </c>
      <c r="E21" s="115">
        <v>930</v>
      </c>
      <c r="F21" s="114">
        <v>892</v>
      </c>
      <c r="G21" s="114">
        <v>931</v>
      </c>
      <c r="H21" s="114">
        <v>917</v>
      </c>
      <c r="I21" s="140">
        <v>904</v>
      </c>
      <c r="J21" s="115">
        <v>26</v>
      </c>
      <c r="K21" s="116">
        <v>2.8761061946902653</v>
      </c>
    </row>
    <row r="22" spans="1:255" ht="14.1" customHeight="1" x14ac:dyDescent="0.2">
      <c r="A22" s="306">
        <v>22</v>
      </c>
      <c r="B22" s="307" t="s">
        <v>243</v>
      </c>
      <c r="C22" s="308"/>
      <c r="D22" s="113">
        <v>1.8587461064978412</v>
      </c>
      <c r="E22" s="115">
        <v>2751</v>
      </c>
      <c r="F22" s="114">
        <v>2714</v>
      </c>
      <c r="G22" s="114">
        <v>2744</v>
      </c>
      <c r="H22" s="114">
        <v>2688</v>
      </c>
      <c r="I22" s="140">
        <v>2665</v>
      </c>
      <c r="J22" s="115">
        <v>86</v>
      </c>
      <c r="K22" s="116">
        <v>3.2270168855534709</v>
      </c>
    </row>
    <row r="23" spans="1:255" ht="14.1" customHeight="1" x14ac:dyDescent="0.2">
      <c r="A23" s="306">
        <v>23</v>
      </c>
      <c r="B23" s="307" t="s">
        <v>244</v>
      </c>
      <c r="C23" s="308"/>
      <c r="D23" s="113">
        <v>1.1249771964081809</v>
      </c>
      <c r="E23" s="115">
        <v>1665</v>
      </c>
      <c r="F23" s="114">
        <v>1667</v>
      </c>
      <c r="G23" s="114">
        <v>1679</v>
      </c>
      <c r="H23" s="114">
        <v>1666</v>
      </c>
      <c r="I23" s="140">
        <v>1685</v>
      </c>
      <c r="J23" s="115">
        <v>-20</v>
      </c>
      <c r="K23" s="116">
        <v>-1.1869436201780414</v>
      </c>
    </row>
    <row r="24" spans="1:255" ht="14.1" customHeight="1" x14ac:dyDescent="0.2">
      <c r="A24" s="306">
        <v>24</v>
      </c>
      <c r="B24" s="307" t="s">
        <v>245</v>
      </c>
      <c r="C24" s="308"/>
      <c r="D24" s="113">
        <v>4.5999067586467843</v>
      </c>
      <c r="E24" s="115">
        <v>6808</v>
      </c>
      <c r="F24" s="114">
        <v>6813</v>
      </c>
      <c r="G24" s="114">
        <v>6888</v>
      </c>
      <c r="H24" s="114">
        <v>6902</v>
      </c>
      <c r="I24" s="140">
        <v>6838</v>
      </c>
      <c r="J24" s="115">
        <v>-30</v>
      </c>
      <c r="K24" s="116">
        <v>-0.43872477332553378</v>
      </c>
    </row>
    <row r="25" spans="1:255" ht="14.1" customHeight="1" x14ac:dyDescent="0.2">
      <c r="A25" s="306">
        <v>25</v>
      </c>
      <c r="B25" s="307" t="s">
        <v>246</v>
      </c>
      <c r="C25" s="308"/>
      <c r="D25" s="113">
        <v>6.477571400579718</v>
      </c>
      <c r="E25" s="115">
        <v>9587</v>
      </c>
      <c r="F25" s="114">
        <v>9640</v>
      </c>
      <c r="G25" s="114">
        <v>9761</v>
      </c>
      <c r="H25" s="114">
        <v>9589</v>
      </c>
      <c r="I25" s="140">
        <v>9639</v>
      </c>
      <c r="J25" s="115">
        <v>-52</v>
      </c>
      <c r="K25" s="116">
        <v>-0.53947504927897083</v>
      </c>
    </row>
    <row r="26" spans="1:255" ht="14.1" customHeight="1" x14ac:dyDescent="0.2">
      <c r="A26" s="306">
        <v>26</v>
      </c>
      <c r="B26" s="307" t="s">
        <v>247</v>
      </c>
      <c r="C26" s="308"/>
      <c r="D26" s="113">
        <v>3.7404647203097237</v>
      </c>
      <c r="E26" s="115">
        <v>5536</v>
      </c>
      <c r="F26" s="114">
        <v>5430</v>
      </c>
      <c r="G26" s="114">
        <v>5507</v>
      </c>
      <c r="H26" s="114">
        <v>5421</v>
      </c>
      <c r="I26" s="140">
        <v>5439</v>
      </c>
      <c r="J26" s="115">
        <v>97</v>
      </c>
      <c r="K26" s="116">
        <v>1.7834160691303549</v>
      </c>
    </row>
    <row r="27" spans="1:255" ht="14.1" customHeight="1" x14ac:dyDescent="0.2">
      <c r="A27" s="306">
        <v>27</v>
      </c>
      <c r="B27" s="307" t="s">
        <v>248</v>
      </c>
      <c r="C27" s="308"/>
      <c r="D27" s="113">
        <v>4.5397728424423827</v>
      </c>
      <c r="E27" s="115">
        <v>6719</v>
      </c>
      <c r="F27" s="114">
        <v>6703</v>
      </c>
      <c r="G27" s="114">
        <v>6708</v>
      </c>
      <c r="H27" s="114">
        <v>6656</v>
      </c>
      <c r="I27" s="140">
        <v>6661</v>
      </c>
      <c r="J27" s="115">
        <v>58</v>
      </c>
      <c r="K27" s="116">
        <v>0.8707401291097433</v>
      </c>
    </row>
    <row r="28" spans="1:255" ht="14.1" customHeight="1" x14ac:dyDescent="0.2">
      <c r="A28" s="306">
        <v>28</v>
      </c>
      <c r="B28" s="307" t="s">
        <v>249</v>
      </c>
      <c r="C28" s="308"/>
      <c r="D28" s="113">
        <v>0.8249832773659993</v>
      </c>
      <c r="E28" s="115">
        <v>1221</v>
      </c>
      <c r="F28" s="114">
        <v>1226</v>
      </c>
      <c r="G28" s="114">
        <v>1240</v>
      </c>
      <c r="H28" s="114">
        <v>1273</v>
      </c>
      <c r="I28" s="140">
        <v>1317</v>
      </c>
      <c r="J28" s="115">
        <v>-96</v>
      </c>
      <c r="K28" s="116">
        <v>-7.2892938496583142</v>
      </c>
    </row>
    <row r="29" spans="1:255" ht="14.1" customHeight="1" x14ac:dyDescent="0.2">
      <c r="A29" s="306">
        <v>29</v>
      </c>
      <c r="B29" s="307" t="s">
        <v>250</v>
      </c>
      <c r="C29" s="308"/>
      <c r="D29" s="113">
        <v>2.4100862820348237</v>
      </c>
      <c r="E29" s="115">
        <v>3567</v>
      </c>
      <c r="F29" s="114">
        <v>3530</v>
      </c>
      <c r="G29" s="114">
        <v>3543</v>
      </c>
      <c r="H29" s="114">
        <v>3439</v>
      </c>
      <c r="I29" s="140">
        <v>3347</v>
      </c>
      <c r="J29" s="115">
        <v>220</v>
      </c>
      <c r="K29" s="116">
        <v>6.573050492978787</v>
      </c>
    </row>
    <row r="30" spans="1:255" ht="14.1" customHeight="1" x14ac:dyDescent="0.2">
      <c r="A30" s="306" t="s">
        <v>251</v>
      </c>
      <c r="B30" s="307" t="s">
        <v>252</v>
      </c>
      <c r="C30" s="308"/>
      <c r="D30" s="113">
        <v>1.0141686317169247</v>
      </c>
      <c r="E30" s="115">
        <v>1501</v>
      </c>
      <c r="F30" s="114">
        <v>1486</v>
      </c>
      <c r="G30" s="114">
        <v>1492</v>
      </c>
      <c r="H30" s="114">
        <v>1445</v>
      </c>
      <c r="I30" s="140">
        <v>1413</v>
      </c>
      <c r="J30" s="115">
        <v>88</v>
      </c>
      <c r="K30" s="116">
        <v>6.2278839348903041</v>
      </c>
    </row>
    <row r="31" spans="1:255" ht="14.1" customHeight="1" x14ac:dyDescent="0.2">
      <c r="A31" s="306" t="s">
        <v>253</v>
      </c>
      <c r="B31" s="307" t="s">
        <v>254</v>
      </c>
      <c r="C31" s="308"/>
      <c r="D31" s="113">
        <v>1.3364593960933224</v>
      </c>
      <c r="E31" s="115">
        <v>1978</v>
      </c>
      <c r="F31" s="114">
        <v>1959</v>
      </c>
      <c r="G31" s="114">
        <v>1968</v>
      </c>
      <c r="H31" s="114">
        <v>1913</v>
      </c>
      <c r="I31" s="140">
        <v>1849</v>
      </c>
      <c r="J31" s="115">
        <v>129</v>
      </c>
      <c r="K31" s="116">
        <v>6.9767441860465116</v>
      </c>
    </row>
    <row r="32" spans="1:255" ht="14.1" customHeight="1" x14ac:dyDescent="0.2">
      <c r="A32" s="306">
        <v>31</v>
      </c>
      <c r="B32" s="307" t="s">
        <v>255</v>
      </c>
      <c r="C32" s="308"/>
      <c r="D32" s="113">
        <v>0.70268845901772259</v>
      </c>
      <c r="E32" s="115">
        <v>1040</v>
      </c>
      <c r="F32" s="114">
        <v>1041</v>
      </c>
      <c r="G32" s="114">
        <v>1050</v>
      </c>
      <c r="H32" s="114">
        <v>1029</v>
      </c>
      <c r="I32" s="140">
        <v>1041</v>
      </c>
      <c r="J32" s="115">
        <v>-1</v>
      </c>
      <c r="K32" s="116">
        <v>-9.6061479346781942E-2</v>
      </c>
    </row>
    <row r="33" spans="1:11" ht="14.1" customHeight="1" x14ac:dyDescent="0.2">
      <c r="A33" s="306">
        <v>32</v>
      </c>
      <c r="B33" s="307" t="s">
        <v>256</v>
      </c>
      <c r="C33" s="308"/>
      <c r="D33" s="113">
        <v>1.7114517948960495</v>
      </c>
      <c r="E33" s="115">
        <v>2533</v>
      </c>
      <c r="F33" s="114">
        <v>2553</v>
      </c>
      <c r="G33" s="114">
        <v>2654</v>
      </c>
      <c r="H33" s="114">
        <v>2628</v>
      </c>
      <c r="I33" s="140">
        <v>2576</v>
      </c>
      <c r="J33" s="115">
        <v>-43</v>
      </c>
      <c r="K33" s="116">
        <v>-1.6692546583850931</v>
      </c>
    </row>
    <row r="34" spans="1:11" ht="14.1" customHeight="1" x14ac:dyDescent="0.2">
      <c r="A34" s="306">
        <v>33</v>
      </c>
      <c r="B34" s="307" t="s">
        <v>257</v>
      </c>
      <c r="C34" s="308"/>
      <c r="D34" s="113">
        <v>1.4587542144415993</v>
      </c>
      <c r="E34" s="115">
        <v>2159</v>
      </c>
      <c r="F34" s="114">
        <v>2015</v>
      </c>
      <c r="G34" s="114">
        <v>2196</v>
      </c>
      <c r="H34" s="114">
        <v>2142</v>
      </c>
      <c r="I34" s="140">
        <v>2058</v>
      </c>
      <c r="J34" s="115">
        <v>101</v>
      </c>
      <c r="K34" s="116">
        <v>4.9076773566569489</v>
      </c>
    </row>
    <row r="35" spans="1:11" ht="14.1" customHeight="1" x14ac:dyDescent="0.2">
      <c r="A35" s="306">
        <v>34</v>
      </c>
      <c r="B35" s="307" t="s">
        <v>258</v>
      </c>
      <c r="C35" s="308"/>
      <c r="D35" s="113">
        <v>2.2911697735856706</v>
      </c>
      <c r="E35" s="115">
        <v>3391</v>
      </c>
      <c r="F35" s="114">
        <v>3374</v>
      </c>
      <c r="G35" s="114">
        <v>3394</v>
      </c>
      <c r="H35" s="114">
        <v>3316</v>
      </c>
      <c r="I35" s="140">
        <v>3291</v>
      </c>
      <c r="J35" s="115">
        <v>100</v>
      </c>
      <c r="K35" s="116">
        <v>3.0385900941962931</v>
      </c>
    </row>
    <row r="36" spans="1:11" ht="14.1" customHeight="1" x14ac:dyDescent="0.2">
      <c r="A36" s="306">
        <v>41</v>
      </c>
      <c r="B36" s="307" t="s">
        <v>259</v>
      </c>
      <c r="C36" s="308"/>
      <c r="D36" s="113">
        <v>1.7053708370776268</v>
      </c>
      <c r="E36" s="115">
        <v>2524</v>
      </c>
      <c r="F36" s="114">
        <v>2503</v>
      </c>
      <c r="G36" s="114">
        <v>2486</v>
      </c>
      <c r="H36" s="114">
        <v>2502</v>
      </c>
      <c r="I36" s="140">
        <v>2473</v>
      </c>
      <c r="J36" s="115">
        <v>51</v>
      </c>
      <c r="K36" s="116">
        <v>2.0622725434694704</v>
      </c>
    </row>
    <row r="37" spans="1:11" ht="14.1" customHeight="1" x14ac:dyDescent="0.2">
      <c r="A37" s="306">
        <v>42</v>
      </c>
      <c r="B37" s="307" t="s">
        <v>260</v>
      </c>
      <c r="C37" s="308"/>
      <c r="D37" s="113">
        <v>0.12229481834827673</v>
      </c>
      <c r="E37" s="115">
        <v>181</v>
      </c>
      <c r="F37" s="114">
        <v>178</v>
      </c>
      <c r="G37" s="114">
        <v>187</v>
      </c>
      <c r="H37" s="114">
        <v>168</v>
      </c>
      <c r="I37" s="140">
        <v>167</v>
      </c>
      <c r="J37" s="115">
        <v>14</v>
      </c>
      <c r="K37" s="116">
        <v>8.3832335329341312</v>
      </c>
    </row>
    <row r="38" spans="1:11" ht="14.1" customHeight="1" x14ac:dyDescent="0.2">
      <c r="A38" s="306">
        <v>43</v>
      </c>
      <c r="B38" s="307" t="s">
        <v>261</v>
      </c>
      <c r="C38" s="308"/>
      <c r="D38" s="113">
        <v>2.3290068444558556</v>
      </c>
      <c r="E38" s="115">
        <v>3447</v>
      </c>
      <c r="F38" s="114">
        <v>3426</v>
      </c>
      <c r="G38" s="114">
        <v>3430</v>
      </c>
      <c r="H38" s="114">
        <v>3329</v>
      </c>
      <c r="I38" s="140">
        <v>3268</v>
      </c>
      <c r="J38" s="115">
        <v>179</v>
      </c>
      <c r="K38" s="116">
        <v>5.4773561811505509</v>
      </c>
    </row>
    <row r="39" spans="1:11" ht="14.1" customHeight="1" x14ac:dyDescent="0.2">
      <c r="A39" s="306">
        <v>51</v>
      </c>
      <c r="B39" s="307" t="s">
        <v>262</v>
      </c>
      <c r="C39" s="308"/>
      <c r="D39" s="113">
        <v>8.6471220177969368</v>
      </c>
      <c r="E39" s="115">
        <v>12798</v>
      </c>
      <c r="F39" s="114">
        <v>12946</v>
      </c>
      <c r="G39" s="114">
        <v>12929</v>
      </c>
      <c r="H39" s="114">
        <v>12690</v>
      </c>
      <c r="I39" s="140">
        <v>12575</v>
      </c>
      <c r="J39" s="115">
        <v>223</v>
      </c>
      <c r="K39" s="116">
        <v>1.7733598409542743</v>
      </c>
    </row>
    <row r="40" spans="1:11" ht="14.1" customHeight="1" x14ac:dyDescent="0.2">
      <c r="A40" s="306" t="s">
        <v>263</v>
      </c>
      <c r="B40" s="307" t="s">
        <v>264</v>
      </c>
      <c r="C40" s="308"/>
      <c r="D40" s="113">
        <v>7.5728194698756104</v>
      </c>
      <c r="E40" s="115">
        <v>11208</v>
      </c>
      <c r="F40" s="114">
        <v>11393</v>
      </c>
      <c r="G40" s="114">
        <v>11356</v>
      </c>
      <c r="H40" s="114">
        <v>11202</v>
      </c>
      <c r="I40" s="140">
        <v>11104</v>
      </c>
      <c r="J40" s="115">
        <v>104</v>
      </c>
      <c r="K40" s="116">
        <v>0.93659942363112392</v>
      </c>
    </row>
    <row r="41" spans="1:11" ht="14.1" customHeight="1" x14ac:dyDescent="0.2">
      <c r="A41" s="306"/>
      <c r="B41" s="307" t="s">
        <v>265</v>
      </c>
      <c r="C41" s="308"/>
      <c r="D41" s="113">
        <v>6.4113565265568937</v>
      </c>
      <c r="E41" s="115">
        <v>9489</v>
      </c>
      <c r="F41" s="114">
        <v>9698</v>
      </c>
      <c r="G41" s="114">
        <v>9690</v>
      </c>
      <c r="H41" s="114">
        <v>9507</v>
      </c>
      <c r="I41" s="140">
        <v>9415</v>
      </c>
      <c r="J41" s="115">
        <v>74</v>
      </c>
      <c r="K41" s="116">
        <v>0.78597981943706852</v>
      </c>
    </row>
    <row r="42" spans="1:11" ht="14.1" customHeight="1" x14ac:dyDescent="0.2">
      <c r="A42" s="306">
        <v>52</v>
      </c>
      <c r="B42" s="307" t="s">
        <v>266</v>
      </c>
      <c r="C42" s="308"/>
      <c r="D42" s="113">
        <v>3.1864218968534423</v>
      </c>
      <c r="E42" s="115">
        <v>4716</v>
      </c>
      <c r="F42" s="114">
        <v>4758</v>
      </c>
      <c r="G42" s="114">
        <v>4812</v>
      </c>
      <c r="H42" s="114">
        <v>4841</v>
      </c>
      <c r="I42" s="140">
        <v>4839</v>
      </c>
      <c r="J42" s="115">
        <v>-123</v>
      </c>
      <c r="K42" s="116">
        <v>-2.5418474891506508</v>
      </c>
    </row>
    <row r="43" spans="1:11" ht="14.1" customHeight="1" x14ac:dyDescent="0.2">
      <c r="A43" s="306" t="s">
        <v>267</v>
      </c>
      <c r="B43" s="307" t="s">
        <v>268</v>
      </c>
      <c r="C43" s="308"/>
      <c r="D43" s="113">
        <v>2.5452186779997703</v>
      </c>
      <c r="E43" s="115">
        <v>3767</v>
      </c>
      <c r="F43" s="114">
        <v>3810</v>
      </c>
      <c r="G43" s="114">
        <v>3861</v>
      </c>
      <c r="H43" s="114">
        <v>3922</v>
      </c>
      <c r="I43" s="140">
        <v>3927</v>
      </c>
      <c r="J43" s="115">
        <v>-160</v>
      </c>
      <c r="K43" s="116">
        <v>-4.0743570155334865</v>
      </c>
    </row>
    <row r="44" spans="1:11" ht="14.1" customHeight="1" x14ac:dyDescent="0.2">
      <c r="A44" s="306">
        <v>53</v>
      </c>
      <c r="B44" s="307" t="s">
        <v>269</v>
      </c>
      <c r="C44" s="308"/>
      <c r="D44" s="113">
        <v>0.91417065870286418</v>
      </c>
      <c r="E44" s="115">
        <v>1353</v>
      </c>
      <c r="F44" s="114">
        <v>1364</v>
      </c>
      <c r="G44" s="114">
        <v>1367</v>
      </c>
      <c r="H44" s="114">
        <v>1343</v>
      </c>
      <c r="I44" s="140">
        <v>1362</v>
      </c>
      <c r="J44" s="115">
        <v>-9</v>
      </c>
      <c r="K44" s="116">
        <v>-0.66079295154185025</v>
      </c>
    </row>
    <row r="45" spans="1:11" ht="14.1" customHeight="1" x14ac:dyDescent="0.2">
      <c r="A45" s="306" t="s">
        <v>270</v>
      </c>
      <c r="B45" s="307" t="s">
        <v>271</v>
      </c>
      <c r="C45" s="308"/>
      <c r="D45" s="113">
        <v>0.8837658696107511</v>
      </c>
      <c r="E45" s="115">
        <v>1308</v>
      </c>
      <c r="F45" s="114">
        <v>1321</v>
      </c>
      <c r="G45" s="114">
        <v>1322</v>
      </c>
      <c r="H45" s="114">
        <v>1299</v>
      </c>
      <c r="I45" s="140">
        <v>1318</v>
      </c>
      <c r="J45" s="115">
        <v>-10</v>
      </c>
      <c r="K45" s="116">
        <v>-0.75872534142640369</v>
      </c>
    </row>
    <row r="46" spans="1:11" ht="14.1" customHeight="1" x14ac:dyDescent="0.2">
      <c r="A46" s="306">
        <v>54</v>
      </c>
      <c r="B46" s="307" t="s">
        <v>272</v>
      </c>
      <c r="C46" s="308"/>
      <c r="D46" s="113">
        <v>2.385762450761133</v>
      </c>
      <c r="E46" s="115">
        <v>3531</v>
      </c>
      <c r="F46" s="114">
        <v>3478</v>
      </c>
      <c r="G46" s="114">
        <v>3521</v>
      </c>
      <c r="H46" s="114">
        <v>3464</v>
      </c>
      <c r="I46" s="140">
        <v>3453</v>
      </c>
      <c r="J46" s="115">
        <v>78</v>
      </c>
      <c r="K46" s="116">
        <v>2.2589052997393573</v>
      </c>
    </row>
    <row r="47" spans="1:11" ht="14.1" customHeight="1" x14ac:dyDescent="0.2">
      <c r="A47" s="306">
        <v>61</v>
      </c>
      <c r="B47" s="307" t="s">
        <v>273</v>
      </c>
      <c r="C47" s="308"/>
      <c r="D47" s="113">
        <v>3.8701918204360721</v>
      </c>
      <c r="E47" s="115">
        <v>5728</v>
      </c>
      <c r="F47" s="114">
        <v>5679</v>
      </c>
      <c r="G47" s="114">
        <v>5698</v>
      </c>
      <c r="H47" s="114">
        <v>5530</v>
      </c>
      <c r="I47" s="140">
        <v>5526</v>
      </c>
      <c r="J47" s="115">
        <v>202</v>
      </c>
      <c r="K47" s="116">
        <v>3.6554469779225478</v>
      </c>
    </row>
    <row r="48" spans="1:11" ht="14.1" customHeight="1" x14ac:dyDescent="0.2">
      <c r="A48" s="306">
        <v>62</v>
      </c>
      <c r="B48" s="307" t="s">
        <v>274</v>
      </c>
      <c r="C48" s="308"/>
      <c r="D48" s="113">
        <v>6.6789186705674881</v>
      </c>
      <c r="E48" s="115">
        <v>9885</v>
      </c>
      <c r="F48" s="114">
        <v>10027</v>
      </c>
      <c r="G48" s="114">
        <v>10128</v>
      </c>
      <c r="H48" s="114">
        <v>9911</v>
      </c>
      <c r="I48" s="140">
        <v>9964</v>
      </c>
      <c r="J48" s="115">
        <v>-79</v>
      </c>
      <c r="K48" s="116">
        <v>-0.79285427539140907</v>
      </c>
    </row>
    <row r="49" spans="1:11" ht="14.1" customHeight="1" x14ac:dyDescent="0.2">
      <c r="A49" s="306">
        <v>63</v>
      </c>
      <c r="B49" s="307" t="s">
        <v>275</v>
      </c>
      <c r="C49" s="308"/>
      <c r="D49" s="113">
        <v>1.6202374276197105</v>
      </c>
      <c r="E49" s="115">
        <v>2398</v>
      </c>
      <c r="F49" s="114">
        <v>2411</v>
      </c>
      <c r="G49" s="114">
        <v>2440</v>
      </c>
      <c r="H49" s="114">
        <v>2350</v>
      </c>
      <c r="I49" s="140">
        <v>2328</v>
      </c>
      <c r="J49" s="115">
        <v>70</v>
      </c>
      <c r="K49" s="116">
        <v>3.006872852233677</v>
      </c>
    </row>
    <row r="50" spans="1:11" ht="14.1" customHeight="1" x14ac:dyDescent="0.2">
      <c r="A50" s="306" t="s">
        <v>276</v>
      </c>
      <c r="B50" s="307" t="s">
        <v>277</v>
      </c>
      <c r="C50" s="308"/>
      <c r="D50" s="113">
        <v>0.3614791592062323</v>
      </c>
      <c r="E50" s="115">
        <v>535</v>
      </c>
      <c r="F50" s="114">
        <v>550</v>
      </c>
      <c r="G50" s="114">
        <v>534</v>
      </c>
      <c r="H50" s="114">
        <v>523</v>
      </c>
      <c r="I50" s="140">
        <v>522</v>
      </c>
      <c r="J50" s="115">
        <v>13</v>
      </c>
      <c r="K50" s="116">
        <v>2.4904214559386975</v>
      </c>
    </row>
    <row r="51" spans="1:11" ht="14.1" customHeight="1" x14ac:dyDescent="0.2">
      <c r="A51" s="306" t="s">
        <v>278</v>
      </c>
      <c r="B51" s="307" t="s">
        <v>279</v>
      </c>
      <c r="C51" s="308"/>
      <c r="D51" s="113">
        <v>1.0033580400397288</v>
      </c>
      <c r="E51" s="115">
        <v>1485</v>
      </c>
      <c r="F51" s="114">
        <v>1466</v>
      </c>
      <c r="G51" s="114">
        <v>1516</v>
      </c>
      <c r="H51" s="114">
        <v>1442</v>
      </c>
      <c r="I51" s="140">
        <v>1410</v>
      </c>
      <c r="J51" s="115">
        <v>75</v>
      </c>
      <c r="K51" s="116">
        <v>5.3191489361702127</v>
      </c>
    </row>
    <row r="52" spans="1:11" ht="14.1" customHeight="1" x14ac:dyDescent="0.2">
      <c r="A52" s="306">
        <v>71</v>
      </c>
      <c r="B52" s="307" t="s">
        <v>280</v>
      </c>
      <c r="C52" s="308"/>
      <c r="D52" s="113">
        <v>12.611906515408471</v>
      </c>
      <c r="E52" s="115">
        <v>18666</v>
      </c>
      <c r="F52" s="114">
        <v>18567</v>
      </c>
      <c r="G52" s="114">
        <v>18662</v>
      </c>
      <c r="H52" s="114">
        <v>18335</v>
      </c>
      <c r="I52" s="140">
        <v>18183</v>
      </c>
      <c r="J52" s="115">
        <v>483</v>
      </c>
      <c r="K52" s="116">
        <v>2.6563273387229831</v>
      </c>
    </row>
    <row r="53" spans="1:11" ht="14.1" customHeight="1" x14ac:dyDescent="0.2">
      <c r="A53" s="306" t="s">
        <v>281</v>
      </c>
      <c r="B53" s="307" t="s">
        <v>282</v>
      </c>
      <c r="C53" s="308"/>
      <c r="D53" s="113">
        <v>5.2316507097829099</v>
      </c>
      <c r="E53" s="115">
        <v>7743</v>
      </c>
      <c r="F53" s="114">
        <v>7770</v>
      </c>
      <c r="G53" s="114">
        <v>7912</v>
      </c>
      <c r="H53" s="114">
        <v>7785</v>
      </c>
      <c r="I53" s="140">
        <v>7794</v>
      </c>
      <c r="J53" s="115">
        <v>-51</v>
      </c>
      <c r="K53" s="116">
        <v>-0.65434949961508848</v>
      </c>
    </row>
    <row r="54" spans="1:11" ht="14.1" customHeight="1" x14ac:dyDescent="0.2">
      <c r="A54" s="306" t="s">
        <v>283</v>
      </c>
      <c r="B54" s="307" t="s">
        <v>284</v>
      </c>
      <c r="C54" s="308"/>
      <c r="D54" s="113">
        <v>6.0228508881576728</v>
      </c>
      <c r="E54" s="115">
        <v>8914</v>
      </c>
      <c r="F54" s="114">
        <v>8836</v>
      </c>
      <c r="G54" s="114">
        <v>8789</v>
      </c>
      <c r="H54" s="114">
        <v>8634</v>
      </c>
      <c r="I54" s="140">
        <v>8482</v>
      </c>
      <c r="J54" s="115">
        <v>432</v>
      </c>
      <c r="K54" s="116">
        <v>5.0931384107521813</v>
      </c>
    </row>
    <row r="55" spans="1:11" ht="14.1" customHeight="1" x14ac:dyDescent="0.2">
      <c r="A55" s="306">
        <v>72</v>
      </c>
      <c r="B55" s="307" t="s">
        <v>285</v>
      </c>
      <c r="C55" s="308"/>
      <c r="D55" s="113">
        <v>3.5499280419991486</v>
      </c>
      <c r="E55" s="115">
        <v>5254</v>
      </c>
      <c r="F55" s="114">
        <v>5275</v>
      </c>
      <c r="G55" s="114">
        <v>5265</v>
      </c>
      <c r="H55" s="114">
        <v>5203</v>
      </c>
      <c r="I55" s="140">
        <v>5258</v>
      </c>
      <c r="J55" s="115">
        <v>-4</v>
      </c>
      <c r="K55" s="116">
        <v>-7.6074553062000755E-2</v>
      </c>
    </row>
    <row r="56" spans="1:11" ht="14.1" customHeight="1" x14ac:dyDescent="0.2">
      <c r="A56" s="306" t="s">
        <v>286</v>
      </c>
      <c r="B56" s="307" t="s">
        <v>287</v>
      </c>
      <c r="C56" s="308"/>
      <c r="D56" s="113">
        <v>1.4229441295108882</v>
      </c>
      <c r="E56" s="115">
        <v>2106</v>
      </c>
      <c r="F56" s="114">
        <v>2140</v>
      </c>
      <c r="G56" s="114">
        <v>2161</v>
      </c>
      <c r="H56" s="114">
        <v>2151</v>
      </c>
      <c r="I56" s="140">
        <v>2190</v>
      </c>
      <c r="J56" s="115">
        <v>-84</v>
      </c>
      <c r="K56" s="116">
        <v>-3.8356164383561642</v>
      </c>
    </row>
    <row r="57" spans="1:11" ht="14.1" customHeight="1" x14ac:dyDescent="0.2">
      <c r="A57" s="306" t="s">
        <v>288</v>
      </c>
      <c r="B57" s="307" t="s">
        <v>289</v>
      </c>
      <c r="C57" s="308"/>
      <c r="D57" s="113">
        <v>1.4790240738363412</v>
      </c>
      <c r="E57" s="115">
        <v>2189</v>
      </c>
      <c r="F57" s="114">
        <v>2172</v>
      </c>
      <c r="G57" s="114">
        <v>2149</v>
      </c>
      <c r="H57" s="114">
        <v>2123</v>
      </c>
      <c r="I57" s="140">
        <v>2125</v>
      </c>
      <c r="J57" s="115">
        <v>64</v>
      </c>
      <c r="K57" s="116">
        <v>3.0117647058823529</v>
      </c>
    </row>
    <row r="58" spans="1:11" ht="14.1" customHeight="1" x14ac:dyDescent="0.2">
      <c r="A58" s="306">
        <v>73</v>
      </c>
      <c r="B58" s="307" t="s">
        <v>290</v>
      </c>
      <c r="C58" s="308"/>
      <c r="D58" s="113">
        <v>2.5452186779997703</v>
      </c>
      <c r="E58" s="115">
        <v>3767</v>
      </c>
      <c r="F58" s="114">
        <v>3764</v>
      </c>
      <c r="G58" s="114">
        <v>3697</v>
      </c>
      <c r="H58" s="114">
        <v>3625</v>
      </c>
      <c r="I58" s="140">
        <v>3554</v>
      </c>
      <c r="J58" s="115">
        <v>213</v>
      </c>
      <c r="K58" s="116">
        <v>5.993247045582442</v>
      </c>
    </row>
    <row r="59" spans="1:11" ht="14.1" customHeight="1" x14ac:dyDescent="0.2">
      <c r="A59" s="306" t="s">
        <v>291</v>
      </c>
      <c r="B59" s="307" t="s">
        <v>292</v>
      </c>
      <c r="C59" s="308"/>
      <c r="D59" s="113">
        <v>2.1148219968514153</v>
      </c>
      <c r="E59" s="115">
        <v>3130</v>
      </c>
      <c r="F59" s="114">
        <v>3120</v>
      </c>
      <c r="G59" s="114">
        <v>3046</v>
      </c>
      <c r="H59" s="114">
        <v>2986</v>
      </c>
      <c r="I59" s="140">
        <v>2906</v>
      </c>
      <c r="J59" s="115">
        <v>224</v>
      </c>
      <c r="K59" s="116">
        <v>7.7081899518238126</v>
      </c>
    </row>
    <row r="60" spans="1:11" ht="14.1" customHeight="1" x14ac:dyDescent="0.2">
      <c r="A60" s="306">
        <v>81</v>
      </c>
      <c r="B60" s="307" t="s">
        <v>293</v>
      </c>
      <c r="C60" s="308"/>
      <c r="D60" s="113">
        <v>6.3120342155226581</v>
      </c>
      <c r="E60" s="115">
        <v>9342</v>
      </c>
      <c r="F60" s="114">
        <v>9389</v>
      </c>
      <c r="G60" s="114">
        <v>9402</v>
      </c>
      <c r="H60" s="114">
        <v>9136</v>
      </c>
      <c r="I60" s="140">
        <v>9128</v>
      </c>
      <c r="J60" s="115">
        <v>214</v>
      </c>
      <c r="K60" s="116">
        <v>2.3444347063978968</v>
      </c>
    </row>
    <row r="61" spans="1:11" ht="14.1" customHeight="1" x14ac:dyDescent="0.2">
      <c r="A61" s="306" t="s">
        <v>294</v>
      </c>
      <c r="B61" s="307" t="s">
        <v>295</v>
      </c>
      <c r="C61" s="308"/>
      <c r="D61" s="113">
        <v>2.2992777173435672</v>
      </c>
      <c r="E61" s="115">
        <v>3403</v>
      </c>
      <c r="F61" s="114">
        <v>3401</v>
      </c>
      <c r="G61" s="114">
        <v>3416</v>
      </c>
      <c r="H61" s="114">
        <v>3263</v>
      </c>
      <c r="I61" s="140">
        <v>3279</v>
      </c>
      <c r="J61" s="115">
        <v>124</v>
      </c>
      <c r="K61" s="116">
        <v>3.7816407441293078</v>
      </c>
    </row>
    <row r="62" spans="1:11" ht="14.1" customHeight="1" x14ac:dyDescent="0.2">
      <c r="A62" s="306" t="s">
        <v>296</v>
      </c>
      <c r="B62" s="307" t="s">
        <v>297</v>
      </c>
      <c r="C62" s="308"/>
      <c r="D62" s="113">
        <v>2.2236035756031973</v>
      </c>
      <c r="E62" s="115">
        <v>3291</v>
      </c>
      <c r="F62" s="114">
        <v>3362</v>
      </c>
      <c r="G62" s="114">
        <v>3380</v>
      </c>
      <c r="H62" s="114">
        <v>3282</v>
      </c>
      <c r="I62" s="140">
        <v>3265</v>
      </c>
      <c r="J62" s="115">
        <v>26</v>
      </c>
      <c r="K62" s="116">
        <v>0.79632465543644715</v>
      </c>
    </row>
    <row r="63" spans="1:11" ht="14.1" customHeight="1" x14ac:dyDescent="0.2">
      <c r="A63" s="306"/>
      <c r="B63" s="307" t="s">
        <v>298</v>
      </c>
      <c r="C63" s="308"/>
      <c r="D63" s="113">
        <v>1.8702323601548618</v>
      </c>
      <c r="E63" s="115">
        <v>2768</v>
      </c>
      <c r="F63" s="114">
        <v>2838</v>
      </c>
      <c r="G63" s="114">
        <v>2860</v>
      </c>
      <c r="H63" s="114">
        <v>2766</v>
      </c>
      <c r="I63" s="140">
        <v>2761</v>
      </c>
      <c r="J63" s="115">
        <v>7</v>
      </c>
      <c r="K63" s="116">
        <v>0.25353132922854038</v>
      </c>
    </row>
    <row r="64" spans="1:11" ht="14.1" customHeight="1" x14ac:dyDescent="0.2">
      <c r="A64" s="306" t="s">
        <v>299</v>
      </c>
      <c r="B64" s="307" t="s">
        <v>300</v>
      </c>
      <c r="C64" s="308"/>
      <c r="D64" s="113">
        <v>0.58174496462909531</v>
      </c>
      <c r="E64" s="115">
        <v>861</v>
      </c>
      <c r="F64" s="114">
        <v>844</v>
      </c>
      <c r="G64" s="114">
        <v>843</v>
      </c>
      <c r="H64" s="114">
        <v>841</v>
      </c>
      <c r="I64" s="140">
        <v>834</v>
      </c>
      <c r="J64" s="115">
        <v>27</v>
      </c>
      <c r="K64" s="116">
        <v>3.2374100719424459</v>
      </c>
    </row>
    <row r="65" spans="1:11" ht="14.1" customHeight="1" x14ac:dyDescent="0.2">
      <c r="A65" s="306" t="s">
        <v>301</v>
      </c>
      <c r="B65" s="307" t="s">
        <v>302</v>
      </c>
      <c r="C65" s="308"/>
      <c r="D65" s="113">
        <v>0.56620473909312652</v>
      </c>
      <c r="E65" s="115">
        <v>838</v>
      </c>
      <c r="F65" s="114">
        <v>834</v>
      </c>
      <c r="G65" s="114">
        <v>820</v>
      </c>
      <c r="H65" s="114">
        <v>799</v>
      </c>
      <c r="I65" s="140">
        <v>807</v>
      </c>
      <c r="J65" s="115">
        <v>31</v>
      </c>
      <c r="K65" s="116">
        <v>3.8413878562577448</v>
      </c>
    </row>
    <row r="66" spans="1:11" ht="14.1" customHeight="1" x14ac:dyDescent="0.2">
      <c r="A66" s="306">
        <v>82</v>
      </c>
      <c r="B66" s="307" t="s">
        <v>303</v>
      </c>
      <c r="C66" s="308"/>
      <c r="D66" s="113">
        <v>2.6431896650743565</v>
      </c>
      <c r="E66" s="115">
        <v>3912</v>
      </c>
      <c r="F66" s="114">
        <v>3921</v>
      </c>
      <c r="G66" s="114">
        <v>3862</v>
      </c>
      <c r="H66" s="114">
        <v>3736</v>
      </c>
      <c r="I66" s="140">
        <v>3747</v>
      </c>
      <c r="J66" s="115">
        <v>165</v>
      </c>
      <c r="K66" s="116">
        <v>4.4035228182546033</v>
      </c>
    </row>
    <row r="67" spans="1:11" ht="14.1" customHeight="1" x14ac:dyDescent="0.2">
      <c r="A67" s="306" t="s">
        <v>304</v>
      </c>
      <c r="B67" s="307" t="s">
        <v>305</v>
      </c>
      <c r="C67" s="308"/>
      <c r="D67" s="113">
        <v>1.6783443578846375</v>
      </c>
      <c r="E67" s="115">
        <v>2484</v>
      </c>
      <c r="F67" s="114">
        <v>2464</v>
      </c>
      <c r="G67" s="114">
        <v>2406</v>
      </c>
      <c r="H67" s="114">
        <v>2339</v>
      </c>
      <c r="I67" s="140">
        <v>2336</v>
      </c>
      <c r="J67" s="115">
        <v>148</v>
      </c>
      <c r="K67" s="116">
        <v>6.3356164383561646</v>
      </c>
    </row>
    <row r="68" spans="1:11" ht="14.1" customHeight="1" x14ac:dyDescent="0.2">
      <c r="A68" s="306" t="s">
        <v>306</v>
      </c>
      <c r="B68" s="307" t="s">
        <v>307</v>
      </c>
      <c r="C68" s="308"/>
      <c r="D68" s="113">
        <v>0.49526023121152951</v>
      </c>
      <c r="E68" s="115">
        <v>733</v>
      </c>
      <c r="F68" s="114">
        <v>755</v>
      </c>
      <c r="G68" s="114">
        <v>757</v>
      </c>
      <c r="H68" s="114">
        <v>727</v>
      </c>
      <c r="I68" s="140">
        <v>750</v>
      </c>
      <c r="J68" s="115">
        <v>-17</v>
      </c>
      <c r="K68" s="116">
        <v>-2.2666666666666666</v>
      </c>
    </row>
    <row r="69" spans="1:11" ht="14.1" customHeight="1" x14ac:dyDescent="0.2">
      <c r="A69" s="306">
        <v>83</v>
      </c>
      <c r="B69" s="307" t="s">
        <v>308</v>
      </c>
      <c r="C69" s="308"/>
      <c r="D69" s="113">
        <v>4.3938298548002406</v>
      </c>
      <c r="E69" s="115">
        <v>6503</v>
      </c>
      <c r="F69" s="114">
        <v>6454</v>
      </c>
      <c r="G69" s="114">
        <v>6376</v>
      </c>
      <c r="H69" s="114">
        <v>6210</v>
      </c>
      <c r="I69" s="140">
        <v>6191</v>
      </c>
      <c r="J69" s="115">
        <v>312</v>
      </c>
      <c r="K69" s="116">
        <v>5.0395735745436925</v>
      </c>
    </row>
    <row r="70" spans="1:11" ht="14.1" customHeight="1" x14ac:dyDescent="0.2">
      <c r="A70" s="306" t="s">
        <v>309</v>
      </c>
      <c r="B70" s="307" t="s">
        <v>310</v>
      </c>
      <c r="C70" s="308"/>
      <c r="D70" s="113">
        <v>3.8722188063755465</v>
      </c>
      <c r="E70" s="115">
        <v>5731</v>
      </c>
      <c r="F70" s="114">
        <v>5678</v>
      </c>
      <c r="G70" s="114">
        <v>5594</v>
      </c>
      <c r="H70" s="114">
        <v>5440</v>
      </c>
      <c r="I70" s="140">
        <v>5431</v>
      </c>
      <c r="J70" s="115">
        <v>300</v>
      </c>
      <c r="K70" s="116">
        <v>5.5238445958387041</v>
      </c>
    </row>
    <row r="71" spans="1:11" ht="14.1" customHeight="1" x14ac:dyDescent="0.2">
      <c r="A71" s="306"/>
      <c r="B71" s="307" t="s">
        <v>311</v>
      </c>
      <c r="C71" s="308"/>
      <c r="D71" s="113">
        <v>2.6222441436997901</v>
      </c>
      <c r="E71" s="115">
        <v>3881</v>
      </c>
      <c r="F71" s="114">
        <v>3823</v>
      </c>
      <c r="G71" s="114">
        <v>3771</v>
      </c>
      <c r="H71" s="114">
        <v>3664</v>
      </c>
      <c r="I71" s="140">
        <v>3667</v>
      </c>
      <c r="J71" s="115">
        <v>214</v>
      </c>
      <c r="K71" s="116">
        <v>5.8358331060812656</v>
      </c>
    </row>
    <row r="72" spans="1:11" ht="14.1" customHeight="1" x14ac:dyDescent="0.2">
      <c r="A72" s="306">
        <v>84</v>
      </c>
      <c r="B72" s="307" t="s">
        <v>312</v>
      </c>
      <c r="C72" s="308"/>
      <c r="D72" s="113">
        <v>1.0438977588292129</v>
      </c>
      <c r="E72" s="115">
        <v>1545</v>
      </c>
      <c r="F72" s="114">
        <v>1523</v>
      </c>
      <c r="G72" s="114">
        <v>1485</v>
      </c>
      <c r="H72" s="114">
        <v>1506</v>
      </c>
      <c r="I72" s="140">
        <v>1510</v>
      </c>
      <c r="J72" s="115">
        <v>35</v>
      </c>
      <c r="K72" s="116">
        <v>2.3178807947019866</v>
      </c>
    </row>
    <row r="73" spans="1:11" ht="14.1" customHeight="1" x14ac:dyDescent="0.2">
      <c r="A73" s="306" t="s">
        <v>313</v>
      </c>
      <c r="B73" s="307" t="s">
        <v>314</v>
      </c>
      <c r="C73" s="308"/>
      <c r="D73" s="113">
        <v>0.35877651128693339</v>
      </c>
      <c r="E73" s="115">
        <v>531</v>
      </c>
      <c r="F73" s="114">
        <v>506</v>
      </c>
      <c r="G73" s="114">
        <v>477</v>
      </c>
      <c r="H73" s="114">
        <v>502</v>
      </c>
      <c r="I73" s="140">
        <v>501</v>
      </c>
      <c r="J73" s="115">
        <v>30</v>
      </c>
      <c r="K73" s="116">
        <v>5.9880239520958085</v>
      </c>
    </row>
    <row r="74" spans="1:11" ht="14.1" customHeight="1" x14ac:dyDescent="0.2">
      <c r="A74" s="306" t="s">
        <v>315</v>
      </c>
      <c r="B74" s="307" t="s">
        <v>316</v>
      </c>
      <c r="C74" s="308"/>
      <c r="D74" s="113">
        <v>0.23175205907988353</v>
      </c>
      <c r="E74" s="115">
        <v>343</v>
      </c>
      <c r="F74" s="114">
        <v>343</v>
      </c>
      <c r="G74" s="114">
        <v>339</v>
      </c>
      <c r="H74" s="114">
        <v>342</v>
      </c>
      <c r="I74" s="140">
        <v>341</v>
      </c>
      <c r="J74" s="115">
        <v>2</v>
      </c>
      <c r="K74" s="116">
        <v>0.5865102639296188</v>
      </c>
    </row>
    <row r="75" spans="1:11" ht="14.1" customHeight="1" x14ac:dyDescent="0.2">
      <c r="A75" s="306" t="s">
        <v>317</v>
      </c>
      <c r="B75" s="307" t="s">
        <v>318</v>
      </c>
      <c r="C75" s="308"/>
      <c r="D75" s="113">
        <v>7.972811361931853E-2</v>
      </c>
      <c r="E75" s="115">
        <v>118</v>
      </c>
      <c r="F75" s="114">
        <v>118</v>
      </c>
      <c r="G75" s="114">
        <v>115</v>
      </c>
      <c r="H75" s="114">
        <v>119</v>
      </c>
      <c r="I75" s="140">
        <v>117</v>
      </c>
      <c r="J75" s="115">
        <v>1</v>
      </c>
      <c r="K75" s="116">
        <v>0.85470085470085466</v>
      </c>
    </row>
    <row r="76" spans="1:11" ht="14.1" customHeight="1" x14ac:dyDescent="0.2">
      <c r="A76" s="306">
        <v>91</v>
      </c>
      <c r="B76" s="307" t="s">
        <v>319</v>
      </c>
      <c r="C76" s="308"/>
      <c r="D76" s="113">
        <v>6.4863550063174388E-2</v>
      </c>
      <c r="E76" s="115">
        <v>96</v>
      </c>
      <c r="F76" s="114">
        <v>73</v>
      </c>
      <c r="G76" s="114">
        <v>56</v>
      </c>
      <c r="H76" s="114">
        <v>48</v>
      </c>
      <c r="I76" s="140">
        <v>46</v>
      </c>
      <c r="J76" s="115">
        <v>50</v>
      </c>
      <c r="K76" s="116">
        <v>108.69565217391305</v>
      </c>
    </row>
    <row r="77" spans="1:11" ht="14.1" customHeight="1" x14ac:dyDescent="0.2">
      <c r="A77" s="306">
        <v>92</v>
      </c>
      <c r="B77" s="307" t="s">
        <v>320</v>
      </c>
      <c r="C77" s="308"/>
      <c r="D77" s="113">
        <v>1.1979486902292522</v>
      </c>
      <c r="E77" s="115">
        <v>1773</v>
      </c>
      <c r="F77" s="114">
        <v>1748</v>
      </c>
      <c r="G77" s="114">
        <v>1726</v>
      </c>
      <c r="H77" s="114">
        <v>1690</v>
      </c>
      <c r="I77" s="140">
        <v>1686</v>
      </c>
      <c r="J77" s="115">
        <v>87</v>
      </c>
      <c r="K77" s="116">
        <v>5.160142348754448</v>
      </c>
    </row>
    <row r="78" spans="1:11" ht="14.1" customHeight="1" x14ac:dyDescent="0.2">
      <c r="A78" s="306">
        <v>93</v>
      </c>
      <c r="B78" s="307" t="s">
        <v>321</v>
      </c>
      <c r="C78" s="308"/>
      <c r="D78" s="113">
        <v>0.20607690384654365</v>
      </c>
      <c r="E78" s="115">
        <v>305</v>
      </c>
      <c r="F78" s="114">
        <v>311</v>
      </c>
      <c r="G78" s="114">
        <v>318</v>
      </c>
      <c r="H78" s="114">
        <v>309</v>
      </c>
      <c r="I78" s="140">
        <v>327</v>
      </c>
      <c r="J78" s="115">
        <v>-22</v>
      </c>
      <c r="K78" s="116">
        <v>-6.7278287461773703</v>
      </c>
    </row>
    <row r="79" spans="1:11" ht="14.1" customHeight="1" x14ac:dyDescent="0.2">
      <c r="A79" s="306">
        <v>94</v>
      </c>
      <c r="B79" s="307" t="s">
        <v>322</v>
      </c>
      <c r="C79" s="308"/>
      <c r="D79" s="113">
        <v>7.4322817780720654E-2</v>
      </c>
      <c r="E79" s="115">
        <v>110</v>
      </c>
      <c r="F79" s="114">
        <v>111</v>
      </c>
      <c r="G79" s="114">
        <v>107</v>
      </c>
      <c r="H79" s="114">
        <v>103</v>
      </c>
      <c r="I79" s="140">
        <v>102</v>
      </c>
      <c r="J79" s="115">
        <v>8</v>
      </c>
      <c r="K79" s="116">
        <v>7.8431372549019605</v>
      </c>
    </row>
    <row r="80" spans="1:11" ht="14.1" customHeight="1" x14ac:dyDescent="0.2">
      <c r="A80" s="310" t="s">
        <v>323</v>
      </c>
      <c r="B80" s="311" t="s">
        <v>324</v>
      </c>
      <c r="C80" s="312"/>
      <c r="D80" s="125">
        <v>0.44796389262379815</v>
      </c>
      <c r="E80" s="143">
        <v>663</v>
      </c>
      <c r="F80" s="144">
        <v>680</v>
      </c>
      <c r="G80" s="144">
        <v>687</v>
      </c>
      <c r="H80" s="144">
        <v>674</v>
      </c>
      <c r="I80" s="145">
        <v>681</v>
      </c>
      <c r="J80" s="143">
        <v>-18</v>
      </c>
      <c r="K80" s="146">
        <v>-2.643171806167401</v>
      </c>
    </row>
    <row r="81" spans="1:11" s="151" customFormat="1" ht="11.25" customHeight="1" x14ac:dyDescent="0.15">
      <c r="B81" s="147"/>
      <c r="C81" s="147"/>
      <c r="D81" s="148"/>
      <c r="E81" s="148"/>
      <c r="F81" s="148"/>
      <c r="G81" s="149"/>
      <c r="H81" s="148"/>
      <c r="I81" s="148"/>
      <c r="J81" s="217"/>
      <c r="K81" s="269" t="s">
        <v>47</v>
      </c>
    </row>
    <row r="82" spans="1:11" s="151" customFormat="1" ht="12.75" customHeight="1" x14ac:dyDescent="0.15">
      <c r="A82" s="214" t="s">
        <v>124</v>
      </c>
    </row>
    <row r="83" spans="1:11" ht="19.5" customHeight="1" x14ac:dyDescent="0.2">
      <c r="A83" s="277" t="s">
        <v>325</v>
      </c>
    </row>
    <row r="84" spans="1:11" s="151" customFormat="1" ht="18" customHeight="1" x14ac:dyDescent="0.15">
      <c r="A84" s="625" t="s">
        <v>326</v>
      </c>
      <c r="B84" s="625"/>
      <c r="C84" s="625"/>
      <c r="D84" s="625"/>
      <c r="E84" s="625"/>
      <c r="F84" s="625"/>
      <c r="G84" s="625"/>
      <c r="H84" s="625"/>
      <c r="I84" s="625"/>
      <c r="J84" s="625"/>
      <c r="K84" s="625"/>
    </row>
    <row r="85" spans="1:11" ht="22.5" customHeight="1" x14ac:dyDescent="0.2">
      <c r="A85" s="625"/>
      <c r="B85" s="625"/>
      <c r="C85" s="625"/>
      <c r="D85" s="625"/>
      <c r="E85" s="625"/>
      <c r="F85" s="625"/>
      <c r="G85" s="625"/>
      <c r="H85" s="625"/>
      <c r="I85" s="625"/>
      <c r="J85" s="625"/>
      <c r="K85" s="625"/>
    </row>
    <row r="86" spans="1:11" ht="18" customHeight="1" x14ac:dyDescent="0.2">
      <c r="A86" s="626"/>
      <c r="B86" s="626"/>
      <c r="C86" s="626"/>
      <c r="D86" s="626"/>
      <c r="E86" s="626"/>
      <c r="F86" s="626"/>
      <c r="G86" s="626"/>
      <c r="H86" s="626"/>
      <c r="I86" s="626"/>
      <c r="J86" s="626"/>
      <c r="K86" s="626"/>
    </row>
    <row r="87" spans="1:11" ht="18" customHeight="1" x14ac:dyDescent="0.2"/>
    <row r="88" spans="1:11" ht="18" customHeight="1" x14ac:dyDescent="0.2"/>
    <row r="89" spans="1:11" ht="18" customHeight="1" x14ac:dyDescent="0.2"/>
    <row r="90" spans="1:11" ht="18" customHeight="1" x14ac:dyDescent="0.2"/>
    <row r="91" spans="1:11" ht="18" customHeight="1" x14ac:dyDescent="0.2"/>
    <row r="92" spans="1:11" ht="18" customHeight="1" x14ac:dyDescent="0.2"/>
    <row r="93" spans="1:11" ht="18" customHeight="1" x14ac:dyDescent="0.2"/>
    <row r="94" spans="1:11" ht="18" customHeight="1" x14ac:dyDescent="0.2"/>
    <row r="95" spans="1:11" ht="18" customHeight="1" x14ac:dyDescent="0.2"/>
    <row r="96" spans="1:11" ht="18" customHeight="1" x14ac:dyDescent="0.2"/>
    <row r="97" ht="18" customHeight="1" x14ac:dyDescent="0.2"/>
    <row r="98" ht="18" customHeight="1" x14ac:dyDescent="0.2"/>
    <row r="99" ht="18" customHeight="1" x14ac:dyDescent="0.2"/>
    <row r="100" ht="18" customHeight="1" x14ac:dyDescent="0.2"/>
    <row r="101" ht="18" customHeight="1" x14ac:dyDescent="0.2"/>
    <row r="102" ht="18" customHeight="1" x14ac:dyDescent="0.2"/>
    <row r="103" ht="18" customHeight="1" x14ac:dyDescent="0.2"/>
    <row r="104" ht="18" customHeight="1" x14ac:dyDescent="0.2"/>
    <row r="105" ht="18" customHeight="1" x14ac:dyDescent="0.2"/>
    <row r="106" ht="18" customHeight="1" x14ac:dyDescent="0.2"/>
    <row r="107" ht="18" customHeight="1" x14ac:dyDescent="0.2"/>
    <row r="108" ht="18" customHeight="1" x14ac:dyDescent="0.2"/>
    <row r="109" ht="18" customHeight="1" x14ac:dyDescent="0.2"/>
    <row r="110" ht="18" customHeight="1" x14ac:dyDescent="0.2"/>
    <row r="111" ht="18" customHeight="1" x14ac:dyDescent="0.2"/>
    <row r="112" ht="18" customHeight="1" x14ac:dyDescent="0.2"/>
    <row r="113" ht="18" customHeight="1" x14ac:dyDescent="0.2"/>
  </sheetData>
  <mergeCells count="15">
    <mergeCell ref="A3:K3"/>
    <mergeCell ref="A4:K4"/>
    <mergeCell ref="A5:E5"/>
    <mergeCell ref="A7:C10"/>
    <mergeCell ref="D7:D10"/>
    <mergeCell ref="E7:I7"/>
    <mergeCell ref="J7:K8"/>
    <mergeCell ref="E8:E9"/>
    <mergeCell ref="F8:F9"/>
    <mergeCell ref="G8:G9"/>
    <mergeCell ref="H8:H9"/>
    <mergeCell ref="I8:I9"/>
    <mergeCell ref="A84:K84"/>
    <mergeCell ref="A85:K85"/>
    <mergeCell ref="A86:K86"/>
  </mergeCells>
  <printOptions horizontalCentered="1"/>
  <pageMargins left="0.70866141732283472" right="0.31496062992125984" top="0.74803149606299213" bottom="0.74803149606299213" header="0.31496062992125984" footer="0.31496062992125984"/>
  <pageSetup paperSize="9" scale="81" fitToHeight="2" orientation="portrait" r:id="rId1"/>
  <headerFooter alignWithMargins="0"/>
  <rowBreaks count="1" manualBreakCount="1">
    <brk id="61" max="1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602E7-3D98-4382-845D-7E98ADB938AC}">
  <sheetPr codeName="Tabelle9">
    <pageSetUpPr fitToPage="1"/>
  </sheetPr>
  <dimension ref="A1:P72"/>
  <sheetViews>
    <sheetView showGridLines="0" zoomScaleNormal="100" workbookViewId="0"/>
  </sheetViews>
  <sheetFormatPr baseColWidth="10" defaultColWidth="7.75" defaultRowHeight="15.95" customHeight="1" x14ac:dyDescent="0.2"/>
  <cols>
    <col min="1" max="1" width="3.25" style="97" customWidth="1"/>
    <col min="2" max="2" width="21" style="97" customWidth="1"/>
    <col min="3" max="3" width="5.875" style="155" customWidth="1"/>
    <col min="4" max="9" width="8.5" style="156" customWidth="1"/>
    <col min="10" max="10" width="8.5" style="157" customWidth="1"/>
    <col min="11" max="11" width="8.5" style="97" customWidth="1"/>
    <col min="12" max="16384" width="7.75" style="97"/>
  </cols>
  <sheetData>
    <row r="1" spans="1:16" s="91" customFormat="1" ht="36.75" customHeight="1" x14ac:dyDescent="0.2">
      <c r="A1" s="88"/>
      <c r="B1" s="89"/>
      <c r="C1" s="90"/>
      <c r="D1" s="90"/>
      <c r="E1" s="90"/>
      <c r="F1" s="90"/>
      <c r="G1" s="89"/>
      <c r="H1" s="89"/>
      <c r="I1" s="89"/>
      <c r="J1" s="57" t="s">
        <v>6</v>
      </c>
      <c r="K1"/>
      <c r="L1"/>
      <c r="M1"/>
      <c r="N1"/>
      <c r="O1"/>
      <c r="P1"/>
    </row>
    <row r="2" spans="1:16" s="91" customFormat="1" ht="11.25" customHeight="1" x14ac:dyDescent="0.2">
      <c r="A2" s="92"/>
      <c r="B2" s="93"/>
      <c r="C2" s="93"/>
      <c r="D2" s="93"/>
      <c r="E2" s="93"/>
      <c r="F2" s="93"/>
      <c r="G2" s="93"/>
      <c r="H2" s="93"/>
      <c r="I2" s="93"/>
      <c r="J2" s="93"/>
      <c r="K2"/>
      <c r="L2"/>
      <c r="M2"/>
      <c r="N2"/>
      <c r="O2"/>
      <c r="P2"/>
    </row>
    <row r="3" spans="1:16" s="94" customFormat="1" ht="20.100000000000001" customHeight="1" x14ac:dyDescent="0.2">
      <c r="A3" s="578" t="s">
        <v>327</v>
      </c>
      <c r="B3" s="578"/>
      <c r="C3" s="578"/>
      <c r="D3" s="578"/>
      <c r="E3" s="578"/>
      <c r="F3" s="578"/>
      <c r="G3" s="578"/>
      <c r="H3" s="578"/>
      <c r="I3" s="578"/>
      <c r="J3" s="578"/>
      <c r="K3"/>
      <c r="L3"/>
      <c r="M3"/>
      <c r="N3"/>
      <c r="O3"/>
      <c r="P3"/>
    </row>
    <row r="4" spans="1:16" s="94" customFormat="1" ht="12" customHeight="1" x14ac:dyDescent="0.2">
      <c r="A4" s="580" t="s">
        <v>128</v>
      </c>
      <c r="B4" s="580"/>
      <c r="C4" s="580"/>
      <c r="D4" s="580"/>
      <c r="E4" s="580"/>
      <c r="F4" s="580"/>
      <c r="G4" s="580"/>
      <c r="H4" s="580"/>
      <c r="I4" s="580"/>
      <c r="J4" s="580"/>
      <c r="K4"/>
      <c r="L4"/>
      <c r="M4"/>
      <c r="N4"/>
      <c r="O4"/>
      <c r="P4"/>
    </row>
    <row r="5" spans="1:16" s="94" customFormat="1" ht="12" customHeight="1" x14ac:dyDescent="0.2">
      <c r="A5" s="580" t="s">
        <v>59</v>
      </c>
      <c r="B5" s="580"/>
      <c r="C5" s="580"/>
      <c r="D5" s="580"/>
      <c r="E5" s="252"/>
      <c r="F5" s="252"/>
      <c r="G5" s="252"/>
      <c r="H5" s="252"/>
      <c r="I5" s="252"/>
      <c r="J5" s="252"/>
      <c r="K5"/>
      <c r="L5"/>
      <c r="M5"/>
      <c r="N5"/>
      <c r="O5"/>
      <c r="P5"/>
    </row>
    <row r="6" spans="1:16" s="94" customFormat="1" ht="11.25" customHeight="1" x14ac:dyDescent="0.2">
      <c r="A6" s="227"/>
      <c r="B6" s="228"/>
      <c r="C6" s="228"/>
      <c r="D6" s="228"/>
      <c r="E6" s="228"/>
      <c r="F6" s="228"/>
      <c r="G6" s="228"/>
      <c r="H6" s="228"/>
      <c r="I6" s="228"/>
      <c r="J6" s="228"/>
      <c r="K6"/>
      <c r="L6"/>
      <c r="M6"/>
      <c r="N6"/>
      <c r="O6"/>
      <c r="P6"/>
    </row>
    <row r="7" spans="1:16" s="91" customFormat="1" ht="12" customHeight="1" x14ac:dyDescent="0.2">
      <c r="A7" s="583" t="s">
        <v>328</v>
      </c>
      <c r="B7" s="584"/>
      <c r="C7" s="589" t="s">
        <v>182</v>
      </c>
      <c r="D7" s="592" t="s">
        <v>329</v>
      </c>
      <c r="E7" s="593"/>
      <c r="F7" s="593"/>
      <c r="G7" s="593"/>
      <c r="H7" s="594"/>
      <c r="I7" s="595" t="s">
        <v>184</v>
      </c>
      <c r="J7" s="596"/>
      <c r="K7"/>
      <c r="L7"/>
      <c r="M7"/>
      <c r="N7"/>
      <c r="O7"/>
      <c r="P7"/>
    </row>
    <row r="8" spans="1:16" ht="21.75" customHeight="1" x14ac:dyDescent="0.2">
      <c r="A8" s="585"/>
      <c r="B8" s="586"/>
      <c r="C8" s="590"/>
      <c r="D8" s="573" t="s">
        <v>99</v>
      </c>
      <c r="E8" s="573" t="s">
        <v>100</v>
      </c>
      <c r="F8" s="573" t="s">
        <v>101</v>
      </c>
      <c r="G8" s="573" t="s">
        <v>102</v>
      </c>
      <c r="H8" s="573" t="s">
        <v>103</v>
      </c>
      <c r="I8" s="597"/>
      <c r="J8" s="598"/>
      <c r="K8"/>
      <c r="L8"/>
      <c r="M8"/>
      <c r="N8"/>
      <c r="O8"/>
      <c r="P8"/>
    </row>
    <row r="9" spans="1:16" ht="12" customHeight="1" x14ac:dyDescent="0.2">
      <c r="A9" s="585"/>
      <c r="B9" s="586"/>
      <c r="C9" s="590"/>
      <c r="D9" s="574"/>
      <c r="E9" s="574"/>
      <c r="F9" s="574"/>
      <c r="G9" s="574"/>
      <c r="H9" s="574"/>
      <c r="I9" s="98" t="s">
        <v>104</v>
      </c>
      <c r="J9" s="99" t="s">
        <v>105</v>
      </c>
      <c r="K9"/>
      <c r="L9"/>
      <c r="M9"/>
      <c r="N9"/>
      <c r="O9"/>
      <c r="P9"/>
    </row>
    <row r="10" spans="1:16" ht="12" customHeight="1" x14ac:dyDescent="0.2">
      <c r="A10" s="587"/>
      <c r="B10" s="588"/>
      <c r="C10" s="591"/>
      <c r="D10" s="100">
        <v>1</v>
      </c>
      <c r="E10" s="100">
        <v>2</v>
      </c>
      <c r="F10" s="100">
        <v>3</v>
      </c>
      <c r="G10" s="100">
        <v>4</v>
      </c>
      <c r="H10" s="100">
        <v>5</v>
      </c>
      <c r="I10" s="100">
        <v>6</v>
      </c>
      <c r="J10" s="100">
        <v>7</v>
      </c>
      <c r="K10"/>
      <c r="L10"/>
      <c r="M10"/>
      <c r="N10"/>
      <c r="O10"/>
      <c r="P10"/>
    </row>
    <row r="11" spans="1:16" s="110" customFormat="1" ht="18" customHeight="1" x14ac:dyDescent="0.2">
      <c r="A11" s="102" t="s">
        <v>13</v>
      </c>
      <c r="B11" s="103"/>
      <c r="C11" s="104"/>
      <c r="D11" s="313"/>
      <c r="E11" s="314"/>
      <c r="F11" s="314"/>
      <c r="G11" s="314"/>
      <c r="H11" s="315"/>
      <c r="I11" s="316"/>
      <c r="J11" s="317"/>
      <c r="K11"/>
      <c r="L11"/>
      <c r="M11"/>
      <c r="N11"/>
      <c r="O11"/>
      <c r="P11"/>
    </row>
    <row r="12" spans="1:16" s="110" customFormat="1" ht="17.100000000000001" customHeight="1" x14ac:dyDescent="0.2">
      <c r="A12" s="111" t="s">
        <v>106</v>
      </c>
      <c r="B12" s="112"/>
      <c r="C12" s="113">
        <v>100</v>
      </c>
      <c r="D12" s="115">
        <v>39683</v>
      </c>
      <c r="E12" s="114">
        <v>39868</v>
      </c>
      <c r="F12" s="114">
        <v>40222</v>
      </c>
      <c r="G12" s="114">
        <v>39657</v>
      </c>
      <c r="H12" s="140">
        <v>38542</v>
      </c>
      <c r="I12" s="115">
        <v>1141</v>
      </c>
      <c r="J12" s="116">
        <v>2.960406828913912</v>
      </c>
      <c r="K12"/>
      <c r="L12"/>
      <c r="M12"/>
      <c r="N12"/>
      <c r="O12"/>
      <c r="P12"/>
    </row>
    <row r="13" spans="1:16" s="110" customFormat="1" ht="14.45" customHeight="1" x14ac:dyDescent="0.2">
      <c r="A13" s="120" t="s">
        <v>107</v>
      </c>
      <c r="B13" s="119" t="s">
        <v>108</v>
      </c>
      <c r="C13" s="113">
        <v>41.652596829876771</v>
      </c>
      <c r="D13" s="115">
        <v>16529</v>
      </c>
      <c r="E13" s="114">
        <v>16551</v>
      </c>
      <c r="F13" s="114">
        <v>16621</v>
      </c>
      <c r="G13" s="114">
        <v>16262</v>
      </c>
      <c r="H13" s="140">
        <v>15861</v>
      </c>
      <c r="I13" s="115">
        <v>668</v>
      </c>
      <c r="J13" s="116">
        <v>4.2115881722463904</v>
      </c>
      <c r="K13"/>
      <c r="L13"/>
      <c r="M13"/>
      <c r="N13"/>
      <c r="O13"/>
      <c r="P13"/>
    </row>
    <row r="14" spans="1:16" s="110" customFormat="1" ht="14.45" customHeight="1" x14ac:dyDescent="0.2">
      <c r="A14" s="120"/>
      <c r="B14" s="119" t="s">
        <v>109</v>
      </c>
      <c r="C14" s="113">
        <v>58.347403170123229</v>
      </c>
      <c r="D14" s="115">
        <v>23154</v>
      </c>
      <c r="E14" s="114">
        <v>23317</v>
      </c>
      <c r="F14" s="114">
        <v>23601</v>
      </c>
      <c r="G14" s="114">
        <v>23395</v>
      </c>
      <c r="H14" s="140">
        <v>22681</v>
      </c>
      <c r="I14" s="115">
        <v>473</v>
      </c>
      <c r="J14" s="116">
        <v>2.0854459679908293</v>
      </c>
      <c r="K14"/>
      <c r="L14"/>
      <c r="M14"/>
      <c r="N14"/>
      <c r="O14"/>
      <c r="P14"/>
    </row>
    <row r="15" spans="1:16" s="110" customFormat="1" ht="14.45" customHeight="1" x14ac:dyDescent="0.2">
      <c r="A15" s="118" t="s">
        <v>107</v>
      </c>
      <c r="B15" s="121" t="s">
        <v>110</v>
      </c>
      <c r="C15" s="113">
        <v>14.945946627019127</v>
      </c>
      <c r="D15" s="115">
        <v>5931</v>
      </c>
      <c r="E15" s="114">
        <v>5831</v>
      </c>
      <c r="F15" s="114">
        <v>6000</v>
      </c>
      <c r="G15" s="114">
        <v>5707</v>
      </c>
      <c r="H15" s="140">
        <v>5187</v>
      </c>
      <c r="I15" s="115">
        <v>744</v>
      </c>
      <c r="J15" s="116">
        <v>14.343551185656448</v>
      </c>
      <c r="K15"/>
      <c r="L15"/>
      <c r="M15"/>
      <c r="N15"/>
      <c r="O15"/>
      <c r="P15"/>
    </row>
    <row r="16" spans="1:16" s="110" customFormat="1" ht="14.45" customHeight="1" x14ac:dyDescent="0.2">
      <c r="A16" s="118"/>
      <c r="B16" s="121" t="s">
        <v>111</v>
      </c>
      <c r="C16" s="113">
        <v>48.774034221203031</v>
      </c>
      <c r="D16" s="115">
        <v>19355</v>
      </c>
      <c r="E16" s="114">
        <v>19561</v>
      </c>
      <c r="F16" s="114">
        <v>19704</v>
      </c>
      <c r="G16" s="114">
        <v>19635</v>
      </c>
      <c r="H16" s="140">
        <v>19356</v>
      </c>
      <c r="I16" s="115">
        <v>-1</v>
      </c>
      <c r="J16" s="116">
        <v>-5.1663566852655505E-3</v>
      </c>
      <c r="K16"/>
      <c r="L16"/>
      <c r="M16"/>
      <c r="N16"/>
      <c r="O16"/>
      <c r="P16"/>
    </row>
    <row r="17" spans="1:16" s="110" customFormat="1" ht="14.45" customHeight="1" x14ac:dyDescent="0.2">
      <c r="A17" s="118"/>
      <c r="B17" s="121" t="s">
        <v>112</v>
      </c>
      <c r="C17" s="113">
        <v>20.348763954338128</v>
      </c>
      <c r="D17" s="115">
        <v>8075</v>
      </c>
      <c r="E17" s="114">
        <v>8119</v>
      </c>
      <c r="F17" s="114">
        <v>8189</v>
      </c>
      <c r="G17" s="114">
        <v>8090</v>
      </c>
      <c r="H17" s="140">
        <v>7896</v>
      </c>
      <c r="I17" s="115">
        <v>179</v>
      </c>
      <c r="J17" s="116">
        <v>2.2669706180344478</v>
      </c>
      <c r="K17"/>
      <c r="L17"/>
      <c r="M17"/>
      <c r="N17"/>
      <c r="O17"/>
      <c r="P17"/>
    </row>
    <row r="18" spans="1:16" s="110" customFormat="1" ht="14.45" customHeight="1" x14ac:dyDescent="0.2">
      <c r="A18" s="120"/>
      <c r="B18" s="121" t="s">
        <v>113</v>
      </c>
      <c r="C18" s="113">
        <v>15.931255197439709</v>
      </c>
      <c r="D18" s="115">
        <v>6322</v>
      </c>
      <c r="E18" s="114">
        <v>6357</v>
      </c>
      <c r="F18" s="114">
        <v>6329</v>
      </c>
      <c r="G18" s="114">
        <v>6224</v>
      </c>
      <c r="H18" s="140">
        <v>6102</v>
      </c>
      <c r="I18" s="115">
        <v>220</v>
      </c>
      <c r="J18" s="116">
        <v>3.6053752867912161</v>
      </c>
      <c r="K18"/>
      <c r="L18"/>
      <c r="M18"/>
      <c r="N18"/>
      <c r="O18"/>
      <c r="P18"/>
    </row>
    <row r="19" spans="1:16" s="110" customFormat="1" ht="14.45" customHeight="1" x14ac:dyDescent="0.2">
      <c r="A19" s="120"/>
      <c r="B19" s="121" t="s">
        <v>114</v>
      </c>
      <c r="C19" s="113">
        <v>1.7286999470806139</v>
      </c>
      <c r="D19" s="115">
        <v>686</v>
      </c>
      <c r="E19" s="114">
        <v>694</v>
      </c>
      <c r="F19" s="114">
        <v>652</v>
      </c>
      <c r="G19" s="114">
        <v>654</v>
      </c>
      <c r="H19" s="140">
        <v>629</v>
      </c>
      <c r="I19" s="115">
        <v>57</v>
      </c>
      <c r="J19" s="116">
        <v>9.0620031796502385</v>
      </c>
      <c r="K19"/>
      <c r="L19"/>
      <c r="M19"/>
      <c r="N19"/>
      <c r="O19"/>
      <c r="P19"/>
    </row>
    <row r="20" spans="1:16" s="110" customFormat="1" ht="14.45" customHeight="1" x14ac:dyDescent="0.2">
      <c r="A20" s="120" t="s">
        <v>115</v>
      </c>
      <c r="B20" s="119" t="s">
        <v>118</v>
      </c>
      <c r="C20" s="113">
        <v>84.794496383841945</v>
      </c>
      <c r="D20" s="115">
        <v>33649</v>
      </c>
      <c r="E20" s="114">
        <v>33929</v>
      </c>
      <c r="F20" s="114">
        <v>34299</v>
      </c>
      <c r="G20" s="114">
        <v>33825</v>
      </c>
      <c r="H20" s="140">
        <v>32889</v>
      </c>
      <c r="I20" s="115">
        <v>760</v>
      </c>
      <c r="J20" s="116">
        <v>2.3108030040439052</v>
      </c>
      <c r="K20"/>
      <c r="L20"/>
      <c r="M20"/>
      <c r="N20"/>
      <c r="O20"/>
      <c r="P20"/>
    </row>
    <row r="21" spans="1:16" s="110" customFormat="1" ht="14.45" customHeight="1" x14ac:dyDescent="0.2">
      <c r="A21" s="123"/>
      <c r="B21" s="124" t="s">
        <v>119</v>
      </c>
      <c r="C21" s="125">
        <v>15.205503616158053</v>
      </c>
      <c r="D21" s="143">
        <v>6034</v>
      </c>
      <c r="E21" s="144">
        <v>5939</v>
      </c>
      <c r="F21" s="144">
        <v>5923</v>
      </c>
      <c r="G21" s="144">
        <v>5832</v>
      </c>
      <c r="H21" s="145">
        <v>5653</v>
      </c>
      <c r="I21" s="143">
        <v>381</v>
      </c>
      <c r="J21" s="146">
        <v>6.7397841853882898</v>
      </c>
      <c r="K21"/>
      <c r="L21"/>
      <c r="M21"/>
      <c r="N21"/>
      <c r="O21"/>
      <c r="P21"/>
    </row>
    <row r="22" spans="1:16" s="110" customFormat="1" ht="18" customHeight="1" x14ac:dyDescent="0.2">
      <c r="A22" s="126" t="s">
        <v>131</v>
      </c>
      <c r="B22" s="103"/>
      <c r="C22" s="104"/>
      <c r="D22" s="235"/>
      <c r="E22" s="236"/>
      <c r="F22" s="236"/>
      <c r="G22" s="236"/>
      <c r="H22" s="241"/>
      <c r="I22" s="316"/>
      <c r="J22" s="317"/>
      <c r="K22"/>
      <c r="L22"/>
      <c r="M22"/>
      <c r="N22"/>
      <c r="O22"/>
      <c r="P22"/>
    </row>
    <row r="23" spans="1:16" s="110" customFormat="1" ht="17.100000000000001" customHeight="1" x14ac:dyDescent="0.2">
      <c r="A23" s="111" t="s">
        <v>106</v>
      </c>
      <c r="B23" s="112"/>
      <c r="C23" s="113">
        <v>100</v>
      </c>
      <c r="D23" s="115">
        <v>1299349</v>
      </c>
      <c r="E23" s="114">
        <v>1303172</v>
      </c>
      <c r="F23" s="114">
        <v>1308146</v>
      </c>
      <c r="G23" s="114">
        <v>1292560</v>
      </c>
      <c r="H23" s="140">
        <v>1247462</v>
      </c>
      <c r="I23" s="115">
        <v>51887</v>
      </c>
      <c r="J23" s="116">
        <v>4.1594052564326605</v>
      </c>
      <c r="K23"/>
      <c r="L23"/>
      <c r="M23"/>
      <c r="N23"/>
      <c r="O23"/>
      <c r="P23"/>
    </row>
    <row r="24" spans="1:16" s="110" customFormat="1" ht="14.45" customHeight="1" x14ac:dyDescent="0.2">
      <c r="A24" s="120" t="s">
        <v>107</v>
      </c>
      <c r="B24" s="119" t="s">
        <v>108</v>
      </c>
      <c r="C24" s="113">
        <v>40.801970833086415</v>
      </c>
      <c r="D24" s="115">
        <v>530160</v>
      </c>
      <c r="E24" s="114">
        <v>529005</v>
      </c>
      <c r="F24" s="114">
        <v>530398</v>
      </c>
      <c r="G24" s="114">
        <v>521153</v>
      </c>
      <c r="H24" s="140">
        <v>503762</v>
      </c>
      <c r="I24" s="115">
        <v>26398</v>
      </c>
      <c r="J24" s="116">
        <v>5.2401729388084055</v>
      </c>
      <c r="K24"/>
      <c r="L24"/>
      <c r="M24"/>
      <c r="N24"/>
      <c r="O24"/>
      <c r="P24"/>
    </row>
    <row r="25" spans="1:16" s="110" customFormat="1" ht="14.45" customHeight="1" x14ac:dyDescent="0.2">
      <c r="A25" s="120"/>
      <c r="B25" s="119" t="s">
        <v>109</v>
      </c>
      <c r="C25" s="113">
        <v>59.198029166913585</v>
      </c>
      <c r="D25" s="115">
        <v>769189</v>
      </c>
      <c r="E25" s="114">
        <v>774167</v>
      </c>
      <c r="F25" s="114">
        <v>777748</v>
      </c>
      <c r="G25" s="114">
        <v>771407</v>
      </c>
      <c r="H25" s="140">
        <v>743700</v>
      </c>
      <c r="I25" s="115">
        <v>25489</v>
      </c>
      <c r="J25" s="116">
        <v>3.4273228452332929</v>
      </c>
      <c r="K25"/>
      <c r="L25"/>
      <c r="M25"/>
      <c r="N25"/>
      <c r="O25"/>
      <c r="P25"/>
    </row>
    <row r="26" spans="1:16" s="110" customFormat="1" ht="14.45" customHeight="1" x14ac:dyDescent="0.2">
      <c r="A26" s="118" t="s">
        <v>107</v>
      </c>
      <c r="B26" s="121" t="s">
        <v>110</v>
      </c>
      <c r="C26" s="113">
        <v>16.086209324823432</v>
      </c>
      <c r="D26" s="115">
        <v>209016</v>
      </c>
      <c r="E26" s="114">
        <v>208878</v>
      </c>
      <c r="F26" s="114">
        <v>207919</v>
      </c>
      <c r="G26" s="114">
        <v>204334</v>
      </c>
      <c r="H26" s="140">
        <v>187477</v>
      </c>
      <c r="I26" s="115">
        <v>21539</v>
      </c>
      <c r="J26" s="116">
        <v>11.488875968785504</v>
      </c>
      <c r="K26"/>
      <c r="L26"/>
      <c r="M26"/>
      <c r="N26"/>
      <c r="O26"/>
      <c r="P26"/>
    </row>
    <row r="27" spans="1:16" s="110" customFormat="1" ht="14.45" customHeight="1" x14ac:dyDescent="0.2">
      <c r="A27" s="118"/>
      <c r="B27" s="121" t="s">
        <v>111</v>
      </c>
      <c r="C27" s="113">
        <v>50.949283064057461</v>
      </c>
      <c r="D27" s="115">
        <v>662009</v>
      </c>
      <c r="E27" s="114">
        <v>663848</v>
      </c>
      <c r="F27" s="114">
        <v>668288</v>
      </c>
      <c r="G27" s="114">
        <v>662097</v>
      </c>
      <c r="H27" s="140">
        <v>643565</v>
      </c>
      <c r="I27" s="115">
        <v>18444</v>
      </c>
      <c r="J27" s="116">
        <v>2.8659109802428659</v>
      </c>
      <c r="K27"/>
      <c r="L27"/>
      <c r="M27"/>
      <c r="N27"/>
      <c r="O27"/>
      <c r="P27"/>
    </row>
    <row r="28" spans="1:16" s="110" customFormat="1" ht="14.45" customHeight="1" x14ac:dyDescent="0.2">
      <c r="A28" s="118"/>
      <c r="B28" s="121" t="s">
        <v>112</v>
      </c>
      <c r="C28" s="113">
        <v>17.961071274923057</v>
      </c>
      <c r="D28" s="115">
        <v>233377</v>
      </c>
      <c r="E28" s="114">
        <v>234120</v>
      </c>
      <c r="F28" s="114">
        <v>235287</v>
      </c>
      <c r="G28" s="114">
        <v>232511</v>
      </c>
      <c r="H28" s="140">
        <v>227155</v>
      </c>
      <c r="I28" s="115">
        <v>6222</v>
      </c>
      <c r="J28" s="116">
        <v>2.7390988532059608</v>
      </c>
      <c r="K28"/>
      <c r="L28"/>
      <c r="M28"/>
      <c r="N28"/>
      <c r="O28"/>
      <c r="P28"/>
    </row>
    <row r="29" spans="1:16" s="110" customFormat="1" ht="14.45" customHeight="1" x14ac:dyDescent="0.2">
      <c r="A29" s="118"/>
      <c r="B29" s="121" t="s">
        <v>113</v>
      </c>
      <c r="C29" s="113">
        <v>15.003282412962184</v>
      </c>
      <c r="D29" s="115">
        <v>194945</v>
      </c>
      <c r="E29" s="114">
        <v>196325</v>
      </c>
      <c r="F29" s="114">
        <v>196651</v>
      </c>
      <c r="G29" s="114">
        <v>193616</v>
      </c>
      <c r="H29" s="140">
        <v>189263</v>
      </c>
      <c r="I29" s="115">
        <v>5682</v>
      </c>
      <c r="J29" s="116">
        <v>3.0021715813444785</v>
      </c>
      <c r="K29"/>
      <c r="L29"/>
      <c r="M29"/>
      <c r="N29"/>
      <c r="O29"/>
      <c r="P29"/>
    </row>
    <row r="30" spans="1:16" s="110" customFormat="1" ht="14.45" customHeight="1" x14ac:dyDescent="0.2">
      <c r="A30" s="120"/>
      <c r="B30" s="121" t="s">
        <v>114</v>
      </c>
      <c r="C30" s="113">
        <v>1.6205807677536983</v>
      </c>
      <c r="D30" s="115">
        <v>21057</v>
      </c>
      <c r="E30" s="114">
        <v>21119</v>
      </c>
      <c r="F30" s="114">
        <v>19608</v>
      </c>
      <c r="G30" s="114">
        <v>19020</v>
      </c>
      <c r="H30" s="140">
        <v>18560</v>
      </c>
      <c r="I30" s="115">
        <v>2497</v>
      </c>
      <c r="J30" s="116">
        <v>13.453663793103448</v>
      </c>
      <c r="K30"/>
      <c r="L30"/>
      <c r="M30"/>
      <c r="N30"/>
      <c r="O30"/>
      <c r="P30"/>
    </row>
    <row r="31" spans="1:16" s="110" customFormat="1" ht="14.45" customHeight="1" x14ac:dyDescent="0.2">
      <c r="A31" s="120" t="s">
        <v>115</v>
      </c>
      <c r="B31" s="119" t="s">
        <v>118</v>
      </c>
      <c r="C31" s="113">
        <v>83.313951832802431</v>
      </c>
      <c r="D31" s="115">
        <v>1082539</v>
      </c>
      <c r="E31" s="114">
        <v>1088584</v>
      </c>
      <c r="F31" s="114">
        <v>1095056</v>
      </c>
      <c r="G31" s="114">
        <v>1084341</v>
      </c>
      <c r="H31" s="140">
        <v>1047986</v>
      </c>
      <c r="I31" s="115">
        <v>34553</v>
      </c>
      <c r="J31" s="116">
        <v>3.2970860297752069</v>
      </c>
      <c r="K31"/>
      <c r="L31"/>
      <c r="M31"/>
      <c r="N31"/>
      <c r="O31"/>
      <c r="P31"/>
    </row>
    <row r="32" spans="1:16" s="110" customFormat="1" ht="14.45" customHeight="1" x14ac:dyDescent="0.2">
      <c r="A32" s="123"/>
      <c r="B32" s="124" t="s">
        <v>119</v>
      </c>
      <c r="C32" s="125">
        <v>16.685432474262111</v>
      </c>
      <c r="D32" s="143">
        <v>216802</v>
      </c>
      <c r="E32" s="144">
        <v>214574</v>
      </c>
      <c r="F32" s="144">
        <v>213073</v>
      </c>
      <c r="G32" s="144">
        <v>208204</v>
      </c>
      <c r="H32" s="145">
        <v>199460</v>
      </c>
      <c r="I32" s="143">
        <v>17342</v>
      </c>
      <c r="J32" s="146">
        <v>8.6944750827233523</v>
      </c>
      <c r="K32"/>
      <c r="L32"/>
      <c r="M32"/>
      <c r="N32"/>
      <c r="O32"/>
      <c r="P32"/>
    </row>
    <row r="33" spans="1:16" s="110" customFormat="1" ht="18" customHeight="1" x14ac:dyDescent="0.2">
      <c r="A33" s="126" t="s">
        <v>132</v>
      </c>
      <c r="B33" s="103"/>
      <c r="C33" s="104"/>
      <c r="D33" s="235"/>
      <c r="E33" s="236"/>
      <c r="F33" s="236"/>
      <c r="G33" s="236"/>
      <c r="H33" s="241"/>
      <c r="I33" s="316"/>
      <c r="J33" s="317"/>
      <c r="K33"/>
      <c r="L33"/>
      <c r="M33"/>
      <c r="N33"/>
      <c r="O33"/>
      <c r="P33"/>
    </row>
    <row r="34" spans="1:16" s="110" customFormat="1" ht="17.100000000000001" customHeight="1" x14ac:dyDescent="0.2">
      <c r="A34" s="111" t="s">
        <v>106</v>
      </c>
      <c r="B34" s="112"/>
      <c r="C34" s="113">
        <v>100</v>
      </c>
      <c r="D34" s="115">
        <v>6367478</v>
      </c>
      <c r="E34" s="114">
        <v>6404429</v>
      </c>
      <c r="F34" s="114">
        <v>6409722</v>
      </c>
      <c r="G34" s="114">
        <v>6341243</v>
      </c>
      <c r="H34" s="140">
        <v>6117542</v>
      </c>
      <c r="I34" s="115">
        <v>249936</v>
      </c>
      <c r="J34" s="116">
        <v>4.0855624693708679</v>
      </c>
      <c r="K34"/>
      <c r="L34"/>
      <c r="M34"/>
      <c r="N34"/>
      <c r="O34"/>
      <c r="P34"/>
    </row>
    <row r="35" spans="1:16" s="110" customFormat="1" ht="14.45" customHeight="1" x14ac:dyDescent="0.2">
      <c r="A35" s="120" t="s">
        <v>107</v>
      </c>
      <c r="B35" s="119" t="s">
        <v>108</v>
      </c>
      <c r="C35" s="113">
        <v>41.937702807924893</v>
      </c>
      <c r="D35" s="115">
        <v>2670374</v>
      </c>
      <c r="E35" s="114">
        <v>2678029</v>
      </c>
      <c r="F35" s="114">
        <v>2678813</v>
      </c>
      <c r="G35" s="114">
        <v>2637553</v>
      </c>
      <c r="H35" s="140">
        <v>2549257</v>
      </c>
      <c r="I35" s="115">
        <v>121117</v>
      </c>
      <c r="J35" s="116">
        <v>4.7510706060628642</v>
      </c>
      <c r="K35"/>
      <c r="L35"/>
      <c r="M35"/>
      <c r="N35"/>
      <c r="O35"/>
      <c r="P35"/>
    </row>
    <row r="36" spans="1:16" s="110" customFormat="1" ht="14.45" customHeight="1" x14ac:dyDescent="0.2">
      <c r="A36" s="120"/>
      <c r="B36" s="119" t="s">
        <v>109</v>
      </c>
      <c r="C36" s="113">
        <v>58.062297192075107</v>
      </c>
      <c r="D36" s="115">
        <v>3697104</v>
      </c>
      <c r="E36" s="114">
        <v>3726400</v>
      </c>
      <c r="F36" s="114">
        <v>3730909</v>
      </c>
      <c r="G36" s="114">
        <v>3703690</v>
      </c>
      <c r="H36" s="140">
        <v>3568285</v>
      </c>
      <c r="I36" s="115">
        <v>128819</v>
      </c>
      <c r="J36" s="116">
        <v>3.6101096184861916</v>
      </c>
      <c r="K36"/>
      <c r="L36"/>
      <c r="M36"/>
      <c r="N36"/>
      <c r="O36"/>
      <c r="P36"/>
    </row>
    <row r="37" spans="1:16" s="110" customFormat="1" ht="14.45" customHeight="1" x14ac:dyDescent="0.2">
      <c r="A37" s="118" t="s">
        <v>107</v>
      </c>
      <c r="B37" s="121" t="s">
        <v>110</v>
      </c>
      <c r="C37" s="113">
        <v>18.489031293080242</v>
      </c>
      <c r="D37" s="115">
        <v>1177285</v>
      </c>
      <c r="E37" s="114">
        <v>1176328</v>
      </c>
      <c r="F37" s="114">
        <v>1163483</v>
      </c>
      <c r="G37" s="114">
        <v>1149928</v>
      </c>
      <c r="H37" s="140">
        <v>1049725</v>
      </c>
      <c r="I37" s="115">
        <v>127560</v>
      </c>
      <c r="J37" s="116">
        <v>12.151754030817594</v>
      </c>
      <c r="K37"/>
      <c r="L37"/>
      <c r="M37"/>
      <c r="N37"/>
      <c r="O37"/>
      <c r="P37"/>
    </row>
    <row r="38" spans="1:16" s="110" customFormat="1" ht="14.45" customHeight="1" x14ac:dyDescent="0.2">
      <c r="A38" s="118"/>
      <c r="B38" s="121" t="s">
        <v>111</v>
      </c>
      <c r="C38" s="113">
        <v>48.436225456923445</v>
      </c>
      <c r="D38" s="115">
        <v>3084166</v>
      </c>
      <c r="E38" s="114">
        <v>3106869</v>
      </c>
      <c r="F38" s="114">
        <v>3120048</v>
      </c>
      <c r="G38" s="114">
        <v>3091263</v>
      </c>
      <c r="H38" s="140">
        <v>3010193</v>
      </c>
      <c r="I38" s="115">
        <v>73973</v>
      </c>
      <c r="J38" s="116">
        <v>2.4574171822205422</v>
      </c>
      <c r="K38"/>
      <c r="L38"/>
      <c r="M38"/>
      <c r="N38"/>
      <c r="O38"/>
      <c r="P38"/>
    </row>
    <row r="39" spans="1:16" s="110" customFormat="1" ht="14.45" customHeight="1" x14ac:dyDescent="0.2">
      <c r="A39" s="118"/>
      <c r="B39" s="121" t="s">
        <v>112</v>
      </c>
      <c r="C39" s="113">
        <v>18.110137168907375</v>
      </c>
      <c r="D39" s="115">
        <v>1153159</v>
      </c>
      <c r="E39" s="114">
        <v>1160705</v>
      </c>
      <c r="F39" s="114">
        <v>1166480</v>
      </c>
      <c r="G39" s="114">
        <v>1154953</v>
      </c>
      <c r="H39" s="140">
        <v>1132367</v>
      </c>
      <c r="I39" s="115">
        <v>20792</v>
      </c>
      <c r="J39" s="116">
        <v>1.8361538264537911</v>
      </c>
      <c r="K39"/>
      <c r="L39"/>
      <c r="M39"/>
      <c r="N39"/>
      <c r="O39"/>
      <c r="P39"/>
    </row>
    <row r="40" spans="1:16" s="110" customFormat="1" ht="14.45" customHeight="1" x14ac:dyDescent="0.2">
      <c r="A40" s="120"/>
      <c r="B40" s="121" t="s">
        <v>113</v>
      </c>
      <c r="C40" s="113">
        <v>14.964401918624612</v>
      </c>
      <c r="D40" s="115">
        <v>952855</v>
      </c>
      <c r="E40" s="114">
        <v>960512</v>
      </c>
      <c r="F40" s="114">
        <v>959692</v>
      </c>
      <c r="G40" s="114">
        <v>945081</v>
      </c>
      <c r="H40" s="140">
        <v>925244</v>
      </c>
      <c r="I40" s="115">
        <v>27611</v>
      </c>
      <c r="J40" s="116">
        <v>2.9841857931529412</v>
      </c>
      <c r="K40"/>
      <c r="L40"/>
      <c r="M40"/>
      <c r="N40"/>
      <c r="O40"/>
      <c r="P40"/>
    </row>
    <row r="41" spans="1:16" s="110" customFormat="1" ht="14.45" customHeight="1" x14ac:dyDescent="0.2">
      <c r="A41" s="120"/>
      <c r="B41" s="121" t="s">
        <v>114</v>
      </c>
      <c r="C41" s="113">
        <v>1.6635157593006211</v>
      </c>
      <c r="D41" s="115">
        <v>105924</v>
      </c>
      <c r="E41" s="114">
        <v>105938</v>
      </c>
      <c r="F41" s="114">
        <v>98132</v>
      </c>
      <c r="G41" s="114">
        <v>95963</v>
      </c>
      <c r="H41" s="140">
        <v>93608</v>
      </c>
      <c r="I41" s="115">
        <v>12316</v>
      </c>
      <c r="J41" s="116">
        <v>13.156995128621485</v>
      </c>
      <c r="K41"/>
      <c r="L41"/>
      <c r="M41"/>
      <c r="N41"/>
      <c r="O41"/>
      <c r="P41"/>
    </row>
    <row r="42" spans="1:16" s="110" customFormat="1" ht="14.45" customHeight="1" x14ac:dyDescent="0.2">
      <c r="A42" s="120" t="s">
        <v>115</v>
      </c>
      <c r="B42" s="119" t="s">
        <v>118</v>
      </c>
      <c r="C42" s="113">
        <v>84.679915658915505</v>
      </c>
      <c r="D42" s="115">
        <v>5391975</v>
      </c>
      <c r="E42" s="114">
        <v>5436230</v>
      </c>
      <c r="F42" s="114">
        <v>5449019</v>
      </c>
      <c r="G42" s="114">
        <v>5406015</v>
      </c>
      <c r="H42" s="140">
        <v>5219730</v>
      </c>
      <c r="I42" s="115">
        <v>172245</v>
      </c>
      <c r="J42" s="116">
        <v>3.2998833272985384</v>
      </c>
      <c r="K42"/>
      <c r="L42"/>
      <c r="M42"/>
      <c r="N42"/>
      <c r="O42"/>
      <c r="P42"/>
    </row>
    <row r="43" spans="1:16" s="110" customFormat="1" ht="14.45" customHeight="1" x14ac:dyDescent="0.2">
      <c r="A43" s="123"/>
      <c r="B43" s="124" t="s">
        <v>119</v>
      </c>
      <c r="C43" s="125">
        <v>15.319173462397515</v>
      </c>
      <c r="D43" s="143">
        <v>975445</v>
      </c>
      <c r="E43" s="144">
        <v>968115</v>
      </c>
      <c r="F43" s="144">
        <v>960617</v>
      </c>
      <c r="G43" s="144">
        <v>935139</v>
      </c>
      <c r="H43" s="145">
        <v>897724</v>
      </c>
      <c r="I43" s="143">
        <v>77721</v>
      </c>
      <c r="J43" s="146">
        <v>8.6575606756642358</v>
      </c>
      <c r="K43"/>
      <c r="L43"/>
      <c r="M43"/>
      <c r="N43"/>
      <c r="O43"/>
      <c r="P43"/>
    </row>
    <row r="44" spans="1:16" s="110" customFormat="1" ht="18" customHeight="1" x14ac:dyDescent="0.2">
      <c r="A44" s="126" t="s">
        <v>133</v>
      </c>
      <c r="B44" s="103"/>
      <c r="C44" s="104"/>
      <c r="D44" s="235"/>
      <c r="E44" s="236"/>
      <c r="F44" s="236"/>
      <c r="G44" s="236"/>
      <c r="H44" s="241"/>
      <c r="I44" s="316"/>
      <c r="J44" s="317"/>
      <c r="K44"/>
      <c r="L44"/>
      <c r="M44"/>
      <c r="N44"/>
      <c r="O44"/>
      <c r="P44"/>
    </row>
    <row r="45" spans="1:16" s="110" customFormat="1" ht="17.100000000000001" customHeight="1" x14ac:dyDescent="0.2">
      <c r="A45" s="111" t="s">
        <v>106</v>
      </c>
      <c r="B45" s="112"/>
      <c r="C45" s="113">
        <v>100</v>
      </c>
      <c r="D45" s="115">
        <v>7180245</v>
      </c>
      <c r="E45" s="114">
        <v>7224321</v>
      </c>
      <c r="F45" s="114">
        <v>7240551</v>
      </c>
      <c r="G45" s="114">
        <v>7156563</v>
      </c>
      <c r="H45" s="140">
        <v>6903324</v>
      </c>
      <c r="I45" s="115">
        <v>276921</v>
      </c>
      <c r="J45" s="116">
        <v>4.0114153703346389</v>
      </c>
      <c r="K45"/>
      <c r="L45"/>
      <c r="M45"/>
      <c r="N45"/>
      <c r="O45"/>
      <c r="P45"/>
    </row>
    <row r="46" spans="1:16" s="110" customFormat="1" ht="14.45" customHeight="1" x14ac:dyDescent="0.2">
      <c r="A46" s="120" t="s">
        <v>107</v>
      </c>
      <c r="B46" s="119" t="s">
        <v>108</v>
      </c>
      <c r="C46" s="113">
        <v>42.421936855915085</v>
      </c>
      <c r="D46" s="115">
        <v>3045999</v>
      </c>
      <c r="E46" s="114">
        <v>3055909</v>
      </c>
      <c r="F46" s="114">
        <v>3061542</v>
      </c>
      <c r="G46" s="114">
        <v>3012515</v>
      </c>
      <c r="H46" s="140">
        <v>2912790</v>
      </c>
      <c r="I46" s="115">
        <v>133209</v>
      </c>
      <c r="J46" s="116">
        <v>4.5732442091602898</v>
      </c>
      <c r="K46"/>
      <c r="L46"/>
      <c r="M46"/>
      <c r="N46"/>
      <c r="O46"/>
      <c r="P46"/>
    </row>
    <row r="47" spans="1:16" s="110" customFormat="1" ht="14.45" customHeight="1" x14ac:dyDescent="0.2">
      <c r="A47" s="120"/>
      <c r="B47" s="119" t="s">
        <v>109</v>
      </c>
      <c r="C47" s="113">
        <v>57.578063144084915</v>
      </c>
      <c r="D47" s="115">
        <v>4134246</v>
      </c>
      <c r="E47" s="114">
        <v>4168412</v>
      </c>
      <c r="F47" s="114">
        <v>4179009</v>
      </c>
      <c r="G47" s="114">
        <v>4144048</v>
      </c>
      <c r="H47" s="140">
        <v>3990534</v>
      </c>
      <c r="I47" s="115">
        <v>143712</v>
      </c>
      <c r="J47" s="116">
        <v>3.6013225297666929</v>
      </c>
      <c r="K47"/>
      <c r="L47"/>
      <c r="M47"/>
      <c r="N47"/>
      <c r="O47"/>
      <c r="P47"/>
    </row>
    <row r="48" spans="1:16" s="110" customFormat="1" ht="14.45" customHeight="1" x14ac:dyDescent="0.2">
      <c r="A48" s="118" t="s">
        <v>107</v>
      </c>
      <c r="B48" s="121" t="s">
        <v>110</v>
      </c>
      <c r="C48" s="113">
        <v>18.406280008551239</v>
      </c>
      <c r="D48" s="115">
        <v>1321616</v>
      </c>
      <c r="E48" s="114">
        <v>1320246</v>
      </c>
      <c r="F48" s="114">
        <v>1308979</v>
      </c>
      <c r="G48" s="114">
        <v>1291866</v>
      </c>
      <c r="H48" s="140">
        <v>1178026</v>
      </c>
      <c r="I48" s="115">
        <v>143590</v>
      </c>
      <c r="J48" s="116">
        <v>12.189034876989133</v>
      </c>
      <c r="K48"/>
      <c r="L48"/>
      <c r="M48"/>
      <c r="N48"/>
      <c r="O48"/>
      <c r="P48"/>
    </row>
    <row r="49" spans="1:16" s="110" customFormat="1" ht="14.45" customHeight="1" x14ac:dyDescent="0.2">
      <c r="A49" s="118"/>
      <c r="B49" s="121" t="s">
        <v>111</v>
      </c>
      <c r="C49" s="113">
        <v>47.760361937510488</v>
      </c>
      <c r="D49" s="115">
        <v>3429311</v>
      </c>
      <c r="E49" s="114">
        <v>3455225</v>
      </c>
      <c r="F49" s="114">
        <v>3472112</v>
      </c>
      <c r="G49" s="114">
        <v>3437036</v>
      </c>
      <c r="H49" s="140">
        <v>3347509</v>
      </c>
      <c r="I49" s="115">
        <v>81802</v>
      </c>
      <c r="J49" s="116">
        <v>2.4436678138878789</v>
      </c>
      <c r="K49"/>
      <c r="L49"/>
      <c r="M49"/>
      <c r="N49"/>
      <c r="O49"/>
      <c r="P49"/>
    </row>
    <row r="50" spans="1:16" s="110" customFormat="1" ht="14.45" customHeight="1" x14ac:dyDescent="0.2">
      <c r="A50" s="118"/>
      <c r="B50" s="121" t="s">
        <v>112</v>
      </c>
      <c r="C50" s="113">
        <v>18.134590114961259</v>
      </c>
      <c r="D50" s="115">
        <v>1302108</v>
      </c>
      <c r="E50" s="114">
        <v>1311068</v>
      </c>
      <c r="F50" s="114">
        <v>1320239</v>
      </c>
      <c r="G50" s="114">
        <v>1307246</v>
      </c>
      <c r="H50" s="140">
        <v>1282634</v>
      </c>
      <c r="I50" s="115">
        <v>19474</v>
      </c>
      <c r="J50" s="116">
        <v>1.5182819105060368</v>
      </c>
      <c r="K50"/>
      <c r="L50"/>
      <c r="M50"/>
      <c r="N50"/>
      <c r="O50"/>
      <c r="P50"/>
    </row>
    <row r="51" spans="1:16" s="110" customFormat="1" ht="14.45" customHeight="1" x14ac:dyDescent="0.2">
      <c r="A51" s="120"/>
      <c r="B51" s="121" t="s">
        <v>113</v>
      </c>
      <c r="C51" s="113">
        <v>15.698559032456414</v>
      </c>
      <c r="D51" s="115">
        <v>1127195</v>
      </c>
      <c r="E51" s="114">
        <v>1137765</v>
      </c>
      <c r="F51" s="114">
        <v>1139200</v>
      </c>
      <c r="G51" s="114">
        <v>1120394</v>
      </c>
      <c r="H51" s="140">
        <v>1095138</v>
      </c>
      <c r="I51" s="115">
        <v>32057</v>
      </c>
      <c r="J51" s="116">
        <v>2.9272109998922509</v>
      </c>
      <c r="K51"/>
      <c r="L51"/>
      <c r="M51"/>
      <c r="N51"/>
      <c r="O51"/>
      <c r="P51"/>
    </row>
    <row r="52" spans="1:16" s="110" customFormat="1" ht="14.45" customHeight="1" x14ac:dyDescent="0.2">
      <c r="A52" s="120"/>
      <c r="B52" s="121" t="s">
        <v>114</v>
      </c>
      <c r="C52" s="113">
        <v>1.7614719274899393</v>
      </c>
      <c r="D52" s="115">
        <v>126478</v>
      </c>
      <c r="E52" s="114">
        <v>127126</v>
      </c>
      <c r="F52" s="114">
        <v>118170</v>
      </c>
      <c r="G52" s="114">
        <v>115808</v>
      </c>
      <c r="H52" s="140">
        <v>113287</v>
      </c>
      <c r="I52" s="115">
        <v>13191</v>
      </c>
      <c r="J52" s="116">
        <v>11.643877938333613</v>
      </c>
      <c r="K52"/>
      <c r="L52"/>
      <c r="M52"/>
      <c r="N52"/>
      <c r="O52"/>
      <c r="P52"/>
    </row>
    <row r="53" spans="1:16" s="110" customFormat="1" ht="14.45" customHeight="1" x14ac:dyDescent="0.2">
      <c r="A53" s="120" t="s">
        <v>115</v>
      </c>
      <c r="B53" s="119" t="s">
        <v>118</v>
      </c>
      <c r="C53" s="113">
        <v>85.316267063310519</v>
      </c>
      <c r="D53" s="115">
        <v>6125917</v>
      </c>
      <c r="E53" s="114">
        <v>6178550</v>
      </c>
      <c r="F53" s="114">
        <v>6202554</v>
      </c>
      <c r="G53" s="114">
        <v>6148389</v>
      </c>
      <c r="H53" s="140">
        <v>5937113</v>
      </c>
      <c r="I53" s="115">
        <v>188804</v>
      </c>
      <c r="J53" s="116">
        <v>3.1800641153368647</v>
      </c>
      <c r="K53"/>
      <c r="L53"/>
      <c r="M53"/>
      <c r="N53"/>
      <c r="O53"/>
      <c r="P53"/>
    </row>
    <row r="54" spans="1:16" s="110" customFormat="1" ht="14.45" customHeight="1" x14ac:dyDescent="0.2">
      <c r="A54" s="123"/>
      <c r="B54" s="124" t="s">
        <v>119</v>
      </c>
      <c r="C54" s="125">
        <v>14.682855529302969</v>
      </c>
      <c r="D54" s="143">
        <v>1054265</v>
      </c>
      <c r="E54" s="144">
        <v>1045675</v>
      </c>
      <c r="F54" s="144">
        <v>1037900</v>
      </c>
      <c r="G54" s="144">
        <v>1008077</v>
      </c>
      <c r="H54" s="145">
        <v>966112</v>
      </c>
      <c r="I54" s="143">
        <v>88153</v>
      </c>
      <c r="J54" s="146">
        <v>9.1245114438077568</v>
      </c>
      <c r="K54"/>
      <c r="L54"/>
      <c r="M54"/>
      <c r="N54"/>
      <c r="O54"/>
      <c r="P54"/>
    </row>
    <row r="55" spans="1:16" s="110" customFormat="1" ht="18" customHeight="1" x14ac:dyDescent="0.2">
      <c r="A55" s="102" t="s">
        <v>330</v>
      </c>
      <c r="B55" s="103"/>
      <c r="C55" s="127"/>
      <c r="D55" s="115"/>
      <c r="E55" s="114"/>
      <c r="F55" s="114"/>
      <c r="G55" s="114"/>
      <c r="H55" s="140"/>
      <c r="I55" s="137"/>
      <c r="J55" s="138"/>
      <c r="K55"/>
      <c r="L55"/>
      <c r="M55"/>
      <c r="N55"/>
      <c r="O55"/>
      <c r="P55"/>
    </row>
    <row r="56" spans="1:16" s="110" customFormat="1" ht="17.100000000000001" customHeight="1" x14ac:dyDescent="0.2">
      <c r="A56" s="111" t="s">
        <v>106</v>
      </c>
      <c r="B56" s="112"/>
      <c r="C56" s="113">
        <v>100</v>
      </c>
      <c r="D56" s="115">
        <v>38428</v>
      </c>
      <c r="E56" s="114">
        <v>38699</v>
      </c>
      <c r="F56" s="114">
        <v>39083</v>
      </c>
      <c r="G56" s="114">
        <v>38561</v>
      </c>
      <c r="H56" s="140">
        <v>37363</v>
      </c>
      <c r="I56" s="115">
        <v>1065</v>
      </c>
      <c r="J56" s="116">
        <v>2.850413510692396</v>
      </c>
      <c r="K56"/>
      <c r="L56"/>
      <c r="M56"/>
      <c r="N56"/>
      <c r="O56"/>
      <c r="P56"/>
    </row>
    <row r="57" spans="1:16" s="110" customFormat="1" ht="14.45" customHeight="1" x14ac:dyDescent="0.2">
      <c r="A57" s="120" t="s">
        <v>107</v>
      </c>
      <c r="B57" s="119" t="s">
        <v>108</v>
      </c>
      <c r="C57" s="113">
        <v>40.25189965650047</v>
      </c>
      <c r="D57" s="115">
        <v>15468</v>
      </c>
      <c r="E57" s="114">
        <v>15537</v>
      </c>
      <c r="F57" s="114">
        <v>15622</v>
      </c>
      <c r="G57" s="114">
        <v>15315</v>
      </c>
      <c r="H57" s="140">
        <v>14810</v>
      </c>
      <c r="I57" s="115">
        <v>658</v>
      </c>
      <c r="J57" s="116">
        <v>4.442943956785955</v>
      </c>
    </row>
    <row r="58" spans="1:16" s="110" customFormat="1" ht="14.45" customHeight="1" x14ac:dyDescent="0.2">
      <c r="A58" s="120"/>
      <c r="B58" s="119" t="s">
        <v>109</v>
      </c>
      <c r="C58" s="113">
        <v>59.74810034349953</v>
      </c>
      <c r="D58" s="115">
        <v>22960</v>
      </c>
      <c r="E58" s="114">
        <v>23162</v>
      </c>
      <c r="F58" s="114">
        <v>23461</v>
      </c>
      <c r="G58" s="114">
        <v>23246</v>
      </c>
      <c r="H58" s="140">
        <v>22553</v>
      </c>
      <c r="I58" s="115">
        <v>407</v>
      </c>
      <c r="J58" s="116">
        <v>1.8046379639072407</v>
      </c>
    </row>
    <row r="59" spans="1:16" s="110" customFormat="1" ht="14.45" customHeight="1" x14ac:dyDescent="0.2">
      <c r="A59" s="118" t="s">
        <v>107</v>
      </c>
      <c r="B59" s="121" t="s">
        <v>110</v>
      </c>
      <c r="C59" s="113">
        <v>14.590923285104612</v>
      </c>
      <c r="D59" s="115">
        <v>5607</v>
      </c>
      <c r="E59" s="114">
        <v>5498</v>
      </c>
      <c r="F59" s="114">
        <v>5685</v>
      </c>
      <c r="G59" s="114">
        <v>5410</v>
      </c>
      <c r="H59" s="140">
        <v>4868</v>
      </c>
      <c r="I59" s="115">
        <v>739</v>
      </c>
      <c r="J59" s="116">
        <v>15.18077239112572</v>
      </c>
    </row>
    <row r="60" spans="1:16" s="110" customFormat="1" ht="14.45" customHeight="1" x14ac:dyDescent="0.2">
      <c r="A60" s="118"/>
      <c r="B60" s="121" t="s">
        <v>111</v>
      </c>
      <c r="C60" s="113">
        <v>47.655355469969813</v>
      </c>
      <c r="D60" s="115">
        <v>18313</v>
      </c>
      <c r="E60" s="114">
        <v>18586</v>
      </c>
      <c r="F60" s="114">
        <v>18722</v>
      </c>
      <c r="G60" s="114">
        <v>18675</v>
      </c>
      <c r="H60" s="140">
        <v>18341</v>
      </c>
      <c r="I60" s="115">
        <v>-28</v>
      </c>
      <c r="J60" s="116">
        <v>-0.152663431655853</v>
      </c>
    </row>
    <row r="61" spans="1:16" s="110" customFormat="1" ht="14.45" customHeight="1" x14ac:dyDescent="0.2">
      <c r="A61" s="118"/>
      <c r="B61" s="121" t="s">
        <v>112</v>
      </c>
      <c r="C61" s="113">
        <v>21.135630269595087</v>
      </c>
      <c r="D61" s="115">
        <v>8122</v>
      </c>
      <c r="E61" s="114">
        <v>8186</v>
      </c>
      <c r="F61" s="114">
        <v>8261</v>
      </c>
      <c r="G61" s="114">
        <v>8180</v>
      </c>
      <c r="H61" s="140">
        <v>7999</v>
      </c>
      <c r="I61" s="115">
        <v>123</v>
      </c>
      <c r="J61" s="116">
        <v>1.5376922115264409</v>
      </c>
    </row>
    <row r="62" spans="1:16" s="110" customFormat="1" ht="14.45" customHeight="1" x14ac:dyDescent="0.2">
      <c r="A62" s="120"/>
      <c r="B62" s="121" t="s">
        <v>113</v>
      </c>
      <c r="C62" s="113">
        <v>16.618090975330489</v>
      </c>
      <c r="D62" s="115">
        <v>6386</v>
      </c>
      <c r="E62" s="114">
        <v>6429</v>
      </c>
      <c r="F62" s="114">
        <v>6415</v>
      </c>
      <c r="G62" s="114">
        <v>6296</v>
      </c>
      <c r="H62" s="140">
        <v>6155</v>
      </c>
      <c r="I62" s="115">
        <v>231</v>
      </c>
      <c r="J62" s="116">
        <v>3.7530463038180342</v>
      </c>
    </row>
    <row r="63" spans="1:16" s="110" customFormat="1" ht="14.45" customHeight="1" x14ac:dyDescent="0.2">
      <c r="A63" s="120"/>
      <c r="B63" s="121" t="s">
        <v>114</v>
      </c>
      <c r="C63" s="113">
        <v>1.8372020401790361</v>
      </c>
      <c r="D63" s="115">
        <v>706</v>
      </c>
      <c r="E63" s="114">
        <v>707</v>
      </c>
      <c r="F63" s="114">
        <v>680</v>
      </c>
      <c r="G63" s="114">
        <v>659</v>
      </c>
      <c r="H63" s="140">
        <v>632</v>
      </c>
      <c r="I63" s="115">
        <v>74</v>
      </c>
      <c r="J63" s="116">
        <v>11.708860759493671</v>
      </c>
    </row>
    <row r="64" spans="1:16" s="110" customFormat="1" ht="14.45" customHeight="1" x14ac:dyDescent="0.2">
      <c r="A64" s="120" t="s">
        <v>115</v>
      </c>
      <c r="B64" s="119" t="s">
        <v>118</v>
      </c>
      <c r="C64" s="113">
        <v>86.736233996044547</v>
      </c>
      <c r="D64" s="115">
        <v>33331</v>
      </c>
      <c r="E64" s="114">
        <v>33661</v>
      </c>
      <c r="F64" s="114">
        <v>34072</v>
      </c>
      <c r="G64" s="114">
        <v>33656</v>
      </c>
      <c r="H64" s="140">
        <v>32644</v>
      </c>
      <c r="I64" s="115">
        <v>687</v>
      </c>
      <c r="J64" s="116">
        <v>2.1045215047175589</v>
      </c>
    </row>
    <row r="65" spans="1:10" s="110" customFormat="1" ht="14.45" customHeight="1" x14ac:dyDescent="0.2">
      <c r="A65" s="123"/>
      <c r="B65" s="124" t="s">
        <v>119</v>
      </c>
      <c r="C65" s="125">
        <v>13.26376600395545</v>
      </c>
      <c r="D65" s="143">
        <v>5097</v>
      </c>
      <c r="E65" s="144">
        <v>5038</v>
      </c>
      <c r="F65" s="144">
        <v>5011</v>
      </c>
      <c r="G65" s="144">
        <v>4905</v>
      </c>
      <c r="H65" s="145">
        <v>4719</v>
      </c>
      <c r="I65" s="143">
        <v>378</v>
      </c>
      <c r="J65" s="146">
        <v>8.0101716465352837</v>
      </c>
    </row>
    <row r="66" spans="1:10" s="151" customFormat="1" ht="11.25" customHeight="1" x14ac:dyDescent="0.15">
      <c r="B66" s="147"/>
      <c r="C66" s="147"/>
      <c r="D66" s="148"/>
      <c r="E66" s="148"/>
      <c r="F66" s="148"/>
      <c r="G66" s="149"/>
      <c r="H66" s="148"/>
      <c r="I66" s="148"/>
      <c r="J66" s="150" t="s">
        <v>47</v>
      </c>
    </row>
    <row r="67" spans="1:10" s="151" customFormat="1" ht="11.25" customHeight="1" x14ac:dyDescent="0.15">
      <c r="A67" s="152" t="s">
        <v>124</v>
      </c>
      <c r="B67" s="153"/>
      <c r="C67" s="153"/>
      <c r="D67" s="154"/>
      <c r="E67" s="153"/>
      <c r="F67" s="153"/>
      <c r="G67" s="153"/>
      <c r="H67" s="153"/>
      <c r="I67" s="153"/>
      <c r="J67" s="153"/>
    </row>
    <row r="68" spans="1:10" ht="17.25" customHeight="1" x14ac:dyDescent="0.2">
      <c r="A68" s="575" t="s">
        <v>188</v>
      </c>
      <c r="B68" s="576"/>
      <c r="C68" s="576"/>
      <c r="D68" s="576"/>
      <c r="E68" s="576"/>
      <c r="F68" s="576"/>
      <c r="G68" s="576"/>
      <c r="H68" s="576"/>
      <c r="I68" s="576"/>
      <c r="J68" s="576"/>
    </row>
    <row r="69" spans="1:10" ht="21" customHeight="1" x14ac:dyDescent="0.2">
      <c r="A69" s="575"/>
      <c r="B69" s="576"/>
      <c r="C69" s="576"/>
      <c r="D69" s="576"/>
      <c r="E69" s="576"/>
      <c r="F69" s="576"/>
      <c r="G69" s="576"/>
      <c r="H69" s="576"/>
      <c r="I69" s="576"/>
      <c r="J69" s="576"/>
    </row>
    <row r="70" spans="1:10" ht="12.75" customHeight="1" x14ac:dyDescent="0.2">
      <c r="A70" s="244"/>
      <c r="B70" s="244"/>
      <c r="C70" s="245"/>
      <c r="D70" s="246"/>
      <c r="E70" s="246"/>
      <c r="F70" s="246"/>
      <c r="G70" s="246"/>
      <c r="H70" s="246"/>
      <c r="I70" s="246"/>
      <c r="J70" s="247"/>
    </row>
    <row r="71" spans="1:10" ht="12.75" customHeight="1" x14ac:dyDescent="0.2">
      <c r="A71" s="244"/>
      <c r="B71" s="244"/>
      <c r="C71" s="245"/>
      <c r="D71" s="246"/>
      <c r="E71" s="246"/>
      <c r="F71" s="246"/>
      <c r="G71" s="246"/>
      <c r="H71" s="246"/>
      <c r="I71" s="246"/>
      <c r="J71" s="247"/>
    </row>
    <row r="72" spans="1:10" ht="12.75" customHeight="1" x14ac:dyDescent="0.2"/>
  </sheetData>
  <mergeCells count="14">
    <mergeCell ref="G8:G9"/>
    <mergeCell ref="H8:H9"/>
    <mergeCell ref="A68:J68"/>
    <mergeCell ref="A69:J69"/>
    <mergeCell ref="A3:J3"/>
    <mergeCell ref="A4:J4"/>
    <mergeCell ref="A5:D5"/>
    <mergeCell ref="A7:B10"/>
    <mergeCell ref="C7:C10"/>
    <mergeCell ref="D7:H7"/>
    <mergeCell ref="I7:J8"/>
    <mergeCell ref="D8:D9"/>
    <mergeCell ref="E8:E9"/>
    <mergeCell ref="F8:F9"/>
  </mergeCells>
  <printOptions horizontalCentered="1"/>
  <pageMargins left="0.7" right="0.7" top="0.75" bottom="0.75" header="0.3" footer="0.3"/>
  <pageSetup paperSize="9" scale="73"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3627C-EA92-44DF-92D1-675909A8EC14}">
  <sheetPr codeName="Tabelle14">
    <pageSetUpPr fitToPage="1"/>
  </sheetPr>
  <dimension ref="A1:Q55"/>
  <sheetViews>
    <sheetView showGridLines="0" zoomScaleNormal="100" workbookViewId="0"/>
  </sheetViews>
  <sheetFormatPr baseColWidth="10" defaultColWidth="7.75" defaultRowHeight="15.95" customHeight="1" x14ac:dyDescent="0.2"/>
  <cols>
    <col min="1" max="3" width="3.25" style="97" customWidth="1"/>
    <col min="4" max="4" width="22.625" style="97" customWidth="1"/>
    <col min="5" max="5" width="5.875" style="155" customWidth="1"/>
    <col min="6" max="11" width="8.5" style="156" customWidth="1"/>
    <col min="12" max="12" width="8.5" style="157" customWidth="1"/>
    <col min="13" max="13" width="8.5" style="97" customWidth="1"/>
    <col min="14" max="16384" width="7.75" style="97"/>
  </cols>
  <sheetData>
    <row r="1" spans="1:17" s="91" customFormat="1" ht="36.75" customHeight="1" x14ac:dyDescent="0.2">
      <c r="A1" s="88"/>
      <c r="B1" s="88"/>
      <c r="C1" s="88"/>
      <c r="D1" s="89"/>
      <c r="E1" s="248"/>
      <c r="F1" s="90"/>
      <c r="G1" s="90"/>
      <c r="H1" s="90"/>
      <c r="I1" s="89"/>
      <c r="J1" s="89"/>
      <c r="K1" s="89"/>
      <c r="L1" s="57" t="s">
        <v>6</v>
      </c>
    </row>
    <row r="2" spans="1:17" s="91" customFormat="1" ht="11.25" customHeight="1" x14ac:dyDescent="0.2">
      <c r="A2" s="92"/>
      <c r="B2" s="92"/>
      <c r="C2" s="92"/>
      <c r="D2" s="93"/>
      <c r="E2" s="250"/>
      <c r="F2" s="93"/>
      <c r="G2" s="93"/>
      <c r="H2" s="93"/>
      <c r="I2" s="93"/>
      <c r="J2" s="93"/>
      <c r="K2" s="93"/>
      <c r="L2" s="93"/>
    </row>
    <row r="3" spans="1:17" s="94" customFormat="1" ht="20.100000000000001" customHeight="1" x14ac:dyDescent="0.2">
      <c r="A3" s="578" t="s">
        <v>331</v>
      </c>
      <c r="B3" s="578"/>
      <c r="C3" s="578"/>
      <c r="D3" s="578"/>
      <c r="E3" s="578"/>
      <c r="F3" s="578"/>
      <c r="G3" s="578"/>
      <c r="H3" s="578"/>
      <c r="I3" s="578"/>
      <c r="J3" s="578"/>
      <c r="K3" s="578"/>
      <c r="L3" s="578"/>
    </row>
    <row r="4" spans="1:17" s="94" customFormat="1" ht="12" customHeight="1" x14ac:dyDescent="0.2">
      <c r="A4" s="579" t="s">
        <v>94</v>
      </c>
      <c r="B4" s="579"/>
      <c r="C4" s="579"/>
      <c r="D4" s="579"/>
      <c r="E4" s="579"/>
      <c r="F4" s="579"/>
      <c r="G4" s="579"/>
      <c r="H4" s="579"/>
      <c r="I4" s="579"/>
      <c r="J4" s="579"/>
      <c r="K4" s="579"/>
      <c r="L4" s="579"/>
    </row>
    <row r="5" spans="1:17" s="94" customFormat="1" ht="12" customHeight="1" x14ac:dyDescent="0.2">
      <c r="A5" s="580" t="s">
        <v>59</v>
      </c>
      <c r="B5" s="580"/>
      <c r="C5" s="580"/>
      <c r="D5" s="580"/>
      <c r="E5" s="580"/>
      <c r="F5" s="580"/>
      <c r="G5" s="252"/>
      <c r="H5" s="252"/>
      <c r="I5" s="252"/>
      <c r="J5" s="252"/>
      <c r="K5" s="252"/>
      <c r="L5" s="252"/>
    </row>
    <row r="6" spans="1:17" s="94" customFormat="1" ht="11.25" customHeight="1" x14ac:dyDescent="0.2">
      <c r="A6" s="227"/>
      <c r="B6" s="227"/>
      <c r="C6" s="227"/>
      <c r="D6" s="227"/>
      <c r="E6" s="227"/>
      <c r="F6" s="227"/>
      <c r="G6" s="227"/>
      <c r="H6" s="227"/>
      <c r="I6" s="227"/>
      <c r="J6" s="227"/>
      <c r="K6" s="227"/>
      <c r="L6" s="227"/>
    </row>
    <row r="7" spans="1:17" s="91" customFormat="1" ht="12" customHeight="1" x14ac:dyDescent="0.2">
      <c r="A7" s="583" t="s">
        <v>95</v>
      </c>
      <c r="B7" s="584"/>
      <c r="C7" s="584"/>
      <c r="D7" s="584"/>
      <c r="E7" s="589" t="s">
        <v>96</v>
      </c>
      <c r="F7" s="592" t="s">
        <v>329</v>
      </c>
      <c r="G7" s="593"/>
      <c r="H7" s="593"/>
      <c r="I7" s="593"/>
      <c r="J7" s="594"/>
      <c r="K7" s="595" t="s">
        <v>184</v>
      </c>
      <c r="L7" s="596"/>
      <c r="M7" s="96"/>
      <c r="N7" s="96"/>
      <c r="O7" s="96"/>
      <c r="P7" s="96"/>
      <c r="Q7" s="96"/>
    </row>
    <row r="8" spans="1:17" ht="21.75" customHeight="1" x14ac:dyDescent="0.2">
      <c r="A8" s="585"/>
      <c r="B8" s="586"/>
      <c r="C8" s="586"/>
      <c r="D8" s="586"/>
      <c r="E8" s="590"/>
      <c r="F8" s="573" t="s">
        <v>99</v>
      </c>
      <c r="G8" s="573" t="s">
        <v>100</v>
      </c>
      <c r="H8" s="573" t="s">
        <v>101</v>
      </c>
      <c r="I8" s="573" t="s">
        <v>102</v>
      </c>
      <c r="J8" s="573" t="s">
        <v>103</v>
      </c>
      <c r="K8" s="597"/>
      <c r="L8" s="598"/>
    </row>
    <row r="9" spans="1:17" ht="12" customHeight="1" x14ac:dyDescent="0.2">
      <c r="A9" s="585"/>
      <c r="B9" s="586"/>
      <c r="C9" s="586"/>
      <c r="D9" s="586"/>
      <c r="E9" s="590"/>
      <c r="F9" s="574"/>
      <c r="G9" s="574"/>
      <c r="H9" s="574"/>
      <c r="I9" s="574"/>
      <c r="J9" s="574"/>
      <c r="K9" s="98" t="s">
        <v>104</v>
      </c>
      <c r="L9" s="99" t="s">
        <v>105</v>
      </c>
    </row>
    <row r="10" spans="1:17" ht="12" customHeight="1" x14ac:dyDescent="0.2">
      <c r="A10" s="587"/>
      <c r="B10" s="588"/>
      <c r="C10" s="588"/>
      <c r="D10" s="588"/>
      <c r="E10" s="591"/>
      <c r="F10" s="100">
        <v>1</v>
      </c>
      <c r="G10" s="100">
        <v>2</v>
      </c>
      <c r="H10" s="100">
        <v>3</v>
      </c>
      <c r="I10" s="100">
        <v>4</v>
      </c>
      <c r="J10" s="100">
        <v>5</v>
      </c>
      <c r="K10" s="100">
        <v>6</v>
      </c>
      <c r="L10" s="100">
        <v>7</v>
      </c>
      <c r="M10" s="101"/>
    </row>
    <row r="11" spans="1:17" s="110" customFormat="1" ht="18" customHeight="1" x14ac:dyDescent="0.2">
      <c r="A11" s="255" t="s">
        <v>106</v>
      </c>
      <c r="B11" s="256"/>
      <c r="C11" s="256"/>
      <c r="D11" s="257"/>
      <c r="E11" s="285">
        <v>100</v>
      </c>
      <c r="F11" s="115">
        <v>39683</v>
      </c>
      <c r="G11" s="114">
        <v>39868</v>
      </c>
      <c r="H11" s="114">
        <v>40222</v>
      </c>
      <c r="I11" s="114">
        <v>39657</v>
      </c>
      <c r="J11" s="140">
        <v>38542</v>
      </c>
      <c r="K11" s="114">
        <v>1141</v>
      </c>
      <c r="L11" s="116">
        <v>2.960406828913912</v>
      </c>
    </row>
    <row r="12" spans="1:17" s="110" customFormat="1" ht="24" customHeight="1" x14ac:dyDescent="0.2">
      <c r="A12" s="611" t="s">
        <v>190</v>
      </c>
      <c r="B12" s="612"/>
      <c r="C12" s="612"/>
      <c r="D12" s="613"/>
      <c r="E12" s="113">
        <v>41.652596829876771</v>
      </c>
      <c r="F12" s="115">
        <v>16529</v>
      </c>
      <c r="G12" s="114">
        <v>16551</v>
      </c>
      <c r="H12" s="114">
        <v>16621</v>
      </c>
      <c r="I12" s="114">
        <v>16262</v>
      </c>
      <c r="J12" s="140">
        <v>15861</v>
      </c>
      <c r="K12" s="114">
        <v>668</v>
      </c>
      <c r="L12" s="116">
        <v>4.2115881722463904</v>
      </c>
    </row>
    <row r="13" spans="1:17" s="110" customFormat="1" ht="15" customHeight="1" x14ac:dyDescent="0.2">
      <c r="A13" s="120"/>
      <c r="B13" s="619" t="s">
        <v>109</v>
      </c>
      <c r="C13" s="619"/>
      <c r="E13" s="113">
        <v>58.347403170123229</v>
      </c>
      <c r="F13" s="115">
        <v>23154</v>
      </c>
      <c r="G13" s="114">
        <v>23317</v>
      </c>
      <c r="H13" s="114">
        <v>23601</v>
      </c>
      <c r="I13" s="114">
        <v>23395</v>
      </c>
      <c r="J13" s="140">
        <v>22681</v>
      </c>
      <c r="K13" s="114">
        <v>473</v>
      </c>
      <c r="L13" s="116">
        <v>2.0854459679908293</v>
      </c>
    </row>
    <row r="14" spans="1:17" s="110" customFormat="1" ht="22.5" customHeight="1" x14ac:dyDescent="0.2">
      <c r="A14" s="611" t="s">
        <v>191</v>
      </c>
      <c r="B14" s="612"/>
      <c r="C14" s="612"/>
      <c r="D14" s="613"/>
      <c r="E14" s="113">
        <v>14.945946627019127</v>
      </c>
      <c r="F14" s="115">
        <v>5931</v>
      </c>
      <c r="G14" s="114">
        <v>5831</v>
      </c>
      <c r="H14" s="114">
        <v>6000</v>
      </c>
      <c r="I14" s="114">
        <v>5707</v>
      </c>
      <c r="J14" s="140">
        <v>5187</v>
      </c>
      <c r="K14" s="114">
        <v>744</v>
      </c>
      <c r="L14" s="116">
        <v>14.343551185656448</v>
      </c>
    </row>
    <row r="15" spans="1:17" s="110" customFormat="1" ht="15" customHeight="1" x14ac:dyDescent="0.2">
      <c r="A15" s="120"/>
      <c r="B15" s="119"/>
      <c r="C15" s="258" t="s">
        <v>108</v>
      </c>
      <c r="E15" s="113">
        <v>49.418310571573087</v>
      </c>
      <c r="F15" s="115">
        <v>2931</v>
      </c>
      <c r="G15" s="114">
        <v>2887</v>
      </c>
      <c r="H15" s="114">
        <v>2912</v>
      </c>
      <c r="I15" s="114">
        <v>2781</v>
      </c>
      <c r="J15" s="140">
        <v>2601</v>
      </c>
      <c r="K15" s="114">
        <v>330</v>
      </c>
      <c r="L15" s="116">
        <v>12.687427912341407</v>
      </c>
    </row>
    <row r="16" spans="1:17" s="110" customFormat="1" ht="15" customHeight="1" x14ac:dyDescent="0.2">
      <c r="A16" s="120"/>
      <c r="B16" s="119"/>
      <c r="C16" s="258" t="s">
        <v>109</v>
      </c>
      <c r="E16" s="113">
        <v>50.581689428426913</v>
      </c>
      <c r="F16" s="115">
        <v>3000</v>
      </c>
      <c r="G16" s="114">
        <v>2944</v>
      </c>
      <c r="H16" s="114">
        <v>3088</v>
      </c>
      <c r="I16" s="114">
        <v>2926</v>
      </c>
      <c r="J16" s="140">
        <v>2586</v>
      </c>
      <c r="K16" s="114">
        <v>414</v>
      </c>
      <c r="L16" s="116">
        <v>16.009280742459396</v>
      </c>
    </row>
    <row r="17" spans="1:12" s="110" customFormat="1" ht="15" customHeight="1" x14ac:dyDescent="0.2">
      <c r="A17" s="120"/>
      <c r="B17" s="121" t="s">
        <v>111</v>
      </c>
      <c r="C17" s="258"/>
      <c r="E17" s="113">
        <v>48.774034221203031</v>
      </c>
      <c r="F17" s="115">
        <v>19355</v>
      </c>
      <c r="G17" s="114">
        <v>19561</v>
      </c>
      <c r="H17" s="114">
        <v>19704</v>
      </c>
      <c r="I17" s="114">
        <v>19635</v>
      </c>
      <c r="J17" s="140">
        <v>19356</v>
      </c>
      <c r="K17" s="114">
        <v>-1</v>
      </c>
      <c r="L17" s="116">
        <v>-5.1663566852655505E-3</v>
      </c>
    </row>
    <row r="18" spans="1:12" s="110" customFormat="1" ht="15" customHeight="1" x14ac:dyDescent="0.2">
      <c r="A18" s="120"/>
      <c r="B18" s="119"/>
      <c r="C18" s="258" t="s">
        <v>108</v>
      </c>
      <c r="E18" s="113">
        <v>38.868509429088093</v>
      </c>
      <c r="F18" s="115">
        <v>7523</v>
      </c>
      <c r="G18" s="114">
        <v>7598</v>
      </c>
      <c r="H18" s="114">
        <v>7611</v>
      </c>
      <c r="I18" s="114">
        <v>7494</v>
      </c>
      <c r="J18" s="140">
        <v>7403</v>
      </c>
      <c r="K18" s="114">
        <v>120</v>
      </c>
      <c r="L18" s="116">
        <v>1.6209644738619478</v>
      </c>
    </row>
    <row r="19" spans="1:12" s="110" customFormat="1" ht="15" customHeight="1" x14ac:dyDescent="0.2">
      <c r="A19" s="120"/>
      <c r="B19" s="119"/>
      <c r="C19" s="258" t="s">
        <v>109</v>
      </c>
      <c r="E19" s="113">
        <v>61.131490570911907</v>
      </c>
      <c r="F19" s="115">
        <v>11832</v>
      </c>
      <c r="G19" s="114">
        <v>11963</v>
      </c>
      <c r="H19" s="114">
        <v>12093</v>
      </c>
      <c r="I19" s="114">
        <v>12141</v>
      </c>
      <c r="J19" s="140">
        <v>11953</v>
      </c>
      <c r="K19" s="114">
        <v>-121</v>
      </c>
      <c r="L19" s="116">
        <v>-1.0122981678239773</v>
      </c>
    </row>
    <row r="20" spans="1:12" s="110" customFormat="1" ht="15" customHeight="1" x14ac:dyDescent="0.2">
      <c r="A20" s="120"/>
      <c r="B20" s="121" t="s">
        <v>112</v>
      </c>
      <c r="C20" s="258"/>
      <c r="E20" s="113">
        <v>20.348763954338128</v>
      </c>
      <c r="F20" s="115">
        <v>8075</v>
      </c>
      <c r="G20" s="114">
        <v>8119</v>
      </c>
      <c r="H20" s="114">
        <v>8189</v>
      </c>
      <c r="I20" s="114">
        <v>8090</v>
      </c>
      <c r="J20" s="140">
        <v>7896</v>
      </c>
      <c r="K20" s="114">
        <v>179</v>
      </c>
      <c r="L20" s="116">
        <v>2.2669706180344478</v>
      </c>
    </row>
    <row r="21" spans="1:12" s="110" customFormat="1" ht="15" customHeight="1" x14ac:dyDescent="0.2">
      <c r="A21" s="120"/>
      <c r="B21" s="119"/>
      <c r="C21" s="258" t="s">
        <v>108</v>
      </c>
      <c r="E21" s="113">
        <v>33.275541795665632</v>
      </c>
      <c r="F21" s="115">
        <v>2687</v>
      </c>
      <c r="G21" s="114">
        <v>2681</v>
      </c>
      <c r="H21" s="114">
        <v>2711</v>
      </c>
      <c r="I21" s="114">
        <v>2647</v>
      </c>
      <c r="J21" s="140">
        <v>2587</v>
      </c>
      <c r="K21" s="114">
        <v>100</v>
      </c>
      <c r="L21" s="116">
        <v>3.8654812524159259</v>
      </c>
    </row>
    <row r="22" spans="1:12" s="110" customFormat="1" ht="15" customHeight="1" x14ac:dyDescent="0.2">
      <c r="A22" s="120"/>
      <c r="B22" s="119"/>
      <c r="C22" s="258" t="s">
        <v>109</v>
      </c>
      <c r="E22" s="113">
        <v>66.724458204334368</v>
      </c>
      <c r="F22" s="115">
        <v>5388</v>
      </c>
      <c r="G22" s="114">
        <v>5438</v>
      </c>
      <c r="H22" s="114">
        <v>5478</v>
      </c>
      <c r="I22" s="114">
        <v>5443</v>
      </c>
      <c r="J22" s="140">
        <v>5309</v>
      </c>
      <c r="K22" s="114">
        <v>79</v>
      </c>
      <c r="L22" s="116">
        <v>1.4880391787530609</v>
      </c>
    </row>
    <row r="23" spans="1:12" s="110" customFormat="1" ht="15" customHeight="1" x14ac:dyDescent="0.2">
      <c r="A23" s="120"/>
      <c r="B23" s="121" t="s">
        <v>113</v>
      </c>
      <c r="C23" s="258"/>
      <c r="E23" s="113">
        <v>15.931255197439709</v>
      </c>
      <c r="F23" s="115">
        <v>6322</v>
      </c>
      <c r="G23" s="114">
        <v>6357</v>
      </c>
      <c r="H23" s="114">
        <v>6329</v>
      </c>
      <c r="I23" s="114">
        <v>6224</v>
      </c>
      <c r="J23" s="140">
        <v>6102</v>
      </c>
      <c r="K23" s="114">
        <v>220</v>
      </c>
      <c r="L23" s="116">
        <v>3.6053752867912161</v>
      </c>
    </row>
    <row r="24" spans="1:12" s="110" customFormat="1" ht="15" customHeight="1" x14ac:dyDescent="0.2">
      <c r="A24" s="120"/>
      <c r="B24" s="119"/>
      <c r="C24" s="258" t="s">
        <v>108</v>
      </c>
      <c r="E24" s="113">
        <v>53.590635874723191</v>
      </c>
      <c r="F24" s="115">
        <v>3388</v>
      </c>
      <c r="G24" s="114">
        <v>3385</v>
      </c>
      <c r="H24" s="114">
        <v>3387</v>
      </c>
      <c r="I24" s="114">
        <v>3339</v>
      </c>
      <c r="J24" s="140">
        <v>3269</v>
      </c>
      <c r="K24" s="114">
        <v>119</v>
      </c>
      <c r="L24" s="116">
        <v>3.6402569593147751</v>
      </c>
    </row>
    <row r="25" spans="1:12" s="110" customFormat="1" ht="15" customHeight="1" x14ac:dyDescent="0.2">
      <c r="A25" s="120"/>
      <c r="B25" s="119"/>
      <c r="C25" s="258" t="s">
        <v>109</v>
      </c>
      <c r="E25" s="113">
        <v>46.409364125276809</v>
      </c>
      <c r="F25" s="115">
        <v>2934</v>
      </c>
      <c r="G25" s="114">
        <v>2972</v>
      </c>
      <c r="H25" s="114">
        <v>2942</v>
      </c>
      <c r="I25" s="114">
        <v>2885</v>
      </c>
      <c r="J25" s="140">
        <v>2833</v>
      </c>
      <c r="K25" s="114">
        <v>101</v>
      </c>
      <c r="L25" s="116">
        <v>3.5651253088598658</v>
      </c>
    </row>
    <row r="26" spans="1:12" s="110" customFormat="1" ht="15" customHeight="1" x14ac:dyDescent="0.2">
      <c r="A26" s="120"/>
      <c r="C26" s="121" t="s">
        <v>192</v>
      </c>
      <c r="D26" s="110" t="s">
        <v>193</v>
      </c>
      <c r="E26" s="113">
        <v>1.7286999470806139</v>
      </c>
      <c r="F26" s="115">
        <v>686</v>
      </c>
      <c r="G26" s="114">
        <v>694</v>
      </c>
      <c r="H26" s="114">
        <v>652</v>
      </c>
      <c r="I26" s="114">
        <v>654</v>
      </c>
      <c r="J26" s="140">
        <v>629</v>
      </c>
      <c r="K26" s="114">
        <v>57</v>
      </c>
      <c r="L26" s="116">
        <v>9.0620031796502385</v>
      </c>
    </row>
    <row r="27" spans="1:12" s="110" customFormat="1" ht="15" customHeight="1" x14ac:dyDescent="0.2">
      <c r="A27" s="120"/>
      <c r="B27" s="119"/>
      <c r="D27" s="259" t="s">
        <v>108</v>
      </c>
      <c r="E27" s="113">
        <v>45.772594752186592</v>
      </c>
      <c r="F27" s="115">
        <v>314</v>
      </c>
      <c r="G27" s="114">
        <v>318</v>
      </c>
      <c r="H27" s="114">
        <v>305</v>
      </c>
      <c r="I27" s="114">
        <v>300</v>
      </c>
      <c r="J27" s="140">
        <v>283</v>
      </c>
      <c r="K27" s="114">
        <v>31</v>
      </c>
      <c r="L27" s="116">
        <v>10.954063604240282</v>
      </c>
    </row>
    <row r="28" spans="1:12" s="110" customFormat="1" ht="15" customHeight="1" x14ac:dyDescent="0.2">
      <c r="A28" s="120"/>
      <c r="B28" s="119"/>
      <c r="D28" s="259" t="s">
        <v>109</v>
      </c>
      <c r="E28" s="113">
        <v>54.227405247813408</v>
      </c>
      <c r="F28" s="115">
        <v>372</v>
      </c>
      <c r="G28" s="114">
        <v>376</v>
      </c>
      <c r="H28" s="114">
        <v>347</v>
      </c>
      <c r="I28" s="114">
        <v>354</v>
      </c>
      <c r="J28" s="140">
        <v>346</v>
      </c>
      <c r="K28" s="114">
        <v>26</v>
      </c>
      <c r="L28" s="116">
        <v>7.5144508670520231</v>
      </c>
    </row>
    <row r="29" spans="1:12" s="110" customFormat="1" ht="24" customHeight="1" x14ac:dyDescent="0.2">
      <c r="A29" s="611" t="s">
        <v>194</v>
      </c>
      <c r="B29" s="612"/>
      <c r="C29" s="612"/>
      <c r="D29" s="613"/>
      <c r="E29" s="113">
        <v>84.794496383841945</v>
      </c>
      <c r="F29" s="115">
        <v>33649</v>
      </c>
      <c r="G29" s="114">
        <v>33929</v>
      </c>
      <c r="H29" s="114">
        <v>34299</v>
      </c>
      <c r="I29" s="114">
        <v>33825</v>
      </c>
      <c r="J29" s="140">
        <v>32889</v>
      </c>
      <c r="K29" s="114">
        <v>760</v>
      </c>
      <c r="L29" s="116">
        <v>2.3108030040439052</v>
      </c>
    </row>
    <row r="30" spans="1:12" s="110" customFormat="1" ht="15" customHeight="1" x14ac:dyDescent="0.2">
      <c r="A30" s="120"/>
      <c r="B30" s="119"/>
      <c r="C30" s="258" t="s">
        <v>108</v>
      </c>
      <c r="E30" s="113">
        <v>40.735237302743023</v>
      </c>
      <c r="F30" s="115">
        <v>13707</v>
      </c>
      <c r="G30" s="114">
        <v>13753</v>
      </c>
      <c r="H30" s="114">
        <v>13828</v>
      </c>
      <c r="I30" s="114">
        <v>13564</v>
      </c>
      <c r="J30" s="140">
        <v>13259</v>
      </c>
      <c r="K30" s="114">
        <v>448</v>
      </c>
      <c r="L30" s="116">
        <v>3.378837016366242</v>
      </c>
    </row>
    <row r="31" spans="1:12" s="110" customFormat="1" ht="15" customHeight="1" x14ac:dyDescent="0.2">
      <c r="A31" s="120"/>
      <c r="B31" s="119"/>
      <c r="C31" s="258" t="s">
        <v>109</v>
      </c>
      <c r="E31" s="113">
        <v>59.264762697256977</v>
      </c>
      <c r="F31" s="115">
        <v>19942</v>
      </c>
      <c r="G31" s="114">
        <v>20176</v>
      </c>
      <c r="H31" s="114">
        <v>20471</v>
      </c>
      <c r="I31" s="114">
        <v>20261</v>
      </c>
      <c r="J31" s="140">
        <v>19630</v>
      </c>
      <c r="K31" s="114">
        <v>312</v>
      </c>
      <c r="L31" s="116">
        <v>1.5894039735099337</v>
      </c>
    </row>
    <row r="32" spans="1:12" s="110" customFormat="1" ht="15" customHeight="1" x14ac:dyDescent="0.2">
      <c r="A32" s="120"/>
      <c r="B32" s="119" t="s">
        <v>119</v>
      </c>
      <c r="C32" s="258"/>
      <c r="E32" s="113">
        <v>15.205503616158053</v>
      </c>
      <c r="F32" s="114">
        <v>6034</v>
      </c>
      <c r="G32" s="114">
        <v>5939</v>
      </c>
      <c r="H32" s="114">
        <v>5923</v>
      </c>
      <c r="I32" s="114">
        <v>5832</v>
      </c>
      <c r="J32" s="140">
        <v>5653</v>
      </c>
      <c r="K32" s="114">
        <v>381</v>
      </c>
      <c r="L32" s="116">
        <v>6.7397841853882898</v>
      </c>
    </row>
    <row r="33" spans="1:12" s="110" customFormat="1" ht="15" customHeight="1" x14ac:dyDescent="0.2">
      <c r="A33" s="120"/>
      <c r="B33" s="119"/>
      <c r="C33" s="258" t="s">
        <v>108</v>
      </c>
      <c r="E33" s="113">
        <v>46.768312893602918</v>
      </c>
      <c r="F33" s="114">
        <v>2822</v>
      </c>
      <c r="G33" s="114">
        <v>2798</v>
      </c>
      <c r="H33" s="114">
        <v>2793</v>
      </c>
      <c r="I33" s="114">
        <v>2698</v>
      </c>
      <c r="J33" s="140">
        <v>2602</v>
      </c>
      <c r="K33" s="114">
        <v>220</v>
      </c>
      <c r="L33" s="116">
        <v>8.4550345887778633</v>
      </c>
    </row>
    <row r="34" spans="1:12" s="110" customFormat="1" ht="15" customHeight="1" x14ac:dyDescent="0.2">
      <c r="A34" s="120"/>
      <c r="B34" s="119"/>
      <c r="C34" s="258" t="s">
        <v>109</v>
      </c>
      <c r="E34" s="113">
        <v>53.231687106397082</v>
      </c>
      <c r="F34" s="114">
        <v>3212</v>
      </c>
      <c r="G34" s="114">
        <v>3141</v>
      </c>
      <c r="H34" s="114">
        <v>3130</v>
      </c>
      <c r="I34" s="114">
        <v>3134</v>
      </c>
      <c r="J34" s="140">
        <v>3051</v>
      </c>
      <c r="K34" s="114">
        <v>161</v>
      </c>
      <c r="L34" s="116">
        <v>5.2769583743035069</v>
      </c>
    </row>
    <row r="35" spans="1:12" s="110" customFormat="1" ht="24" customHeight="1" x14ac:dyDescent="0.2">
      <c r="A35" s="611" t="s">
        <v>197</v>
      </c>
      <c r="B35" s="612"/>
      <c r="C35" s="612"/>
      <c r="D35" s="613"/>
      <c r="E35" s="113">
        <v>18.022830935161153</v>
      </c>
      <c r="F35" s="114">
        <v>7152</v>
      </c>
      <c r="G35" s="114">
        <v>7058</v>
      </c>
      <c r="H35" s="114">
        <v>7189</v>
      </c>
      <c r="I35" s="114">
        <v>7064</v>
      </c>
      <c r="J35" s="114">
        <v>6529</v>
      </c>
      <c r="K35" s="318">
        <v>623</v>
      </c>
      <c r="L35" s="319">
        <v>9.5420431919130042</v>
      </c>
    </row>
    <row r="36" spans="1:12" s="110" customFormat="1" ht="15" customHeight="1" x14ac:dyDescent="0.2">
      <c r="A36" s="120"/>
      <c r="B36" s="119"/>
      <c r="C36" s="258" t="s">
        <v>108</v>
      </c>
      <c r="E36" s="113">
        <v>43.134787472035796</v>
      </c>
      <c r="F36" s="114">
        <v>3085</v>
      </c>
      <c r="G36" s="114">
        <v>3044</v>
      </c>
      <c r="H36" s="114">
        <v>3039</v>
      </c>
      <c r="I36" s="114">
        <v>2956</v>
      </c>
      <c r="J36" s="114">
        <v>2745</v>
      </c>
      <c r="K36" s="318">
        <v>340</v>
      </c>
      <c r="L36" s="116">
        <v>12.386156648451731</v>
      </c>
    </row>
    <row r="37" spans="1:12" s="110" customFormat="1" ht="15" customHeight="1" x14ac:dyDescent="0.2">
      <c r="A37" s="120"/>
      <c r="B37" s="119"/>
      <c r="C37" s="258" t="s">
        <v>109</v>
      </c>
      <c r="E37" s="113">
        <v>56.865212527964204</v>
      </c>
      <c r="F37" s="114">
        <v>4067</v>
      </c>
      <c r="G37" s="114">
        <v>4014</v>
      </c>
      <c r="H37" s="114">
        <v>4150</v>
      </c>
      <c r="I37" s="114">
        <v>4108</v>
      </c>
      <c r="J37" s="140">
        <v>3784</v>
      </c>
      <c r="K37" s="114">
        <v>283</v>
      </c>
      <c r="L37" s="116">
        <v>7.4788583509513744</v>
      </c>
    </row>
    <row r="38" spans="1:12" s="110" customFormat="1" ht="15" customHeight="1" x14ac:dyDescent="0.2">
      <c r="A38" s="120"/>
      <c r="B38" s="119" t="s">
        <v>332</v>
      </c>
      <c r="C38" s="258"/>
      <c r="E38" s="113">
        <v>58.886676914547792</v>
      </c>
      <c r="F38" s="114">
        <v>23368</v>
      </c>
      <c r="G38" s="114">
        <v>23550</v>
      </c>
      <c r="H38" s="114">
        <v>23713</v>
      </c>
      <c r="I38" s="114">
        <v>23380</v>
      </c>
      <c r="J38" s="140">
        <v>22887</v>
      </c>
      <c r="K38" s="114">
        <v>481</v>
      </c>
      <c r="L38" s="116">
        <v>2.1016297461440994</v>
      </c>
    </row>
    <row r="39" spans="1:12" s="110" customFormat="1" ht="15" customHeight="1" x14ac:dyDescent="0.2">
      <c r="A39" s="120"/>
      <c r="B39" s="119"/>
      <c r="C39" s="258" t="s">
        <v>108</v>
      </c>
      <c r="E39" s="113">
        <v>41.745121533721331</v>
      </c>
      <c r="F39" s="115">
        <v>9755</v>
      </c>
      <c r="G39" s="114">
        <v>9839</v>
      </c>
      <c r="H39" s="114">
        <v>9883</v>
      </c>
      <c r="I39" s="114">
        <v>9705</v>
      </c>
      <c r="J39" s="140">
        <v>9568</v>
      </c>
      <c r="K39" s="114">
        <v>187</v>
      </c>
      <c r="L39" s="116">
        <v>1.9544314381270902</v>
      </c>
    </row>
    <row r="40" spans="1:12" s="110" customFormat="1" ht="15" customHeight="1" x14ac:dyDescent="0.2">
      <c r="A40" s="120"/>
      <c r="B40" s="119"/>
      <c r="C40" s="258" t="s">
        <v>109</v>
      </c>
      <c r="E40" s="113">
        <v>58.254878466278669</v>
      </c>
      <c r="F40" s="115">
        <v>13613</v>
      </c>
      <c r="G40" s="114">
        <v>13711</v>
      </c>
      <c r="H40" s="114">
        <v>13830</v>
      </c>
      <c r="I40" s="114">
        <v>13675</v>
      </c>
      <c r="J40" s="140">
        <v>13319</v>
      </c>
      <c r="K40" s="114">
        <v>294</v>
      </c>
      <c r="L40" s="116">
        <v>2.2073729258953376</v>
      </c>
    </row>
    <row r="41" spans="1:12" s="110" customFormat="1" ht="15" customHeight="1" x14ac:dyDescent="0.2">
      <c r="A41" s="120"/>
      <c r="B41" s="320" t="s">
        <v>522</v>
      </c>
      <c r="C41" s="258"/>
      <c r="E41" s="113">
        <v>7.1315172743996174</v>
      </c>
      <c r="F41" s="115">
        <v>2830</v>
      </c>
      <c r="G41" s="114">
        <v>2822</v>
      </c>
      <c r="H41" s="114">
        <v>2758</v>
      </c>
      <c r="I41" s="114">
        <v>2743</v>
      </c>
      <c r="J41" s="140">
        <v>2585</v>
      </c>
      <c r="K41" s="114">
        <v>245</v>
      </c>
      <c r="L41" s="116">
        <v>9.4777562862669242</v>
      </c>
    </row>
    <row r="42" spans="1:12" s="110" customFormat="1" ht="15" customHeight="1" x14ac:dyDescent="0.2">
      <c r="A42" s="120"/>
      <c r="B42" s="119"/>
      <c r="C42" s="268" t="s">
        <v>108</v>
      </c>
      <c r="D42" s="182"/>
      <c r="E42" s="113">
        <v>47.915194346289752</v>
      </c>
      <c r="F42" s="115">
        <v>1356</v>
      </c>
      <c r="G42" s="114">
        <v>1353</v>
      </c>
      <c r="H42" s="114">
        <v>1316</v>
      </c>
      <c r="I42" s="114">
        <v>1289</v>
      </c>
      <c r="J42" s="140">
        <v>1186</v>
      </c>
      <c r="K42" s="114">
        <v>170</v>
      </c>
      <c r="L42" s="116">
        <v>14.33389544688027</v>
      </c>
    </row>
    <row r="43" spans="1:12" s="110" customFormat="1" ht="15" customHeight="1" x14ac:dyDescent="0.2">
      <c r="A43" s="120"/>
      <c r="B43" s="119"/>
      <c r="C43" s="268" t="s">
        <v>109</v>
      </c>
      <c r="D43" s="182"/>
      <c r="E43" s="113">
        <v>52.084805653710248</v>
      </c>
      <c r="F43" s="115">
        <v>1474</v>
      </c>
      <c r="G43" s="114">
        <v>1469</v>
      </c>
      <c r="H43" s="114">
        <v>1442</v>
      </c>
      <c r="I43" s="114">
        <v>1454</v>
      </c>
      <c r="J43" s="140">
        <v>1399</v>
      </c>
      <c r="K43" s="114">
        <v>75</v>
      </c>
      <c r="L43" s="116">
        <v>5.3609721229449603</v>
      </c>
    </row>
    <row r="44" spans="1:12" s="110" customFormat="1" ht="15" customHeight="1" x14ac:dyDescent="0.2">
      <c r="A44" s="120"/>
      <c r="B44" s="119" t="s">
        <v>210</v>
      </c>
      <c r="C44" s="268"/>
      <c r="D44" s="182"/>
      <c r="E44" s="113">
        <v>15.958974875891439</v>
      </c>
      <c r="F44" s="115">
        <v>6333</v>
      </c>
      <c r="G44" s="114">
        <v>6438</v>
      </c>
      <c r="H44" s="114">
        <v>6562</v>
      </c>
      <c r="I44" s="114">
        <v>6470</v>
      </c>
      <c r="J44" s="140">
        <v>6541</v>
      </c>
      <c r="K44" s="114">
        <v>-208</v>
      </c>
      <c r="L44" s="116">
        <v>-3.1799419049075066</v>
      </c>
    </row>
    <row r="45" spans="1:12" s="110" customFormat="1" ht="15" customHeight="1" x14ac:dyDescent="0.2">
      <c r="A45" s="120"/>
      <c r="B45" s="119"/>
      <c r="C45" s="268" t="s">
        <v>108</v>
      </c>
      <c r="D45" s="182"/>
      <c r="E45" s="113">
        <v>36.838780988473076</v>
      </c>
      <c r="F45" s="115">
        <v>2333</v>
      </c>
      <c r="G45" s="114">
        <v>2315</v>
      </c>
      <c r="H45" s="114">
        <v>2383</v>
      </c>
      <c r="I45" s="114">
        <v>2312</v>
      </c>
      <c r="J45" s="140">
        <v>2362</v>
      </c>
      <c r="K45" s="114">
        <v>-29</v>
      </c>
      <c r="L45" s="116">
        <v>-1.2277730736663843</v>
      </c>
    </row>
    <row r="46" spans="1:12" s="110" customFormat="1" ht="15" customHeight="1" x14ac:dyDescent="0.2">
      <c r="A46" s="123"/>
      <c r="B46" s="124"/>
      <c r="C46" s="260" t="s">
        <v>109</v>
      </c>
      <c r="D46" s="261"/>
      <c r="E46" s="125">
        <v>63.161219011526924</v>
      </c>
      <c r="F46" s="143">
        <v>4000</v>
      </c>
      <c r="G46" s="144">
        <v>4123</v>
      </c>
      <c r="H46" s="144">
        <v>4179</v>
      </c>
      <c r="I46" s="144">
        <v>4158</v>
      </c>
      <c r="J46" s="145">
        <v>4179</v>
      </c>
      <c r="K46" s="144">
        <v>-179</v>
      </c>
      <c r="L46" s="146">
        <v>-4.2833213687485046</v>
      </c>
    </row>
    <row r="47" spans="1:12" s="269" customFormat="1" ht="11.25" customHeight="1" x14ac:dyDescent="0.2">
      <c r="B47" s="270"/>
      <c r="C47" s="270"/>
      <c r="D47" s="271"/>
      <c r="E47" s="271"/>
      <c r="F47" s="272"/>
      <c r="G47" s="272"/>
      <c r="H47" s="272"/>
      <c r="I47" s="272"/>
      <c r="J47" s="272"/>
      <c r="K47" s="272"/>
      <c r="L47" s="150" t="s">
        <v>47</v>
      </c>
    </row>
    <row r="48" spans="1:12" s="151" customFormat="1" ht="12.75" customHeight="1" x14ac:dyDescent="0.15">
      <c r="A48" s="152" t="s">
        <v>211</v>
      </c>
      <c r="B48" s="192"/>
      <c r="C48" s="192"/>
      <c r="D48" s="192"/>
      <c r="E48" s="273"/>
      <c r="F48" s="274"/>
      <c r="G48" s="274"/>
      <c r="H48" s="274"/>
      <c r="I48" s="274"/>
      <c r="J48" s="274"/>
      <c r="K48" s="274"/>
      <c r="L48" s="276"/>
    </row>
    <row r="49" spans="1:12" ht="11.25" x14ac:dyDescent="0.2">
      <c r="A49" s="277" t="s">
        <v>333</v>
      </c>
      <c r="B49" s="192"/>
      <c r="C49" s="192"/>
      <c r="D49" s="192"/>
      <c r="E49" s="273"/>
      <c r="F49" s="274"/>
      <c r="G49" s="274"/>
      <c r="H49" s="274"/>
      <c r="I49" s="274"/>
      <c r="J49" s="274"/>
      <c r="K49" s="274"/>
      <c r="L49" s="276"/>
    </row>
    <row r="50" spans="1:12" ht="14.25" customHeight="1" x14ac:dyDescent="0.2">
      <c r="A50" s="539" t="s">
        <v>523</v>
      </c>
      <c r="B50" s="192"/>
      <c r="C50" s="192"/>
      <c r="D50" s="192"/>
      <c r="E50" s="273"/>
      <c r="F50" s="274"/>
      <c r="G50" s="274"/>
      <c r="H50" s="274"/>
      <c r="I50" s="274"/>
      <c r="J50" s="274"/>
      <c r="K50" s="274"/>
      <c r="L50" s="276"/>
    </row>
    <row r="51" spans="1:12" ht="18.75" customHeight="1" x14ac:dyDescent="0.2">
      <c r="A51" s="575" t="s">
        <v>125</v>
      </c>
      <c r="B51" s="575"/>
      <c r="C51" s="575"/>
      <c r="D51" s="575"/>
      <c r="E51" s="575"/>
      <c r="F51" s="575"/>
      <c r="G51" s="575"/>
      <c r="H51" s="575"/>
      <c r="I51" s="575"/>
      <c r="J51" s="575"/>
      <c r="K51" s="575"/>
      <c r="L51" s="575"/>
    </row>
    <row r="52" spans="1:12" ht="11.25" x14ac:dyDescent="0.2">
      <c r="A52" s="575" t="s">
        <v>215</v>
      </c>
      <c r="B52" s="575"/>
      <c r="C52" s="575"/>
      <c r="D52" s="575"/>
      <c r="E52" s="575"/>
      <c r="F52" s="575"/>
      <c r="G52" s="575"/>
      <c r="H52" s="575"/>
      <c r="I52" s="575"/>
      <c r="J52" s="575"/>
      <c r="K52" s="575"/>
      <c r="L52" s="575"/>
    </row>
    <row r="53" spans="1:12" ht="11.25" x14ac:dyDescent="0.2">
      <c r="A53" s="626"/>
      <c r="B53" s="626"/>
      <c r="C53" s="626"/>
      <c r="D53" s="626"/>
      <c r="E53" s="626"/>
      <c r="F53" s="626"/>
      <c r="G53" s="626"/>
      <c r="H53" s="626"/>
      <c r="I53" s="626"/>
      <c r="J53" s="626"/>
      <c r="K53" s="626"/>
      <c r="L53" s="626"/>
    </row>
    <row r="54" spans="1:12" ht="21" customHeight="1" x14ac:dyDescent="0.2">
      <c r="A54" s="609"/>
      <c r="B54" s="609"/>
      <c r="C54" s="609"/>
      <c r="D54" s="609"/>
      <c r="E54" s="609"/>
      <c r="F54" s="609"/>
      <c r="G54" s="609"/>
      <c r="H54" s="609"/>
      <c r="I54" s="609"/>
      <c r="J54" s="609"/>
      <c r="K54" s="609"/>
      <c r="L54" s="609"/>
    </row>
    <row r="55" spans="1:12" ht="12.75" customHeight="1" x14ac:dyDescent="0.2"/>
  </sheetData>
  <mergeCells count="21">
    <mergeCell ref="A29:D29"/>
    <mergeCell ref="A3:L3"/>
    <mergeCell ref="A4:L4"/>
    <mergeCell ref="A5:F5"/>
    <mergeCell ref="A7:D10"/>
    <mergeCell ref="E7:E10"/>
    <mergeCell ref="F7:J7"/>
    <mergeCell ref="K7:L8"/>
    <mergeCell ref="F8:F9"/>
    <mergeCell ref="G8:G9"/>
    <mergeCell ref="H8:H9"/>
    <mergeCell ref="I8:I9"/>
    <mergeCell ref="J8:J9"/>
    <mergeCell ref="A12:D12"/>
    <mergeCell ref="B13:C13"/>
    <mergeCell ref="A14:D14"/>
    <mergeCell ref="A35:D35"/>
    <mergeCell ref="A51:L51"/>
    <mergeCell ref="A52:L52"/>
    <mergeCell ref="A53:L53"/>
    <mergeCell ref="A54:L54"/>
  </mergeCells>
  <printOptions horizontalCentered="1"/>
  <pageMargins left="0.7" right="0.7" top="0.75" bottom="0.75" header="0.3" footer="0.3"/>
  <pageSetup paperSize="9" scale="8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F426-C920-4D32-A7F3-1074F09E7A3F}">
  <sheetPr codeName="Tabelle15">
    <pageSetUpPr fitToPage="1"/>
  </sheetPr>
  <dimension ref="A1:O43"/>
  <sheetViews>
    <sheetView showGridLines="0" zoomScaleNormal="100" workbookViewId="0"/>
  </sheetViews>
  <sheetFormatPr baseColWidth="10" defaultColWidth="7.75" defaultRowHeight="15.95" customHeight="1" x14ac:dyDescent="0.2"/>
  <cols>
    <col min="1" max="1" width="8.5" style="97" customWidth="1"/>
    <col min="2" max="2" width="42.625" style="97"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248"/>
      <c r="D1" s="90"/>
      <c r="E1" s="90"/>
      <c r="F1" s="90"/>
      <c r="G1" s="89"/>
      <c r="H1" s="89"/>
      <c r="I1" s="89"/>
      <c r="J1" s="57" t="s">
        <v>6</v>
      </c>
    </row>
    <row r="2" spans="1:15" s="91" customFormat="1" ht="11.25" customHeight="1" x14ac:dyDescent="0.2">
      <c r="A2" s="92"/>
      <c r="B2" s="93"/>
      <c r="C2" s="250"/>
      <c r="D2" s="93"/>
      <c r="E2" s="93"/>
      <c r="F2" s="93"/>
      <c r="G2" s="93"/>
      <c r="H2" s="93"/>
      <c r="I2" s="93"/>
      <c r="J2" s="93"/>
    </row>
    <row r="3" spans="1:15" s="94" customFormat="1" ht="20.100000000000001" customHeight="1" x14ac:dyDescent="0.2">
      <c r="A3" s="578" t="s">
        <v>334</v>
      </c>
      <c r="B3" s="578"/>
      <c r="C3" s="578"/>
      <c r="D3" s="578"/>
      <c r="E3" s="578"/>
      <c r="F3" s="578"/>
      <c r="G3" s="578"/>
      <c r="H3" s="578"/>
      <c r="I3" s="578"/>
      <c r="J3" s="578"/>
    </row>
    <row r="4" spans="1:15" s="94" customFormat="1" ht="12" customHeight="1" x14ac:dyDescent="0.2">
      <c r="A4" s="579" t="s">
        <v>94</v>
      </c>
      <c r="B4" s="579"/>
      <c r="C4" s="579"/>
      <c r="D4" s="579"/>
      <c r="E4" s="579"/>
      <c r="F4" s="579"/>
      <c r="G4" s="579"/>
      <c r="H4" s="579"/>
      <c r="I4" s="579"/>
      <c r="J4" s="579"/>
    </row>
    <row r="5" spans="1:15" s="94" customFormat="1" ht="12" customHeight="1" x14ac:dyDescent="0.2">
      <c r="A5" s="580" t="s">
        <v>59</v>
      </c>
      <c r="B5" s="580"/>
      <c r="C5" s="580"/>
      <c r="D5" s="580"/>
      <c r="E5" s="252"/>
      <c r="F5" s="252"/>
      <c r="G5" s="252"/>
      <c r="H5" s="252"/>
      <c r="I5" s="252"/>
      <c r="J5" s="252"/>
    </row>
    <row r="6" spans="1:15" s="94" customFormat="1" ht="11.25" customHeight="1" x14ac:dyDescent="0.2">
      <c r="A6" s="227"/>
      <c r="B6" s="228"/>
      <c r="C6" s="228"/>
      <c r="D6" s="228"/>
      <c r="E6" s="228"/>
      <c r="F6" s="228"/>
      <c r="G6" s="228"/>
      <c r="H6" s="228"/>
      <c r="I6" s="228"/>
      <c r="J6" s="228"/>
    </row>
    <row r="7" spans="1:15" s="91" customFormat="1" ht="12" customHeight="1" x14ac:dyDescent="0.2">
      <c r="A7" s="595" t="s">
        <v>217</v>
      </c>
      <c r="B7" s="596"/>
      <c r="C7" s="589" t="s">
        <v>96</v>
      </c>
      <c r="D7" s="592" t="s">
        <v>329</v>
      </c>
      <c r="E7" s="593"/>
      <c r="F7" s="593"/>
      <c r="G7" s="593"/>
      <c r="H7" s="594"/>
      <c r="I7" s="595" t="s">
        <v>184</v>
      </c>
      <c r="J7" s="596"/>
      <c r="K7" s="96"/>
      <c r="L7" s="96"/>
      <c r="M7" s="96"/>
      <c r="N7" s="96"/>
      <c r="O7" s="96"/>
    </row>
    <row r="8" spans="1:15" ht="21.75" customHeight="1" x14ac:dyDescent="0.2">
      <c r="A8" s="623"/>
      <c r="B8" s="624"/>
      <c r="C8" s="590"/>
      <c r="D8" s="573" t="s">
        <v>99</v>
      </c>
      <c r="E8" s="573" t="s">
        <v>100</v>
      </c>
      <c r="F8" s="573" t="s">
        <v>101</v>
      </c>
      <c r="G8" s="573" t="s">
        <v>102</v>
      </c>
      <c r="H8" s="573" t="s">
        <v>103</v>
      </c>
      <c r="I8" s="597"/>
      <c r="J8" s="598"/>
    </row>
    <row r="9" spans="1:15" ht="12" customHeight="1" x14ac:dyDescent="0.2">
      <c r="A9" s="623"/>
      <c r="B9" s="624"/>
      <c r="C9" s="590"/>
      <c r="D9" s="574"/>
      <c r="E9" s="574"/>
      <c r="F9" s="574"/>
      <c r="G9" s="574"/>
      <c r="H9" s="574"/>
      <c r="I9" s="98" t="s">
        <v>104</v>
      </c>
      <c r="J9" s="99" t="s">
        <v>105</v>
      </c>
    </row>
    <row r="10" spans="1:15" ht="12" customHeight="1" x14ac:dyDescent="0.2">
      <c r="A10" s="283"/>
      <c r="B10" s="284"/>
      <c r="C10" s="591"/>
      <c r="D10" s="100">
        <v>1</v>
      </c>
      <c r="E10" s="100">
        <v>2</v>
      </c>
      <c r="F10" s="100">
        <v>3</v>
      </c>
      <c r="G10" s="100">
        <v>4</v>
      </c>
      <c r="H10" s="100">
        <v>5</v>
      </c>
      <c r="I10" s="100">
        <v>6</v>
      </c>
      <c r="J10" s="100">
        <v>7</v>
      </c>
      <c r="K10" s="101"/>
    </row>
    <row r="11" spans="1:15" s="192" customFormat="1" ht="24.95" customHeight="1" x14ac:dyDescent="0.2">
      <c r="A11" s="620" t="s">
        <v>106</v>
      </c>
      <c r="B11" s="621"/>
      <c r="C11" s="285">
        <v>100</v>
      </c>
      <c r="D11" s="115">
        <v>39683</v>
      </c>
      <c r="E11" s="114">
        <v>39868</v>
      </c>
      <c r="F11" s="114">
        <v>40222</v>
      </c>
      <c r="G11" s="114">
        <v>39657</v>
      </c>
      <c r="H11" s="140">
        <v>38542</v>
      </c>
      <c r="I11" s="115">
        <v>1141</v>
      </c>
      <c r="J11" s="116">
        <v>2.960406828913912</v>
      </c>
    </row>
    <row r="12" spans="1:15" s="110" customFormat="1" ht="24.95" customHeight="1" x14ac:dyDescent="0.2">
      <c r="A12" s="193" t="s">
        <v>134</v>
      </c>
      <c r="B12" s="194" t="s">
        <v>135</v>
      </c>
      <c r="C12" s="113">
        <v>1.1037471965325203</v>
      </c>
      <c r="D12" s="115">
        <v>438</v>
      </c>
      <c r="E12" s="114">
        <v>419</v>
      </c>
      <c r="F12" s="114">
        <v>437</v>
      </c>
      <c r="G12" s="114">
        <v>434</v>
      </c>
      <c r="H12" s="140">
        <v>410</v>
      </c>
      <c r="I12" s="115">
        <v>28</v>
      </c>
      <c r="J12" s="116">
        <v>6.8292682926829267</v>
      </c>
    </row>
    <row r="13" spans="1:15" s="110" customFormat="1" ht="24.95" customHeight="1" x14ac:dyDescent="0.2">
      <c r="A13" s="193" t="s">
        <v>136</v>
      </c>
      <c r="B13" s="199" t="s">
        <v>218</v>
      </c>
      <c r="C13" s="113">
        <v>0.55691353980293834</v>
      </c>
      <c r="D13" s="115">
        <v>221</v>
      </c>
      <c r="E13" s="114">
        <v>228</v>
      </c>
      <c r="F13" s="114">
        <v>230</v>
      </c>
      <c r="G13" s="114">
        <v>227</v>
      </c>
      <c r="H13" s="140">
        <v>229</v>
      </c>
      <c r="I13" s="115">
        <v>-8</v>
      </c>
      <c r="J13" s="116">
        <v>-3.4934497816593888</v>
      </c>
    </row>
    <row r="14" spans="1:15" s="287" customFormat="1" ht="24.95" customHeight="1" x14ac:dyDescent="0.2">
      <c r="A14" s="193" t="s">
        <v>219</v>
      </c>
      <c r="B14" s="199" t="s">
        <v>139</v>
      </c>
      <c r="C14" s="113">
        <v>10.500718191668977</v>
      </c>
      <c r="D14" s="115">
        <v>4167</v>
      </c>
      <c r="E14" s="114">
        <v>4225</v>
      </c>
      <c r="F14" s="114">
        <v>4245</v>
      </c>
      <c r="G14" s="114">
        <v>4239</v>
      </c>
      <c r="H14" s="140">
        <v>4289</v>
      </c>
      <c r="I14" s="115">
        <v>-122</v>
      </c>
      <c r="J14" s="116">
        <v>-2.8444858941478199</v>
      </c>
      <c r="K14" s="110"/>
      <c r="L14" s="110"/>
      <c r="M14" s="110"/>
      <c r="N14" s="110"/>
      <c r="O14" s="110"/>
    </row>
    <row r="15" spans="1:15" s="110" customFormat="1" ht="24.95" customHeight="1" x14ac:dyDescent="0.2">
      <c r="A15" s="193" t="s">
        <v>220</v>
      </c>
      <c r="B15" s="199" t="s">
        <v>221</v>
      </c>
      <c r="C15" s="113">
        <v>4.3620693999949598</v>
      </c>
      <c r="D15" s="115">
        <v>1731</v>
      </c>
      <c r="E15" s="114">
        <v>1789</v>
      </c>
      <c r="F15" s="114">
        <v>1822</v>
      </c>
      <c r="G15" s="114">
        <v>1843</v>
      </c>
      <c r="H15" s="140">
        <v>1865</v>
      </c>
      <c r="I15" s="115">
        <v>-134</v>
      </c>
      <c r="J15" s="116">
        <v>-7.1849865951742631</v>
      </c>
    </row>
    <row r="16" spans="1:15" s="287" customFormat="1" ht="24.95" customHeight="1" x14ac:dyDescent="0.2">
      <c r="A16" s="193" t="s">
        <v>222</v>
      </c>
      <c r="B16" s="199" t="s">
        <v>143</v>
      </c>
      <c r="C16" s="113">
        <v>5.1407403674117385</v>
      </c>
      <c r="D16" s="115">
        <v>2040</v>
      </c>
      <c r="E16" s="114">
        <v>2059</v>
      </c>
      <c r="F16" s="114">
        <v>2038</v>
      </c>
      <c r="G16" s="114">
        <v>2011</v>
      </c>
      <c r="H16" s="140">
        <v>2039</v>
      </c>
      <c r="I16" s="115">
        <v>1</v>
      </c>
      <c r="J16" s="116">
        <v>4.9043648847474253E-2</v>
      </c>
      <c r="K16" s="110"/>
      <c r="L16" s="110"/>
      <c r="M16" s="110"/>
      <c r="N16" s="110"/>
      <c r="O16" s="110"/>
    </row>
    <row r="17" spans="1:15" s="110" customFormat="1" ht="24.95" customHeight="1" x14ac:dyDescent="0.2">
      <c r="A17" s="193" t="s">
        <v>144</v>
      </c>
      <c r="B17" s="199" t="s">
        <v>224</v>
      </c>
      <c r="C17" s="113">
        <v>0.99790842426227855</v>
      </c>
      <c r="D17" s="115">
        <v>396</v>
      </c>
      <c r="E17" s="114">
        <v>377</v>
      </c>
      <c r="F17" s="114">
        <v>385</v>
      </c>
      <c r="G17" s="114">
        <v>385</v>
      </c>
      <c r="H17" s="140">
        <v>385</v>
      </c>
      <c r="I17" s="115">
        <v>11</v>
      </c>
      <c r="J17" s="116">
        <v>2.8571428571428572</v>
      </c>
    </row>
    <row r="18" spans="1:15" s="287" customFormat="1" ht="24.95" customHeight="1" x14ac:dyDescent="0.2">
      <c r="A18" s="201" t="s">
        <v>146</v>
      </c>
      <c r="B18" s="202" t="s">
        <v>147</v>
      </c>
      <c r="C18" s="113">
        <v>5.4406168888440893</v>
      </c>
      <c r="D18" s="115">
        <v>2159</v>
      </c>
      <c r="E18" s="114">
        <v>2136</v>
      </c>
      <c r="F18" s="114">
        <v>2146</v>
      </c>
      <c r="G18" s="114">
        <v>2175</v>
      </c>
      <c r="H18" s="140">
        <v>2178</v>
      </c>
      <c r="I18" s="115">
        <v>-19</v>
      </c>
      <c r="J18" s="116">
        <v>-0.87235996326905418</v>
      </c>
      <c r="K18" s="110"/>
      <c r="L18" s="110"/>
      <c r="M18" s="110"/>
      <c r="N18" s="110"/>
      <c r="O18" s="110"/>
    </row>
    <row r="19" spans="1:15" s="110" customFormat="1" ht="24.95" customHeight="1" x14ac:dyDescent="0.2">
      <c r="A19" s="193" t="s">
        <v>148</v>
      </c>
      <c r="B19" s="199" t="s">
        <v>149</v>
      </c>
      <c r="C19" s="113">
        <v>17.14588110777915</v>
      </c>
      <c r="D19" s="115">
        <v>6804</v>
      </c>
      <c r="E19" s="114">
        <v>6923</v>
      </c>
      <c r="F19" s="114">
        <v>6881</v>
      </c>
      <c r="G19" s="114">
        <v>6865</v>
      </c>
      <c r="H19" s="140">
        <v>6678</v>
      </c>
      <c r="I19" s="115">
        <v>126</v>
      </c>
      <c r="J19" s="116">
        <v>1.8867924528301887</v>
      </c>
    </row>
    <row r="20" spans="1:15" s="287" customFormat="1" ht="24.95" customHeight="1" x14ac:dyDescent="0.2">
      <c r="A20" s="193" t="s">
        <v>150</v>
      </c>
      <c r="B20" s="199" t="s">
        <v>151</v>
      </c>
      <c r="C20" s="113">
        <v>4.7980243429176221</v>
      </c>
      <c r="D20" s="115">
        <v>1904</v>
      </c>
      <c r="E20" s="114">
        <v>1920</v>
      </c>
      <c r="F20" s="114">
        <v>1911</v>
      </c>
      <c r="G20" s="114">
        <v>1908</v>
      </c>
      <c r="H20" s="140">
        <v>1916</v>
      </c>
      <c r="I20" s="115">
        <v>-12</v>
      </c>
      <c r="J20" s="116">
        <v>-0.62630480167014613</v>
      </c>
      <c r="K20" s="110"/>
      <c r="L20" s="110"/>
      <c r="M20" s="110"/>
      <c r="N20" s="110"/>
      <c r="O20" s="110"/>
    </row>
    <row r="21" spans="1:15" s="110" customFormat="1" ht="24.95" customHeight="1" x14ac:dyDescent="0.2">
      <c r="A21" s="201" t="s">
        <v>152</v>
      </c>
      <c r="B21" s="202" t="s">
        <v>153</v>
      </c>
      <c r="C21" s="113">
        <v>11.284429100622432</v>
      </c>
      <c r="D21" s="115">
        <v>4478</v>
      </c>
      <c r="E21" s="114">
        <v>4365</v>
      </c>
      <c r="F21" s="114">
        <v>4842</v>
      </c>
      <c r="G21" s="114">
        <v>4423</v>
      </c>
      <c r="H21" s="140">
        <v>3669</v>
      </c>
      <c r="I21" s="115">
        <v>809</v>
      </c>
      <c r="J21" s="116">
        <v>22.049604796947396</v>
      </c>
    </row>
    <row r="22" spans="1:15" s="110" customFormat="1" ht="24.95" customHeight="1" x14ac:dyDescent="0.2">
      <c r="A22" s="201" t="s">
        <v>154</v>
      </c>
      <c r="B22" s="199" t="s">
        <v>155</v>
      </c>
      <c r="C22" s="113">
        <v>1.8446186024242119</v>
      </c>
      <c r="D22" s="115">
        <v>732</v>
      </c>
      <c r="E22" s="114">
        <v>736</v>
      </c>
      <c r="F22" s="114">
        <v>710</v>
      </c>
      <c r="G22" s="114">
        <v>689</v>
      </c>
      <c r="H22" s="140">
        <v>712</v>
      </c>
      <c r="I22" s="115">
        <v>20</v>
      </c>
      <c r="J22" s="116">
        <v>2.808988764044944</v>
      </c>
    </row>
    <row r="23" spans="1:15" s="110" customFormat="1" ht="24.95" customHeight="1" x14ac:dyDescent="0.2">
      <c r="A23" s="193" t="s">
        <v>156</v>
      </c>
      <c r="B23" s="199" t="s">
        <v>157</v>
      </c>
      <c r="C23" s="113">
        <v>1.9454174331577754</v>
      </c>
      <c r="D23" s="115">
        <v>772</v>
      </c>
      <c r="E23" s="114">
        <v>772</v>
      </c>
      <c r="F23" s="114">
        <v>756</v>
      </c>
      <c r="G23" s="114">
        <v>742</v>
      </c>
      <c r="H23" s="140">
        <v>739</v>
      </c>
      <c r="I23" s="115">
        <v>33</v>
      </c>
      <c r="J23" s="116">
        <v>4.4654939106901219</v>
      </c>
    </row>
    <row r="24" spans="1:15" s="110" customFormat="1" ht="24.95" customHeight="1" x14ac:dyDescent="0.2">
      <c r="A24" s="193" t="s">
        <v>158</v>
      </c>
      <c r="B24" s="199" t="s">
        <v>225</v>
      </c>
      <c r="C24" s="113">
        <v>9.051734999874002</v>
      </c>
      <c r="D24" s="115">
        <v>3592</v>
      </c>
      <c r="E24" s="114">
        <v>3643</v>
      </c>
      <c r="F24" s="114">
        <v>3671</v>
      </c>
      <c r="G24" s="114">
        <v>3664</v>
      </c>
      <c r="H24" s="140">
        <v>3632</v>
      </c>
      <c r="I24" s="115">
        <v>-40</v>
      </c>
      <c r="J24" s="116">
        <v>-1.1013215859030836</v>
      </c>
    </row>
    <row r="25" spans="1:15" s="110" customFormat="1" ht="24.95" customHeight="1" x14ac:dyDescent="0.2">
      <c r="A25" s="193" t="s">
        <v>160</v>
      </c>
      <c r="B25" s="204" t="s">
        <v>161</v>
      </c>
      <c r="C25" s="113">
        <v>13.297885744525363</v>
      </c>
      <c r="D25" s="115">
        <v>5277</v>
      </c>
      <c r="E25" s="114">
        <v>5350</v>
      </c>
      <c r="F25" s="114">
        <v>5265</v>
      </c>
      <c r="G25" s="114">
        <v>5230</v>
      </c>
      <c r="H25" s="140">
        <v>5261</v>
      </c>
      <c r="I25" s="115">
        <v>16</v>
      </c>
      <c r="J25" s="116">
        <v>0.3041246911233606</v>
      </c>
    </row>
    <row r="26" spans="1:15" s="110" customFormat="1" ht="24.95" customHeight="1" x14ac:dyDescent="0.2">
      <c r="A26" s="193" t="s">
        <v>227</v>
      </c>
      <c r="B26" s="204" t="s">
        <v>163</v>
      </c>
      <c r="C26" s="113">
        <v>12.458735478668448</v>
      </c>
      <c r="D26" s="115">
        <v>4944</v>
      </c>
      <c r="E26" s="114">
        <v>4971</v>
      </c>
      <c r="F26" s="114">
        <v>4935</v>
      </c>
      <c r="G26" s="114">
        <v>4888</v>
      </c>
      <c r="H26" s="140">
        <v>4955</v>
      </c>
      <c r="I26" s="115">
        <v>-11</v>
      </c>
      <c r="J26" s="116">
        <v>-0.22199798183652875</v>
      </c>
    </row>
    <row r="27" spans="1:15" s="110" customFormat="1" ht="24.95" customHeight="1" x14ac:dyDescent="0.2">
      <c r="A27" s="201">
        <v>782.78300000000002</v>
      </c>
      <c r="B27" s="203" t="s">
        <v>164</v>
      </c>
      <c r="C27" s="113">
        <v>0.8391502658569161</v>
      </c>
      <c r="D27" s="115">
        <v>333</v>
      </c>
      <c r="E27" s="114">
        <v>379</v>
      </c>
      <c r="F27" s="114">
        <v>330</v>
      </c>
      <c r="G27" s="114">
        <v>342</v>
      </c>
      <c r="H27" s="140">
        <v>306</v>
      </c>
      <c r="I27" s="115">
        <v>27</v>
      </c>
      <c r="J27" s="116">
        <v>8.8235294117647065</v>
      </c>
    </row>
    <row r="28" spans="1:15" s="110" customFormat="1" ht="24.95" customHeight="1" x14ac:dyDescent="0.2">
      <c r="A28" s="193" t="s">
        <v>165</v>
      </c>
      <c r="B28" s="199" t="s">
        <v>166</v>
      </c>
      <c r="C28" s="113">
        <v>2.2276541592117534</v>
      </c>
      <c r="D28" s="115">
        <v>884</v>
      </c>
      <c r="E28" s="114">
        <v>885</v>
      </c>
      <c r="F28" s="114">
        <v>899</v>
      </c>
      <c r="G28" s="114">
        <v>909</v>
      </c>
      <c r="H28" s="140">
        <v>842</v>
      </c>
      <c r="I28" s="115">
        <v>42</v>
      </c>
      <c r="J28" s="116">
        <v>4.9881235154394297</v>
      </c>
    </row>
    <row r="29" spans="1:15" s="110" customFormat="1" ht="24.95" customHeight="1" x14ac:dyDescent="0.2">
      <c r="A29" s="193" t="s">
        <v>167</v>
      </c>
      <c r="B29" s="199" t="s">
        <v>168</v>
      </c>
      <c r="C29" s="113">
        <v>2.0562961469646952</v>
      </c>
      <c r="D29" s="115">
        <v>816</v>
      </c>
      <c r="E29" s="114">
        <v>836</v>
      </c>
      <c r="F29" s="114">
        <v>806</v>
      </c>
      <c r="G29" s="114">
        <v>814</v>
      </c>
      <c r="H29" s="140">
        <v>784</v>
      </c>
      <c r="I29" s="115">
        <v>32</v>
      </c>
      <c r="J29" s="116">
        <v>4.0816326530612246</v>
      </c>
    </row>
    <row r="30" spans="1:15" s="110" customFormat="1" ht="24.95" customHeight="1" x14ac:dyDescent="0.2">
      <c r="A30" s="193">
        <v>86</v>
      </c>
      <c r="B30" s="199" t="s">
        <v>169</v>
      </c>
      <c r="C30" s="113">
        <v>5.65985434568959</v>
      </c>
      <c r="D30" s="115">
        <v>2246</v>
      </c>
      <c r="E30" s="114">
        <v>2252</v>
      </c>
      <c r="F30" s="114">
        <v>2207</v>
      </c>
      <c r="G30" s="114">
        <v>2193</v>
      </c>
      <c r="H30" s="140">
        <v>2204</v>
      </c>
      <c r="I30" s="115">
        <v>42</v>
      </c>
      <c r="J30" s="116">
        <v>1.9056261343012704</v>
      </c>
    </row>
    <row r="31" spans="1:15" s="110" customFormat="1" ht="24.95" customHeight="1" x14ac:dyDescent="0.2">
      <c r="A31" s="193">
        <v>87.88</v>
      </c>
      <c r="B31" s="204" t="s">
        <v>170</v>
      </c>
      <c r="C31" s="113">
        <v>3.7925560063503263</v>
      </c>
      <c r="D31" s="115">
        <v>1505</v>
      </c>
      <c r="E31" s="114">
        <v>1484</v>
      </c>
      <c r="F31" s="114">
        <v>1476</v>
      </c>
      <c r="G31" s="114">
        <v>1481</v>
      </c>
      <c r="H31" s="140">
        <v>1459</v>
      </c>
      <c r="I31" s="115">
        <v>46</v>
      </c>
      <c r="J31" s="116">
        <v>3.1528444139821796</v>
      </c>
    </row>
    <row r="32" spans="1:15" s="110" customFormat="1" ht="24.95" customHeight="1" x14ac:dyDescent="0.2">
      <c r="A32" s="193" t="s">
        <v>171</v>
      </c>
      <c r="B32" s="199" t="s">
        <v>172</v>
      </c>
      <c r="C32" s="113">
        <v>9.2886122520978756</v>
      </c>
      <c r="D32" s="115">
        <v>3686</v>
      </c>
      <c r="E32" s="114">
        <v>3693</v>
      </c>
      <c r="F32" s="114">
        <v>3739</v>
      </c>
      <c r="G32" s="114">
        <v>3663</v>
      </c>
      <c r="H32" s="140">
        <v>3539</v>
      </c>
      <c r="I32" s="115">
        <v>147</v>
      </c>
      <c r="J32" s="116">
        <v>4.1537157389092965</v>
      </c>
    </row>
    <row r="33" spans="1:10" s="110" customFormat="1" ht="24.95" customHeight="1" x14ac:dyDescent="0.2">
      <c r="A33" s="193"/>
      <c r="B33" s="204" t="s">
        <v>173</v>
      </c>
      <c r="C33" s="113" t="s">
        <v>519</v>
      </c>
      <c r="D33" s="115" t="s">
        <v>519</v>
      </c>
      <c r="E33" s="114" t="s">
        <v>519</v>
      </c>
      <c r="F33" s="114" t="s">
        <v>519</v>
      </c>
      <c r="G33" s="114" t="s">
        <v>519</v>
      </c>
      <c r="H33" s="140" t="s">
        <v>519</v>
      </c>
      <c r="I33" s="115" t="s">
        <v>519</v>
      </c>
      <c r="J33" s="116" t="s">
        <v>519</v>
      </c>
    </row>
    <row r="34" spans="1:10" s="110" customFormat="1" ht="24.95" customHeight="1" x14ac:dyDescent="0.2">
      <c r="A34" s="205" t="s">
        <v>174</v>
      </c>
      <c r="B34" s="206"/>
      <c r="C34" s="289"/>
      <c r="D34" s="115"/>
      <c r="E34" s="114"/>
      <c r="F34" s="114"/>
      <c r="G34" s="114"/>
      <c r="H34" s="140"/>
      <c r="I34" s="137"/>
      <c r="J34" s="138"/>
    </row>
    <row r="35" spans="1:10" s="110" customFormat="1" ht="24.95" customHeight="1" x14ac:dyDescent="0.2">
      <c r="A35" s="290" t="s">
        <v>134</v>
      </c>
      <c r="B35" s="291" t="s">
        <v>135</v>
      </c>
      <c r="C35" s="113">
        <v>1.1037471965325203</v>
      </c>
      <c r="D35" s="115">
        <v>438</v>
      </c>
      <c r="E35" s="114">
        <v>419</v>
      </c>
      <c r="F35" s="114">
        <v>437</v>
      </c>
      <c r="G35" s="114">
        <v>434</v>
      </c>
      <c r="H35" s="140">
        <v>410</v>
      </c>
      <c r="I35" s="115">
        <v>28</v>
      </c>
      <c r="J35" s="116">
        <v>6.8292682926829267</v>
      </c>
    </row>
    <row r="36" spans="1:10" s="110" customFormat="1" ht="24.95" customHeight="1" x14ac:dyDescent="0.2">
      <c r="A36" s="292" t="s">
        <v>175</v>
      </c>
      <c r="B36" s="293" t="s">
        <v>176</v>
      </c>
      <c r="C36" s="113">
        <v>16.498248620316005</v>
      </c>
      <c r="D36" s="115">
        <v>6547</v>
      </c>
      <c r="E36" s="114">
        <v>6589</v>
      </c>
      <c r="F36" s="114">
        <v>6621</v>
      </c>
      <c r="G36" s="114">
        <v>6641</v>
      </c>
      <c r="H36" s="140">
        <v>6696</v>
      </c>
      <c r="I36" s="115">
        <v>-149</v>
      </c>
      <c r="J36" s="116">
        <v>-2.2252090800477897</v>
      </c>
    </row>
    <row r="37" spans="1:10" s="110" customFormat="1" ht="24.95" customHeight="1" x14ac:dyDescent="0.2">
      <c r="A37" s="294" t="s">
        <v>177</v>
      </c>
      <c r="B37" s="295" t="s">
        <v>178</v>
      </c>
      <c r="C37" s="125">
        <v>82.392964241614791</v>
      </c>
      <c r="D37" s="143">
        <v>32696</v>
      </c>
      <c r="E37" s="144">
        <v>32859</v>
      </c>
      <c r="F37" s="144">
        <v>33163</v>
      </c>
      <c r="G37" s="144">
        <v>32581</v>
      </c>
      <c r="H37" s="145">
        <v>31435</v>
      </c>
      <c r="I37" s="143">
        <v>1261</v>
      </c>
      <c r="J37" s="146">
        <v>4.0114522029584858</v>
      </c>
    </row>
    <row r="38" spans="1:10" s="323" customFormat="1" ht="11.25" customHeight="1" x14ac:dyDescent="0.15">
      <c r="A38" s="321"/>
      <c r="B38" s="322"/>
      <c r="C38" s="322"/>
      <c r="D38" s="149"/>
      <c r="E38" s="149"/>
      <c r="F38" s="149"/>
      <c r="G38" s="149"/>
      <c r="H38" s="149"/>
      <c r="I38" s="149"/>
      <c r="J38" s="217" t="s">
        <v>47</v>
      </c>
    </row>
    <row r="39" spans="1:10" s="287" customFormat="1" ht="12.75" customHeight="1" x14ac:dyDescent="0.15">
      <c r="A39" s="214" t="s">
        <v>124</v>
      </c>
      <c r="B39" s="296"/>
      <c r="C39" s="296"/>
      <c r="D39" s="296"/>
      <c r="E39" s="296"/>
      <c r="F39" s="296"/>
      <c r="G39" s="296"/>
      <c r="H39" s="296"/>
      <c r="I39" s="296"/>
      <c r="J39" s="296"/>
    </row>
    <row r="40" spans="1:10" ht="31.5" customHeight="1" x14ac:dyDescent="0.2">
      <c r="A40" s="622" t="s">
        <v>229</v>
      </c>
      <c r="B40" s="622"/>
      <c r="C40" s="622"/>
      <c r="D40" s="622"/>
      <c r="E40" s="622"/>
      <c r="F40" s="622"/>
      <c r="G40" s="622"/>
      <c r="H40" s="622"/>
      <c r="I40" s="622"/>
      <c r="J40" s="622"/>
    </row>
    <row r="41" spans="1:10" ht="18.75" customHeight="1" x14ac:dyDescent="0.2">
      <c r="A41" s="622"/>
      <c r="B41" s="622"/>
      <c r="C41" s="622"/>
      <c r="D41" s="622"/>
      <c r="E41" s="622"/>
      <c r="F41" s="622"/>
      <c r="G41" s="622"/>
      <c r="H41" s="622"/>
      <c r="I41" s="622"/>
      <c r="J41" s="622"/>
    </row>
    <row r="42" spans="1:10" ht="12.75" customHeight="1" x14ac:dyDescent="0.2">
      <c r="A42" s="244"/>
      <c r="B42" s="182"/>
      <c r="C42" s="245"/>
      <c r="D42" s="246"/>
      <c r="E42" s="246"/>
      <c r="F42" s="246"/>
      <c r="G42" s="246"/>
      <c r="H42" s="246"/>
      <c r="I42" s="246"/>
      <c r="J42" s="247"/>
    </row>
    <row r="43" spans="1:10" ht="15.95" customHeight="1" x14ac:dyDescent="0.2">
      <c r="B43" s="110"/>
    </row>
  </sheetData>
  <mergeCells count="15">
    <mergeCell ref="A3:J3"/>
    <mergeCell ref="A4:J4"/>
    <mergeCell ref="A5:D5"/>
    <mergeCell ref="A7:B9"/>
    <mergeCell ref="C7:C10"/>
    <mergeCell ref="D7:H7"/>
    <mergeCell ref="I7:J8"/>
    <mergeCell ref="D8:D9"/>
    <mergeCell ref="E8:E9"/>
    <mergeCell ref="F8:F9"/>
    <mergeCell ref="G8:G9"/>
    <mergeCell ref="H8:H9"/>
    <mergeCell ref="A11:B11"/>
    <mergeCell ref="A40:J40"/>
    <mergeCell ref="A41:J41"/>
  </mergeCells>
  <printOptions horizontalCentered="1"/>
  <pageMargins left="0.7" right="0.7" top="0.75" bottom="0.75" header="0.3" footer="0.3"/>
  <pageSetup paperSize="9" scale="6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70240-CA0C-49B5-9685-F7A72AE29666}">
  <sheetPr codeName="Tabelle16"/>
  <dimension ref="A1:O86"/>
  <sheetViews>
    <sheetView showGridLines="0" zoomScaleNormal="100" workbookViewId="0"/>
  </sheetViews>
  <sheetFormatPr baseColWidth="10" defaultColWidth="7.75" defaultRowHeight="15.95" customHeight="1" x14ac:dyDescent="0.2"/>
  <cols>
    <col min="1" max="1" width="5.875" style="97" customWidth="1"/>
    <col min="2" max="2" width="26" style="97" customWidth="1"/>
    <col min="3" max="3" width="5.875" style="97" customWidth="1"/>
    <col min="4" max="4" width="8.5" style="155" customWidth="1"/>
    <col min="5" max="10" width="8.5" style="156" customWidth="1"/>
    <col min="11" max="11" width="8.5" style="157" customWidth="1"/>
    <col min="12" max="12" width="1.875" style="97" customWidth="1"/>
    <col min="13" max="16384" width="7.75" style="97"/>
  </cols>
  <sheetData>
    <row r="1" spans="1:15" s="91" customFormat="1" ht="36.75" customHeight="1" x14ac:dyDescent="0.2">
      <c r="A1" s="88"/>
      <c r="B1" s="89"/>
      <c r="C1" s="89"/>
      <c r="D1" s="90"/>
      <c r="E1" s="90"/>
      <c r="F1" s="90"/>
      <c r="G1" s="90"/>
      <c r="H1" s="89"/>
      <c r="I1" s="89"/>
      <c r="J1" s="89"/>
      <c r="K1" s="57" t="s">
        <v>6</v>
      </c>
    </row>
    <row r="2" spans="1:15" s="91" customFormat="1" ht="11.25" customHeight="1" x14ac:dyDescent="0.2">
      <c r="A2" s="92"/>
      <c r="B2" s="93"/>
      <c r="C2" s="93"/>
      <c r="D2" s="93"/>
      <c r="E2" s="93"/>
      <c r="F2" s="93"/>
      <c r="G2" s="93"/>
      <c r="H2" s="93"/>
      <c r="I2" s="93"/>
      <c r="J2" s="93"/>
      <c r="K2" s="93"/>
    </row>
    <row r="3" spans="1:15" s="94" customFormat="1" ht="20.100000000000001" customHeight="1" x14ac:dyDescent="0.2">
      <c r="A3" s="578" t="s">
        <v>335</v>
      </c>
      <c r="B3" s="578"/>
      <c r="C3" s="578"/>
      <c r="D3" s="578"/>
      <c r="E3" s="578"/>
      <c r="F3" s="578"/>
      <c r="G3" s="578"/>
      <c r="H3" s="578"/>
      <c r="I3" s="578"/>
      <c r="J3" s="578"/>
      <c r="K3" s="578"/>
    </row>
    <row r="4" spans="1:15" s="94" customFormat="1" ht="12" customHeight="1" x14ac:dyDescent="0.2">
      <c r="A4" s="579" t="s">
        <v>94</v>
      </c>
      <c r="B4" s="579"/>
      <c r="C4" s="579"/>
      <c r="D4" s="579"/>
      <c r="E4" s="579"/>
      <c r="F4" s="579"/>
      <c r="G4" s="579"/>
      <c r="H4" s="579"/>
      <c r="I4" s="579"/>
      <c r="J4" s="579"/>
      <c r="K4" s="579"/>
    </row>
    <row r="5" spans="1:15" s="94" customFormat="1" ht="12" customHeight="1" x14ac:dyDescent="0.2">
      <c r="A5" s="580" t="s">
        <v>59</v>
      </c>
      <c r="B5" s="580"/>
      <c r="C5" s="580"/>
      <c r="D5" s="580"/>
      <c r="E5" s="580"/>
      <c r="F5" s="252"/>
      <c r="G5" s="252"/>
      <c r="H5" s="252"/>
      <c r="I5" s="252"/>
      <c r="J5" s="252"/>
      <c r="K5" s="252"/>
    </row>
    <row r="6" spans="1:15" s="94" customFormat="1" ht="11.25" customHeight="1" x14ac:dyDescent="0.2">
      <c r="A6" s="227"/>
      <c r="B6" s="228"/>
      <c r="C6" s="228"/>
      <c r="D6" s="228"/>
      <c r="E6" s="228"/>
      <c r="F6" s="228"/>
      <c r="G6" s="228"/>
      <c r="H6" s="228"/>
      <c r="I6" s="228"/>
      <c r="J6" s="228"/>
    </row>
    <row r="7" spans="1:15" s="91" customFormat="1" ht="12" customHeight="1" x14ac:dyDescent="0.2">
      <c r="A7" s="595" t="s">
        <v>336</v>
      </c>
      <c r="B7" s="584"/>
      <c r="C7" s="584"/>
      <c r="D7" s="589" t="s">
        <v>96</v>
      </c>
      <c r="E7" s="592" t="s">
        <v>329</v>
      </c>
      <c r="F7" s="593"/>
      <c r="G7" s="593"/>
      <c r="H7" s="593"/>
      <c r="I7" s="594"/>
      <c r="J7" s="595" t="s">
        <v>184</v>
      </c>
      <c r="K7" s="596"/>
      <c r="L7" s="96"/>
      <c r="M7" s="96"/>
      <c r="N7" s="96"/>
      <c r="O7" s="96"/>
    </row>
    <row r="8" spans="1:15" ht="21.75" customHeight="1" x14ac:dyDescent="0.2">
      <c r="A8" s="585"/>
      <c r="B8" s="586"/>
      <c r="C8" s="586"/>
      <c r="D8" s="590"/>
      <c r="E8" s="573" t="s">
        <v>99</v>
      </c>
      <c r="F8" s="573" t="s">
        <v>100</v>
      </c>
      <c r="G8" s="573" t="s">
        <v>101</v>
      </c>
      <c r="H8" s="573" t="s">
        <v>102</v>
      </c>
      <c r="I8" s="573" t="s">
        <v>103</v>
      </c>
      <c r="J8" s="597"/>
      <c r="K8" s="598"/>
    </row>
    <row r="9" spans="1:15" ht="12" customHeight="1" x14ac:dyDescent="0.2">
      <c r="A9" s="585"/>
      <c r="B9" s="586"/>
      <c r="C9" s="586"/>
      <c r="D9" s="590"/>
      <c r="E9" s="574"/>
      <c r="F9" s="574"/>
      <c r="G9" s="574"/>
      <c r="H9" s="574"/>
      <c r="I9" s="574"/>
      <c r="J9" s="98" t="s">
        <v>104</v>
      </c>
      <c r="K9" s="99" t="s">
        <v>105</v>
      </c>
    </row>
    <row r="10" spans="1:15" ht="12" customHeight="1" x14ac:dyDescent="0.2">
      <c r="A10" s="587"/>
      <c r="B10" s="588"/>
      <c r="C10" s="588"/>
      <c r="D10" s="591"/>
      <c r="E10" s="100">
        <v>1</v>
      </c>
      <c r="F10" s="100">
        <v>2</v>
      </c>
      <c r="G10" s="100">
        <v>3</v>
      </c>
      <c r="H10" s="100">
        <v>4</v>
      </c>
      <c r="I10" s="100">
        <v>5</v>
      </c>
      <c r="J10" s="100">
        <v>6</v>
      </c>
      <c r="K10" s="100">
        <v>7</v>
      </c>
    </row>
    <row r="11" spans="1:15" ht="18" customHeight="1" x14ac:dyDescent="0.2">
      <c r="A11" s="297" t="s">
        <v>106</v>
      </c>
      <c r="B11" s="298"/>
      <c r="C11" s="299"/>
      <c r="D11" s="262">
        <v>100</v>
      </c>
      <c r="E11" s="263">
        <v>39683</v>
      </c>
      <c r="F11" s="264">
        <v>39868</v>
      </c>
      <c r="G11" s="264">
        <v>40222</v>
      </c>
      <c r="H11" s="264">
        <v>39657</v>
      </c>
      <c r="I11" s="265">
        <v>38542</v>
      </c>
      <c r="J11" s="263">
        <v>1141</v>
      </c>
      <c r="K11" s="266">
        <v>2.960406828913912</v>
      </c>
    </row>
    <row r="12" spans="1:15" ht="18" customHeight="1" x14ac:dyDescent="0.2">
      <c r="A12" s="300" t="s">
        <v>232</v>
      </c>
      <c r="B12" s="301"/>
      <c r="C12" s="301"/>
      <c r="D12" s="302"/>
      <c r="E12" s="309"/>
      <c r="F12" s="309"/>
      <c r="G12" s="309"/>
      <c r="H12" s="309"/>
      <c r="I12" s="309"/>
      <c r="J12" s="324"/>
      <c r="K12" s="304"/>
    </row>
    <row r="13" spans="1:15" ht="15.95" customHeight="1" x14ac:dyDescent="0.2">
      <c r="A13" s="306" t="s">
        <v>233</v>
      </c>
      <c r="B13" s="307"/>
      <c r="C13" s="308"/>
      <c r="D13" s="113">
        <v>45.719829649976063</v>
      </c>
      <c r="E13" s="115">
        <v>18143</v>
      </c>
      <c r="F13" s="114">
        <v>18178</v>
      </c>
      <c r="G13" s="114">
        <v>18497</v>
      </c>
      <c r="H13" s="114">
        <v>17602</v>
      </c>
      <c r="I13" s="140">
        <v>16800</v>
      </c>
      <c r="J13" s="115">
        <v>1343</v>
      </c>
      <c r="K13" s="116">
        <v>7.9940476190476186</v>
      </c>
    </row>
    <row r="14" spans="1:15" ht="15.95" customHeight="1" x14ac:dyDescent="0.2">
      <c r="A14" s="306" t="s">
        <v>234</v>
      </c>
      <c r="B14" s="307"/>
      <c r="C14" s="308"/>
      <c r="D14" s="113">
        <v>43.073860343220019</v>
      </c>
      <c r="E14" s="115">
        <v>17093</v>
      </c>
      <c r="F14" s="114">
        <v>17263</v>
      </c>
      <c r="G14" s="114">
        <v>17347</v>
      </c>
      <c r="H14" s="114">
        <v>17684</v>
      </c>
      <c r="I14" s="140">
        <v>17458</v>
      </c>
      <c r="J14" s="115">
        <v>-365</v>
      </c>
      <c r="K14" s="116">
        <v>-2.0907320426165654</v>
      </c>
    </row>
    <row r="15" spans="1:15" ht="15.95" customHeight="1" x14ac:dyDescent="0.2">
      <c r="A15" s="306" t="s">
        <v>235</v>
      </c>
      <c r="B15" s="307"/>
      <c r="C15" s="308"/>
      <c r="D15" s="113">
        <v>5.7505732933497971</v>
      </c>
      <c r="E15" s="115">
        <v>2282</v>
      </c>
      <c r="F15" s="114">
        <v>2265</v>
      </c>
      <c r="G15" s="114">
        <v>2266</v>
      </c>
      <c r="H15" s="114">
        <v>2164</v>
      </c>
      <c r="I15" s="140">
        <v>2105</v>
      </c>
      <c r="J15" s="115">
        <v>177</v>
      </c>
      <c r="K15" s="116">
        <v>8.4085510688836109</v>
      </c>
    </row>
    <row r="16" spans="1:15" ht="15.95" customHeight="1" x14ac:dyDescent="0.2">
      <c r="A16" s="306" t="s">
        <v>236</v>
      </c>
      <c r="B16" s="307"/>
      <c r="C16" s="308"/>
      <c r="D16" s="113">
        <v>2.3309729607136558</v>
      </c>
      <c r="E16" s="115">
        <v>925</v>
      </c>
      <c r="F16" s="114">
        <v>886</v>
      </c>
      <c r="G16" s="114">
        <v>831</v>
      </c>
      <c r="H16" s="114">
        <v>861</v>
      </c>
      <c r="I16" s="140">
        <v>863</v>
      </c>
      <c r="J16" s="115">
        <v>62</v>
      </c>
      <c r="K16" s="116">
        <v>7.1842410196987254</v>
      </c>
    </row>
    <row r="17" spans="1:11" ht="18" customHeight="1" x14ac:dyDescent="0.2">
      <c r="A17" s="300" t="s">
        <v>237</v>
      </c>
      <c r="B17" s="301"/>
      <c r="C17" s="301"/>
      <c r="D17" s="302"/>
      <c r="E17" s="309"/>
      <c r="F17" s="309"/>
      <c r="G17" s="309"/>
      <c r="H17" s="309"/>
      <c r="I17" s="309"/>
      <c r="J17" s="324"/>
      <c r="K17" s="304"/>
    </row>
    <row r="18" spans="1:11" ht="14.1" customHeight="1" x14ac:dyDescent="0.2">
      <c r="A18" s="306">
        <v>11</v>
      </c>
      <c r="B18" s="307" t="s">
        <v>238</v>
      </c>
      <c r="C18" s="308"/>
      <c r="D18" s="113">
        <v>0.88702971045535872</v>
      </c>
      <c r="E18" s="115">
        <v>352</v>
      </c>
      <c r="F18" s="114">
        <v>343</v>
      </c>
      <c r="G18" s="114">
        <v>358</v>
      </c>
      <c r="H18" s="114">
        <v>348</v>
      </c>
      <c r="I18" s="140">
        <v>343</v>
      </c>
      <c r="J18" s="115">
        <v>9</v>
      </c>
      <c r="K18" s="116">
        <v>2.6239067055393588</v>
      </c>
    </row>
    <row r="19" spans="1:11" ht="14.1" customHeight="1" x14ac:dyDescent="0.2">
      <c r="A19" s="306" t="s">
        <v>239</v>
      </c>
      <c r="B19" s="307" t="s">
        <v>240</v>
      </c>
      <c r="C19" s="308"/>
      <c r="D19" s="113">
        <v>0.59219313055968548</v>
      </c>
      <c r="E19" s="115">
        <v>235</v>
      </c>
      <c r="F19" s="114">
        <v>222</v>
      </c>
      <c r="G19" s="114">
        <v>240</v>
      </c>
      <c r="H19" s="114">
        <v>226</v>
      </c>
      <c r="I19" s="140">
        <v>215</v>
      </c>
      <c r="J19" s="115">
        <v>20</v>
      </c>
      <c r="K19" s="116">
        <v>9.3023255813953494</v>
      </c>
    </row>
    <row r="20" spans="1:11" ht="14.1" customHeight="1" x14ac:dyDescent="0.2">
      <c r="A20" s="306">
        <v>12</v>
      </c>
      <c r="B20" s="307" t="s">
        <v>241</v>
      </c>
      <c r="C20" s="308"/>
      <c r="D20" s="113">
        <v>0.95758889196885311</v>
      </c>
      <c r="E20" s="115">
        <v>380</v>
      </c>
      <c r="F20" s="114">
        <v>395</v>
      </c>
      <c r="G20" s="114">
        <v>412</v>
      </c>
      <c r="H20" s="114">
        <v>425</v>
      </c>
      <c r="I20" s="140">
        <v>388</v>
      </c>
      <c r="J20" s="115">
        <v>-8</v>
      </c>
      <c r="K20" s="116">
        <v>-2.0618556701030926</v>
      </c>
    </row>
    <row r="21" spans="1:11" ht="14.1" customHeight="1" x14ac:dyDescent="0.2">
      <c r="A21" s="306">
        <v>21</v>
      </c>
      <c r="B21" s="307" t="s">
        <v>242</v>
      </c>
      <c r="C21" s="308"/>
      <c r="D21" s="113">
        <v>0.10835874303858076</v>
      </c>
      <c r="E21" s="115">
        <v>43</v>
      </c>
      <c r="F21" s="114">
        <v>48</v>
      </c>
      <c r="G21" s="114">
        <v>46</v>
      </c>
      <c r="H21" s="114">
        <v>44</v>
      </c>
      <c r="I21" s="140">
        <v>44</v>
      </c>
      <c r="J21" s="115">
        <v>-1</v>
      </c>
      <c r="K21" s="116">
        <v>-2.2727272727272729</v>
      </c>
    </row>
    <row r="22" spans="1:11" ht="14.1" customHeight="1" x14ac:dyDescent="0.2">
      <c r="A22" s="306">
        <v>22</v>
      </c>
      <c r="B22" s="307" t="s">
        <v>243</v>
      </c>
      <c r="C22" s="308"/>
      <c r="D22" s="113">
        <v>0.5115540659728347</v>
      </c>
      <c r="E22" s="115">
        <v>203</v>
      </c>
      <c r="F22" s="114">
        <v>203</v>
      </c>
      <c r="G22" s="114">
        <v>202</v>
      </c>
      <c r="H22" s="114">
        <v>201</v>
      </c>
      <c r="I22" s="140">
        <v>191</v>
      </c>
      <c r="J22" s="115">
        <v>12</v>
      </c>
      <c r="K22" s="116">
        <v>6.2827225130890056</v>
      </c>
    </row>
    <row r="23" spans="1:11" ht="14.1" customHeight="1" x14ac:dyDescent="0.2">
      <c r="A23" s="306">
        <v>23</v>
      </c>
      <c r="B23" s="307" t="s">
        <v>244</v>
      </c>
      <c r="C23" s="308"/>
      <c r="D23" s="113">
        <v>0.49895421213113927</v>
      </c>
      <c r="E23" s="115">
        <v>198</v>
      </c>
      <c r="F23" s="114">
        <v>194</v>
      </c>
      <c r="G23" s="114">
        <v>196</v>
      </c>
      <c r="H23" s="114">
        <v>193</v>
      </c>
      <c r="I23" s="140">
        <v>199</v>
      </c>
      <c r="J23" s="115">
        <v>-1</v>
      </c>
      <c r="K23" s="116">
        <v>-0.50251256281407031</v>
      </c>
    </row>
    <row r="24" spans="1:11" ht="14.1" customHeight="1" x14ac:dyDescent="0.2">
      <c r="A24" s="306">
        <v>24</v>
      </c>
      <c r="B24" s="307" t="s">
        <v>245</v>
      </c>
      <c r="C24" s="308"/>
      <c r="D24" s="113">
        <v>1.5422221102235214</v>
      </c>
      <c r="E24" s="115">
        <v>612</v>
      </c>
      <c r="F24" s="114">
        <v>611</v>
      </c>
      <c r="G24" s="114">
        <v>626</v>
      </c>
      <c r="H24" s="114">
        <v>607</v>
      </c>
      <c r="I24" s="140">
        <v>606</v>
      </c>
      <c r="J24" s="115">
        <v>6</v>
      </c>
      <c r="K24" s="116">
        <v>0.99009900990099009</v>
      </c>
    </row>
    <row r="25" spans="1:11" ht="14.1" customHeight="1" x14ac:dyDescent="0.2">
      <c r="A25" s="306">
        <v>25</v>
      </c>
      <c r="B25" s="307" t="s">
        <v>246</v>
      </c>
      <c r="C25" s="308"/>
      <c r="D25" s="113">
        <v>3.7169568833001536</v>
      </c>
      <c r="E25" s="115">
        <v>1475</v>
      </c>
      <c r="F25" s="114">
        <v>1435</v>
      </c>
      <c r="G25" s="114">
        <v>1391</v>
      </c>
      <c r="H25" s="114">
        <v>1452</v>
      </c>
      <c r="I25" s="140">
        <v>1479</v>
      </c>
      <c r="J25" s="115">
        <v>-4</v>
      </c>
      <c r="K25" s="116">
        <v>-0.27045300878972278</v>
      </c>
    </row>
    <row r="26" spans="1:11" ht="14.1" customHeight="1" x14ac:dyDescent="0.2">
      <c r="A26" s="306">
        <v>26</v>
      </c>
      <c r="B26" s="307" t="s">
        <v>247</v>
      </c>
      <c r="C26" s="308"/>
      <c r="D26" s="113">
        <v>0.99286848272560035</v>
      </c>
      <c r="E26" s="115">
        <v>394</v>
      </c>
      <c r="F26" s="114">
        <v>392</v>
      </c>
      <c r="G26" s="114">
        <v>382</v>
      </c>
      <c r="H26" s="114">
        <v>365</v>
      </c>
      <c r="I26" s="140">
        <v>368</v>
      </c>
      <c r="J26" s="115">
        <v>26</v>
      </c>
      <c r="K26" s="116">
        <v>7.0652173913043477</v>
      </c>
    </row>
    <row r="27" spans="1:11" ht="14.1" customHeight="1" x14ac:dyDescent="0.2">
      <c r="A27" s="306">
        <v>27</v>
      </c>
      <c r="B27" s="307" t="s">
        <v>248</v>
      </c>
      <c r="C27" s="308"/>
      <c r="D27" s="113">
        <v>0.52667389058286929</v>
      </c>
      <c r="E27" s="115">
        <v>209</v>
      </c>
      <c r="F27" s="114">
        <v>211</v>
      </c>
      <c r="G27" s="114">
        <v>203</v>
      </c>
      <c r="H27" s="114">
        <v>166</v>
      </c>
      <c r="I27" s="140">
        <v>165</v>
      </c>
      <c r="J27" s="115">
        <v>44</v>
      </c>
      <c r="K27" s="116">
        <v>26.666666666666668</v>
      </c>
    </row>
    <row r="28" spans="1:11" ht="14.1" customHeight="1" x14ac:dyDescent="0.2">
      <c r="A28" s="306">
        <v>28</v>
      </c>
      <c r="B28" s="307" t="s">
        <v>249</v>
      </c>
      <c r="C28" s="308"/>
      <c r="D28" s="113">
        <v>0.56951339364463371</v>
      </c>
      <c r="E28" s="115">
        <v>226</v>
      </c>
      <c r="F28" s="114">
        <v>223</v>
      </c>
      <c r="G28" s="114">
        <v>223</v>
      </c>
      <c r="H28" s="114">
        <v>218</v>
      </c>
      <c r="I28" s="140">
        <v>227</v>
      </c>
      <c r="J28" s="115">
        <v>-1</v>
      </c>
      <c r="K28" s="116">
        <v>-0.44052863436123346</v>
      </c>
    </row>
    <row r="29" spans="1:11" ht="14.1" customHeight="1" x14ac:dyDescent="0.2">
      <c r="A29" s="306">
        <v>29</v>
      </c>
      <c r="B29" s="307" t="s">
        <v>250</v>
      </c>
      <c r="C29" s="308"/>
      <c r="D29" s="113">
        <v>3.7623163571302571</v>
      </c>
      <c r="E29" s="115">
        <v>1493</v>
      </c>
      <c r="F29" s="114">
        <v>1536</v>
      </c>
      <c r="G29" s="114">
        <v>1594</v>
      </c>
      <c r="H29" s="114">
        <v>1565</v>
      </c>
      <c r="I29" s="140">
        <v>1469</v>
      </c>
      <c r="J29" s="115">
        <v>24</v>
      </c>
      <c r="K29" s="116">
        <v>1.6337644656228727</v>
      </c>
    </row>
    <row r="30" spans="1:11" ht="14.1" customHeight="1" x14ac:dyDescent="0.2">
      <c r="A30" s="306" t="s">
        <v>251</v>
      </c>
      <c r="B30" s="307" t="s">
        <v>252</v>
      </c>
      <c r="C30" s="308"/>
      <c r="D30" s="113">
        <v>0.66527228284151907</v>
      </c>
      <c r="E30" s="115">
        <v>264</v>
      </c>
      <c r="F30" s="114">
        <v>281</v>
      </c>
      <c r="G30" s="114">
        <v>269</v>
      </c>
      <c r="H30" s="114">
        <v>292</v>
      </c>
      <c r="I30" s="140">
        <v>314</v>
      </c>
      <c r="J30" s="115">
        <v>-50</v>
      </c>
      <c r="K30" s="116">
        <v>-15.923566878980891</v>
      </c>
    </row>
    <row r="31" spans="1:11" ht="14.1" customHeight="1" x14ac:dyDescent="0.2">
      <c r="A31" s="306" t="s">
        <v>253</v>
      </c>
      <c r="B31" s="307" t="s">
        <v>254</v>
      </c>
      <c r="C31" s="308"/>
      <c r="D31" s="113">
        <v>3.0038051558601921</v>
      </c>
      <c r="E31" s="115">
        <v>1192</v>
      </c>
      <c r="F31" s="114">
        <v>1214</v>
      </c>
      <c r="G31" s="114">
        <v>1282</v>
      </c>
      <c r="H31" s="114">
        <v>1228</v>
      </c>
      <c r="I31" s="140">
        <v>1114</v>
      </c>
      <c r="J31" s="115">
        <v>78</v>
      </c>
      <c r="K31" s="116">
        <v>7.001795332136445</v>
      </c>
    </row>
    <row r="32" spans="1:11" ht="14.1" customHeight="1" x14ac:dyDescent="0.2">
      <c r="A32" s="306">
        <v>31</v>
      </c>
      <c r="B32" s="307" t="s">
        <v>255</v>
      </c>
      <c r="C32" s="308"/>
      <c r="D32" s="113">
        <v>0.14615830456366707</v>
      </c>
      <c r="E32" s="115">
        <v>58</v>
      </c>
      <c r="F32" s="114">
        <v>59</v>
      </c>
      <c r="G32" s="114">
        <v>62</v>
      </c>
      <c r="H32" s="114">
        <v>61</v>
      </c>
      <c r="I32" s="140">
        <v>60</v>
      </c>
      <c r="J32" s="115">
        <v>-2</v>
      </c>
      <c r="K32" s="116">
        <v>-3.3333333333333335</v>
      </c>
    </row>
    <row r="33" spans="1:11" ht="14.1" customHeight="1" x14ac:dyDescent="0.2">
      <c r="A33" s="306">
        <v>32</v>
      </c>
      <c r="B33" s="307" t="s">
        <v>256</v>
      </c>
      <c r="C33" s="308"/>
      <c r="D33" s="113">
        <v>1.0079883073356348</v>
      </c>
      <c r="E33" s="115">
        <v>400</v>
      </c>
      <c r="F33" s="114">
        <v>402</v>
      </c>
      <c r="G33" s="114">
        <v>411</v>
      </c>
      <c r="H33" s="114">
        <v>421</v>
      </c>
      <c r="I33" s="140">
        <v>427</v>
      </c>
      <c r="J33" s="115">
        <v>-27</v>
      </c>
      <c r="K33" s="116">
        <v>-6.3231850117096018</v>
      </c>
    </row>
    <row r="34" spans="1:11" ht="14.1" customHeight="1" x14ac:dyDescent="0.2">
      <c r="A34" s="306">
        <v>33</v>
      </c>
      <c r="B34" s="307" t="s">
        <v>257</v>
      </c>
      <c r="C34" s="308"/>
      <c r="D34" s="113">
        <v>0.53675377365622556</v>
      </c>
      <c r="E34" s="115">
        <v>213</v>
      </c>
      <c r="F34" s="114">
        <v>198</v>
      </c>
      <c r="G34" s="114">
        <v>220</v>
      </c>
      <c r="H34" s="114">
        <v>234</v>
      </c>
      <c r="I34" s="140">
        <v>217</v>
      </c>
      <c r="J34" s="115">
        <v>-4</v>
      </c>
      <c r="K34" s="116">
        <v>-1.8433179723502304</v>
      </c>
    </row>
    <row r="35" spans="1:11" ht="14.1" customHeight="1" x14ac:dyDescent="0.2">
      <c r="A35" s="306">
        <v>34</v>
      </c>
      <c r="B35" s="307" t="s">
        <v>258</v>
      </c>
      <c r="C35" s="308"/>
      <c r="D35" s="113">
        <v>5.0424615074465136</v>
      </c>
      <c r="E35" s="115">
        <v>2001</v>
      </c>
      <c r="F35" s="114">
        <v>2013</v>
      </c>
      <c r="G35" s="114">
        <v>2023</v>
      </c>
      <c r="H35" s="114">
        <v>2019</v>
      </c>
      <c r="I35" s="140">
        <v>2003</v>
      </c>
      <c r="J35" s="115">
        <v>-2</v>
      </c>
      <c r="K35" s="116">
        <v>-9.9850224663005485E-2</v>
      </c>
    </row>
    <row r="36" spans="1:11" ht="14.1" customHeight="1" x14ac:dyDescent="0.2">
      <c r="A36" s="306">
        <v>41</v>
      </c>
      <c r="B36" s="307" t="s">
        <v>259</v>
      </c>
      <c r="C36" s="308"/>
      <c r="D36" s="113">
        <v>0.16631807071037977</v>
      </c>
      <c r="E36" s="115">
        <v>66</v>
      </c>
      <c r="F36" s="114">
        <v>71</v>
      </c>
      <c r="G36" s="114">
        <v>81</v>
      </c>
      <c r="H36" s="114">
        <v>73</v>
      </c>
      <c r="I36" s="140">
        <v>68</v>
      </c>
      <c r="J36" s="115">
        <v>-2</v>
      </c>
      <c r="K36" s="116">
        <v>-2.9411764705882355</v>
      </c>
    </row>
    <row r="37" spans="1:11" ht="14.1" customHeight="1" x14ac:dyDescent="0.2">
      <c r="A37" s="306">
        <v>42</v>
      </c>
      <c r="B37" s="307" t="s">
        <v>260</v>
      </c>
      <c r="C37" s="308"/>
      <c r="D37" s="113">
        <v>2.771967845172996E-2</v>
      </c>
      <c r="E37" s="115">
        <v>11</v>
      </c>
      <c r="F37" s="114">
        <v>12</v>
      </c>
      <c r="G37" s="114">
        <v>11</v>
      </c>
      <c r="H37" s="114">
        <v>11</v>
      </c>
      <c r="I37" s="140">
        <v>12</v>
      </c>
      <c r="J37" s="115">
        <v>-1</v>
      </c>
      <c r="K37" s="116">
        <v>-8.3333333333333339</v>
      </c>
    </row>
    <row r="38" spans="1:11" ht="14.1" customHeight="1" x14ac:dyDescent="0.2">
      <c r="A38" s="306">
        <v>43</v>
      </c>
      <c r="B38" s="307" t="s">
        <v>261</v>
      </c>
      <c r="C38" s="308"/>
      <c r="D38" s="113">
        <v>0.44099488445934026</v>
      </c>
      <c r="E38" s="115">
        <v>175</v>
      </c>
      <c r="F38" s="114">
        <v>179</v>
      </c>
      <c r="G38" s="114">
        <v>170</v>
      </c>
      <c r="H38" s="114">
        <v>184</v>
      </c>
      <c r="I38" s="140">
        <v>185</v>
      </c>
      <c r="J38" s="115">
        <v>-10</v>
      </c>
      <c r="K38" s="116">
        <v>-5.4054054054054053</v>
      </c>
    </row>
    <row r="39" spans="1:11" ht="14.1" customHeight="1" x14ac:dyDescent="0.2">
      <c r="A39" s="306">
        <v>51</v>
      </c>
      <c r="B39" s="307" t="s">
        <v>262</v>
      </c>
      <c r="C39" s="308"/>
      <c r="D39" s="113">
        <v>8.7190988584532416</v>
      </c>
      <c r="E39" s="115">
        <v>3460</v>
      </c>
      <c r="F39" s="114">
        <v>3544</v>
      </c>
      <c r="G39" s="114">
        <v>3455</v>
      </c>
      <c r="H39" s="114">
        <v>3437</v>
      </c>
      <c r="I39" s="140">
        <v>3434</v>
      </c>
      <c r="J39" s="115">
        <v>26</v>
      </c>
      <c r="K39" s="116">
        <v>0.75713453698311006</v>
      </c>
    </row>
    <row r="40" spans="1:11" ht="14.1" customHeight="1" x14ac:dyDescent="0.2">
      <c r="A40" s="306" t="s">
        <v>263</v>
      </c>
      <c r="B40" s="307" t="s">
        <v>264</v>
      </c>
      <c r="C40" s="308"/>
      <c r="D40" s="113">
        <v>8.5099412846810978</v>
      </c>
      <c r="E40" s="115">
        <v>3377</v>
      </c>
      <c r="F40" s="114">
        <v>3461</v>
      </c>
      <c r="G40" s="114">
        <v>3379</v>
      </c>
      <c r="H40" s="114">
        <v>3363</v>
      </c>
      <c r="I40" s="140">
        <v>3355</v>
      </c>
      <c r="J40" s="115">
        <v>22</v>
      </c>
      <c r="K40" s="116">
        <v>0.65573770491803274</v>
      </c>
    </row>
    <row r="41" spans="1:11" ht="14.1" customHeight="1" x14ac:dyDescent="0.2">
      <c r="A41" s="306"/>
      <c r="B41" s="307" t="s">
        <v>265</v>
      </c>
      <c r="C41" s="308"/>
      <c r="D41" s="113">
        <v>4.6947055414157193</v>
      </c>
      <c r="E41" s="115">
        <v>1863</v>
      </c>
      <c r="F41" s="114">
        <v>1885</v>
      </c>
      <c r="G41" s="114">
        <v>1801</v>
      </c>
      <c r="H41" s="114">
        <v>1795</v>
      </c>
      <c r="I41" s="140">
        <v>1761</v>
      </c>
      <c r="J41" s="115">
        <v>102</v>
      </c>
      <c r="K41" s="116">
        <v>5.7921635434412266</v>
      </c>
    </row>
    <row r="42" spans="1:11" ht="14.1" customHeight="1" x14ac:dyDescent="0.2">
      <c r="A42" s="306">
        <v>52</v>
      </c>
      <c r="B42" s="307" t="s">
        <v>266</v>
      </c>
      <c r="C42" s="308"/>
      <c r="D42" s="113">
        <v>4.6014666229871732</v>
      </c>
      <c r="E42" s="115">
        <v>1826</v>
      </c>
      <c r="F42" s="114">
        <v>1831</v>
      </c>
      <c r="G42" s="114">
        <v>1826</v>
      </c>
      <c r="H42" s="114">
        <v>1834</v>
      </c>
      <c r="I42" s="140">
        <v>1832</v>
      </c>
      <c r="J42" s="115">
        <v>-6</v>
      </c>
      <c r="K42" s="116">
        <v>-0.32751091703056767</v>
      </c>
    </row>
    <row r="43" spans="1:11" ht="14.1" customHeight="1" x14ac:dyDescent="0.2">
      <c r="A43" s="306" t="s">
        <v>267</v>
      </c>
      <c r="B43" s="307" t="s">
        <v>268</v>
      </c>
      <c r="C43" s="308"/>
      <c r="D43" s="113">
        <v>4.4376685230451329</v>
      </c>
      <c r="E43" s="115">
        <v>1761</v>
      </c>
      <c r="F43" s="114">
        <v>1757</v>
      </c>
      <c r="G43" s="114">
        <v>1759</v>
      </c>
      <c r="H43" s="114">
        <v>1773</v>
      </c>
      <c r="I43" s="140">
        <v>1776</v>
      </c>
      <c r="J43" s="115">
        <v>-15</v>
      </c>
      <c r="K43" s="116">
        <v>-0.84459459459459463</v>
      </c>
    </row>
    <row r="44" spans="1:11" ht="14.1" customHeight="1" x14ac:dyDescent="0.2">
      <c r="A44" s="306">
        <v>53</v>
      </c>
      <c r="B44" s="307" t="s">
        <v>269</v>
      </c>
      <c r="C44" s="308"/>
      <c r="D44" s="113">
        <v>1.1314668749842502</v>
      </c>
      <c r="E44" s="115">
        <v>449</v>
      </c>
      <c r="F44" s="114">
        <v>479</v>
      </c>
      <c r="G44" s="114">
        <v>485</v>
      </c>
      <c r="H44" s="114">
        <v>478</v>
      </c>
      <c r="I44" s="140">
        <v>459</v>
      </c>
      <c r="J44" s="115">
        <v>-10</v>
      </c>
      <c r="K44" s="116">
        <v>-2.1786492374727668</v>
      </c>
    </row>
    <row r="45" spans="1:11" ht="14.1" customHeight="1" x14ac:dyDescent="0.2">
      <c r="A45" s="306" t="s">
        <v>270</v>
      </c>
      <c r="B45" s="307" t="s">
        <v>271</v>
      </c>
      <c r="C45" s="308"/>
      <c r="D45" s="113">
        <v>1.1138270796058767</v>
      </c>
      <c r="E45" s="115">
        <v>442</v>
      </c>
      <c r="F45" s="114">
        <v>471</v>
      </c>
      <c r="G45" s="114">
        <v>477</v>
      </c>
      <c r="H45" s="114">
        <v>470</v>
      </c>
      <c r="I45" s="140">
        <v>451</v>
      </c>
      <c r="J45" s="115">
        <v>-9</v>
      </c>
      <c r="K45" s="116">
        <v>-1.9955654101995566</v>
      </c>
    </row>
    <row r="46" spans="1:11" ht="14.1" customHeight="1" x14ac:dyDescent="0.2">
      <c r="A46" s="306">
        <v>54</v>
      </c>
      <c r="B46" s="307" t="s">
        <v>272</v>
      </c>
      <c r="C46" s="308"/>
      <c r="D46" s="113">
        <v>15.565859436030543</v>
      </c>
      <c r="E46" s="115">
        <v>6177</v>
      </c>
      <c r="F46" s="114">
        <v>6266</v>
      </c>
      <c r="G46" s="114">
        <v>6317</v>
      </c>
      <c r="H46" s="114">
        <v>6220</v>
      </c>
      <c r="I46" s="140">
        <v>6232</v>
      </c>
      <c r="J46" s="115">
        <v>-55</v>
      </c>
      <c r="K46" s="116">
        <v>-0.88254172015404364</v>
      </c>
    </row>
    <row r="47" spans="1:11" ht="14.1" customHeight="1" x14ac:dyDescent="0.2">
      <c r="A47" s="306">
        <v>61</v>
      </c>
      <c r="B47" s="307" t="s">
        <v>273</v>
      </c>
      <c r="C47" s="308"/>
      <c r="D47" s="113">
        <v>0.75851120127006522</v>
      </c>
      <c r="E47" s="115">
        <v>301</v>
      </c>
      <c r="F47" s="114">
        <v>275</v>
      </c>
      <c r="G47" s="114">
        <v>275</v>
      </c>
      <c r="H47" s="114">
        <v>258</v>
      </c>
      <c r="I47" s="140">
        <v>255</v>
      </c>
      <c r="J47" s="115">
        <v>46</v>
      </c>
      <c r="K47" s="116">
        <v>18.03921568627451</v>
      </c>
    </row>
    <row r="48" spans="1:11" ht="14.1" customHeight="1" x14ac:dyDescent="0.2">
      <c r="A48" s="306">
        <v>62</v>
      </c>
      <c r="B48" s="307" t="s">
        <v>274</v>
      </c>
      <c r="C48" s="308"/>
      <c r="D48" s="113">
        <v>9.533049416626767</v>
      </c>
      <c r="E48" s="115">
        <v>3783</v>
      </c>
      <c r="F48" s="114">
        <v>3879</v>
      </c>
      <c r="G48" s="114">
        <v>3939</v>
      </c>
      <c r="H48" s="114">
        <v>3989</v>
      </c>
      <c r="I48" s="140">
        <v>3866</v>
      </c>
      <c r="J48" s="115">
        <v>-83</v>
      </c>
      <c r="K48" s="116">
        <v>-2.1469218830832903</v>
      </c>
    </row>
    <row r="49" spans="1:11" ht="14.1" customHeight="1" x14ac:dyDescent="0.2">
      <c r="A49" s="306">
        <v>63</v>
      </c>
      <c r="B49" s="307" t="s">
        <v>275</v>
      </c>
      <c r="C49" s="308"/>
      <c r="D49" s="113">
        <v>8.5023813723760799</v>
      </c>
      <c r="E49" s="115">
        <v>3374</v>
      </c>
      <c r="F49" s="114">
        <v>3263</v>
      </c>
      <c r="G49" s="114">
        <v>3624</v>
      </c>
      <c r="H49" s="114">
        <v>3137</v>
      </c>
      <c r="I49" s="140">
        <v>2568</v>
      </c>
      <c r="J49" s="115">
        <v>806</v>
      </c>
      <c r="K49" s="116">
        <v>31.386292834890966</v>
      </c>
    </row>
    <row r="50" spans="1:11" ht="14.1" customHeight="1" x14ac:dyDescent="0.2">
      <c r="A50" s="306" t="s">
        <v>276</v>
      </c>
      <c r="B50" s="307" t="s">
        <v>277</v>
      </c>
      <c r="C50" s="308"/>
      <c r="D50" s="113">
        <v>0.62747272131643272</v>
      </c>
      <c r="E50" s="115">
        <v>249</v>
      </c>
      <c r="F50" s="114">
        <v>246</v>
      </c>
      <c r="G50" s="114">
        <v>254</v>
      </c>
      <c r="H50" s="114">
        <v>209</v>
      </c>
      <c r="I50" s="140">
        <v>203</v>
      </c>
      <c r="J50" s="115">
        <v>46</v>
      </c>
      <c r="K50" s="116">
        <v>22.660098522167488</v>
      </c>
    </row>
    <row r="51" spans="1:11" ht="14.1" customHeight="1" x14ac:dyDescent="0.2">
      <c r="A51" s="306" t="s">
        <v>278</v>
      </c>
      <c r="B51" s="307" t="s">
        <v>279</v>
      </c>
      <c r="C51" s="308"/>
      <c r="D51" s="113">
        <v>7.6077917496157044</v>
      </c>
      <c r="E51" s="115">
        <v>3019</v>
      </c>
      <c r="F51" s="114">
        <v>2911</v>
      </c>
      <c r="G51" s="114">
        <v>3234</v>
      </c>
      <c r="H51" s="114">
        <v>2840</v>
      </c>
      <c r="I51" s="140">
        <v>2298</v>
      </c>
      <c r="J51" s="115">
        <v>721</v>
      </c>
      <c r="K51" s="116">
        <v>31.375108790252394</v>
      </c>
    </row>
    <row r="52" spans="1:11" ht="14.1" customHeight="1" x14ac:dyDescent="0.2">
      <c r="A52" s="306">
        <v>71</v>
      </c>
      <c r="B52" s="307" t="s">
        <v>280</v>
      </c>
      <c r="C52" s="308"/>
      <c r="D52" s="113">
        <v>13.950558173525186</v>
      </c>
      <c r="E52" s="115">
        <v>5536</v>
      </c>
      <c r="F52" s="114">
        <v>5606</v>
      </c>
      <c r="G52" s="114">
        <v>5523</v>
      </c>
      <c r="H52" s="114">
        <v>5552</v>
      </c>
      <c r="I52" s="140">
        <v>5510</v>
      </c>
      <c r="J52" s="115">
        <v>26</v>
      </c>
      <c r="K52" s="116">
        <v>0.47186932849364793</v>
      </c>
    </row>
    <row r="53" spans="1:11" ht="14.1" customHeight="1" x14ac:dyDescent="0.2">
      <c r="A53" s="306" t="s">
        <v>281</v>
      </c>
      <c r="B53" s="307" t="s">
        <v>282</v>
      </c>
      <c r="C53" s="308"/>
      <c r="D53" s="113">
        <v>1.5044225486984351</v>
      </c>
      <c r="E53" s="115">
        <v>597</v>
      </c>
      <c r="F53" s="114">
        <v>609</v>
      </c>
      <c r="G53" s="114">
        <v>596</v>
      </c>
      <c r="H53" s="114">
        <v>610</v>
      </c>
      <c r="I53" s="140">
        <v>582</v>
      </c>
      <c r="J53" s="115">
        <v>15</v>
      </c>
      <c r="K53" s="116">
        <v>2.5773195876288661</v>
      </c>
    </row>
    <row r="54" spans="1:11" ht="14.1" customHeight="1" x14ac:dyDescent="0.2">
      <c r="A54" s="306" t="s">
        <v>283</v>
      </c>
      <c r="B54" s="307" t="s">
        <v>284</v>
      </c>
      <c r="C54" s="308"/>
      <c r="D54" s="113">
        <v>11.889222085023814</v>
      </c>
      <c r="E54" s="115">
        <v>4718</v>
      </c>
      <c r="F54" s="114">
        <v>4779</v>
      </c>
      <c r="G54" s="114">
        <v>4715</v>
      </c>
      <c r="H54" s="114">
        <v>4733</v>
      </c>
      <c r="I54" s="140">
        <v>4720</v>
      </c>
      <c r="J54" s="115">
        <v>-2</v>
      </c>
      <c r="K54" s="116">
        <v>-4.2372881355932202E-2</v>
      </c>
    </row>
    <row r="55" spans="1:11" ht="14.1" customHeight="1" x14ac:dyDescent="0.2">
      <c r="A55" s="306">
        <v>72</v>
      </c>
      <c r="B55" s="307" t="s">
        <v>285</v>
      </c>
      <c r="C55" s="308"/>
      <c r="D55" s="113">
        <v>1.6304210871153895</v>
      </c>
      <c r="E55" s="115">
        <v>647</v>
      </c>
      <c r="F55" s="114">
        <v>645</v>
      </c>
      <c r="G55" s="114">
        <v>638</v>
      </c>
      <c r="H55" s="114">
        <v>629</v>
      </c>
      <c r="I55" s="140">
        <v>633</v>
      </c>
      <c r="J55" s="115">
        <v>14</v>
      </c>
      <c r="K55" s="116">
        <v>2.2116903633491312</v>
      </c>
    </row>
    <row r="56" spans="1:11" ht="14.1" customHeight="1" x14ac:dyDescent="0.2">
      <c r="A56" s="306" t="s">
        <v>286</v>
      </c>
      <c r="B56" s="307" t="s">
        <v>287</v>
      </c>
      <c r="C56" s="308"/>
      <c r="D56" s="113">
        <v>0.20663760300380515</v>
      </c>
      <c r="E56" s="115">
        <v>82</v>
      </c>
      <c r="F56" s="114">
        <v>79</v>
      </c>
      <c r="G56" s="114">
        <v>79</v>
      </c>
      <c r="H56" s="114">
        <v>78</v>
      </c>
      <c r="I56" s="140">
        <v>77</v>
      </c>
      <c r="J56" s="115">
        <v>5</v>
      </c>
      <c r="K56" s="116">
        <v>6.4935064935064934</v>
      </c>
    </row>
    <row r="57" spans="1:11" ht="14.1" customHeight="1" x14ac:dyDescent="0.2">
      <c r="A57" s="306" t="s">
        <v>288</v>
      </c>
      <c r="B57" s="307" t="s">
        <v>289</v>
      </c>
      <c r="C57" s="308"/>
      <c r="D57" s="113">
        <v>1.0004283950306176</v>
      </c>
      <c r="E57" s="115">
        <v>397</v>
      </c>
      <c r="F57" s="114">
        <v>395</v>
      </c>
      <c r="G57" s="114">
        <v>400</v>
      </c>
      <c r="H57" s="114">
        <v>390</v>
      </c>
      <c r="I57" s="140">
        <v>396</v>
      </c>
      <c r="J57" s="115">
        <v>1</v>
      </c>
      <c r="K57" s="116">
        <v>0.25252525252525254</v>
      </c>
    </row>
    <row r="58" spans="1:11" ht="14.1" customHeight="1" x14ac:dyDescent="0.2">
      <c r="A58" s="306">
        <v>73</v>
      </c>
      <c r="B58" s="307" t="s">
        <v>290</v>
      </c>
      <c r="C58" s="308"/>
      <c r="D58" s="113">
        <v>1.1037471965325203</v>
      </c>
      <c r="E58" s="115">
        <v>438</v>
      </c>
      <c r="F58" s="114">
        <v>436</v>
      </c>
      <c r="G58" s="114">
        <v>453</v>
      </c>
      <c r="H58" s="114">
        <v>445</v>
      </c>
      <c r="I58" s="140">
        <v>386</v>
      </c>
      <c r="J58" s="115">
        <v>52</v>
      </c>
      <c r="K58" s="116">
        <v>13.471502590673575</v>
      </c>
    </row>
    <row r="59" spans="1:11" ht="14.1" customHeight="1" x14ac:dyDescent="0.2">
      <c r="A59" s="306" t="s">
        <v>291</v>
      </c>
      <c r="B59" s="307" t="s">
        <v>292</v>
      </c>
      <c r="C59" s="308"/>
      <c r="D59" s="113">
        <v>0.89458962276037601</v>
      </c>
      <c r="E59" s="115">
        <v>355</v>
      </c>
      <c r="F59" s="114">
        <v>356</v>
      </c>
      <c r="G59" s="114">
        <v>367</v>
      </c>
      <c r="H59" s="114">
        <v>357</v>
      </c>
      <c r="I59" s="140">
        <v>300</v>
      </c>
      <c r="J59" s="115">
        <v>55</v>
      </c>
      <c r="K59" s="116">
        <v>18.333333333333332</v>
      </c>
    </row>
    <row r="60" spans="1:11" ht="14.1" customHeight="1" x14ac:dyDescent="0.2">
      <c r="A60" s="306">
        <v>81</v>
      </c>
      <c r="B60" s="307" t="s">
        <v>293</v>
      </c>
      <c r="C60" s="308"/>
      <c r="D60" s="113">
        <v>3.114683869667112</v>
      </c>
      <c r="E60" s="115">
        <v>1236</v>
      </c>
      <c r="F60" s="114">
        <v>1247</v>
      </c>
      <c r="G60" s="114">
        <v>1207</v>
      </c>
      <c r="H60" s="114">
        <v>1237</v>
      </c>
      <c r="I60" s="140">
        <v>1176</v>
      </c>
      <c r="J60" s="115">
        <v>60</v>
      </c>
      <c r="K60" s="116">
        <v>5.1020408163265305</v>
      </c>
    </row>
    <row r="61" spans="1:11" ht="14.1" customHeight="1" x14ac:dyDescent="0.2">
      <c r="A61" s="306" t="s">
        <v>294</v>
      </c>
      <c r="B61" s="307" t="s">
        <v>295</v>
      </c>
      <c r="C61" s="308"/>
      <c r="D61" s="113">
        <v>1.1465866995942846</v>
      </c>
      <c r="E61" s="115">
        <v>455</v>
      </c>
      <c r="F61" s="114">
        <v>471</v>
      </c>
      <c r="G61" s="114">
        <v>452</v>
      </c>
      <c r="H61" s="114">
        <v>474</v>
      </c>
      <c r="I61" s="140">
        <v>448</v>
      </c>
      <c r="J61" s="115">
        <v>7</v>
      </c>
      <c r="K61" s="116">
        <v>1.5625</v>
      </c>
    </row>
    <row r="62" spans="1:11" ht="14.1" customHeight="1" x14ac:dyDescent="0.2">
      <c r="A62" s="306" t="s">
        <v>296</v>
      </c>
      <c r="B62" s="307" t="s">
        <v>297</v>
      </c>
      <c r="C62" s="308"/>
      <c r="D62" s="113">
        <v>1.010508278103974</v>
      </c>
      <c r="E62" s="115">
        <v>401</v>
      </c>
      <c r="F62" s="114">
        <v>387</v>
      </c>
      <c r="G62" s="114">
        <v>382</v>
      </c>
      <c r="H62" s="114">
        <v>388</v>
      </c>
      <c r="I62" s="140">
        <v>391</v>
      </c>
      <c r="J62" s="115">
        <v>10</v>
      </c>
      <c r="K62" s="116">
        <v>2.5575447570332481</v>
      </c>
    </row>
    <row r="63" spans="1:11" ht="14.1" customHeight="1" x14ac:dyDescent="0.2">
      <c r="A63" s="306"/>
      <c r="B63" s="307" t="s">
        <v>298</v>
      </c>
      <c r="C63" s="308"/>
      <c r="D63" s="113">
        <v>0.88954968122369782</v>
      </c>
      <c r="E63" s="115">
        <v>353</v>
      </c>
      <c r="F63" s="114">
        <v>341</v>
      </c>
      <c r="G63" s="114">
        <v>335</v>
      </c>
      <c r="H63" s="114">
        <v>343</v>
      </c>
      <c r="I63" s="140">
        <v>344</v>
      </c>
      <c r="J63" s="115">
        <v>9</v>
      </c>
      <c r="K63" s="116">
        <v>2.6162790697674421</v>
      </c>
    </row>
    <row r="64" spans="1:11" ht="14.1" customHeight="1" x14ac:dyDescent="0.2">
      <c r="A64" s="306" t="s">
        <v>299</v>
      </c>
      <c r="B64" s="307" t="s">
        <v>300</v>
      </c>
      <c r="C64" s="308"/>
      <c r="D64" s="113">
        <v>6.2999269208477177E-2</v>
      </c>
      <c r="E64" s="115">
        <v>25</v>
      </c>
      <c r="F64" s="114">
        <v>22</v>
      </c>
      <c r="G64" s="114">
        <v>22</v>
      </c>
      <c r="H64" s="114">
        <v>22</v>
      </c>
      <c r="I64" s="140">
        <v>22</v>
      </c>
      <c r="J64" s="115">
        <v>3</v>
      </c>
      <c r="K64" s="116">
        <v>13.636363636363637</v>
      </c>
    </row>
    <row r="65" spans="1:11" ht="14.1" customHeight="1" x14ac:dyDescent="0.2">
      <c r="A65" s="306" t="s">
        <v>301</v>
      </c>
      <c r="B65" s="307" t="s">
        <v>302</v>
      </c>
      <c r="C65" s="308"/>
      <c r="D65" s="113">
        <v>0.5846332182546683</v>
      </c>
      <c r="E65" s="115">
        <v>232</v>
      </c>
      <c r="F65" s="114">
        <v>240</v>
      </c>
      <c r="G65" s="114">
        <v>228</v>
      </c>
      <c r="H65" s="114">
        <v>216</v>
      </c>
      <c r="I65" s="140">
        <v>208</v>
      </c>
      <c r="J65" s="115">
        <v>24</v>
      </c>
      <c r="K65" s="116">
        <v>11.538461538461538</v>
      </c>
    </row>
    <row r="66" spans="1:11" ht="14.1" customHeight="1" x14ac:dyDescent="0.2">
      <c r="A66" s="306">
        <v>82</v>
      </c>
      <c r="B66" s="307" t="s">
        <v>303</v>
      </c>
      <c r="C66" s="308"/>
      <c r="D66" s="113">
        <v>1.7765793916790564</v>
      </c>
      <c r="E66" s="115">
        <v>705</v>
      </c>
      <c r="F66" s="114">
        <v>725</v>
      </c>
      <c r="G66" s="114">
        <v>737</v>
      </c>
      <c r="H66" s="114">
        <v>720</v>
      </c>
      <c r="I66" s="140">
        <v>720</v>
      </c>
      <c r="J66" s="115">
        <v>-15</v>
      </c>
      <c r="K66" s="116">
        <v>-2.0833333333333335</v>
      </c>
    </row>
    <row r="67" spans="1:11" ht="14.1" customHeight="1" x14ac:dyDescent="0.2">
      <c r="A67" s="306" t="s">
        <v>304</v>
      </c>
      <c r="B67" s="307" t="s">
        <v>305</v>
      </c>
      <c r="C67" s="308"/>
      <c r="D67" s="113">
        <v>0.7736310258800998</v>
      </c>
      <c r="E67" s="115">
        <v>307</v>
      </c>
      <c r="F67" s="114">
        <v>318</v>
      </c>
      <c r="G67" s="114">
        <v>326</v>
      </c>
      <c r="H67" s="114">
        <v>326</v>
      </c>
      <c r="I67" s="140">
        <v>324</v>
      </c>
      <c r="J67" s="115">
        <v>-17</v>
      </c>
      <c r="K67" s="116">
        <v>-5.2469135802469138</v>
      </c>
    </row>
    <row r="68" spans="1:11" ht="14.1" customHeight="1" x14ac:dyDescent="0.2">
      <c r="A68" s="306" t="s">
        <v>306</v>
      </c>
      <c r="B68" s="307" t="s">
        <v>307</v>
      </c>
      <c r="C68" s="308"/>
      <c r="D68" s="113">
        <v>0.7081117859032835</v>
      </c>
      <c r="E68" s="115">
        <v>281</v>
      </c>
      <c r="F68" s="114">
        <v>298</v>
      </c>
      <c r="G68" s="114">
        <v>304</v>
      </c>
      <c r="H68" s="114">
        <v>293</v>
      </c>
      <c r="I68" s="140">
        <v>290</v>
      </c>
      <c r="J68" s="115">
        <v>-9</v>
      </c>
      <c r="K68" s="116">
        <v>-3.103448275862069</v>
      </c>
    </row>
    <row r="69" spans="1:11" ht="14.1" customHeight="1" x14ac:dyDescent="0.2">
      <c r="A69" s="306">
        <v>83</v>
      </c>
      <c r="B69" s="307" t="s">
        <v>308</v>
      </c>
      <c r="C69" s="308"/>
      <c r="D69" s="113">
        <v>2.2956933699569086</v>
      </c>
      <c r="E69" s="115">
        <v>911</v>
      </c>
      <c r="F69" s="114">
        <v>870</v>
      </c>
      <c r="G69" s="114">
        <v>861</v>
      </c>
      <c r="H69" s="114">
        <v>835</v>
      </c>
      <c r="I69" s="140">
        <v>835</v>
      </c>
      <c r="J69" s="115">
        <v>76</v>
      </c>
      <c r="K69" s="116">
        <v>9.1017964071856294</v>
      </c>
    </row>
    <row r="70" spans="1:11" ht="14.1" customHeight="1" x14ac:dyDescent="0.2">
      <c r="A70" s="306" t="s">
        <v>309</v>
      </c>
      <c r="B70" s="307" t="s">
        <v>310</v>
      </c>
      <c r="C70" s="308"/>
      <c r="D70" s="113">
        <v>1.7085401809339011</v>
      </c>
      <c r="E70" s="115">
        <v>678</v>
      </c>
      <c r="F70" s="114">
        <v>636</v>
      </c>
      <c r="G70" s="114">
        <v>625</v>
      </c>
      <c r="H70" s="114">
        <v>609</v>
      </c>
      <c r="I70" s="140">
        <v>609</v>
      </c>
      <c r="J70" s="115">
        <v>69</v>
      </c>
      <c r="K70" s="116">
        <v>11.330049261083744</v>
      </c>
    </row>
    <row r="71" spans="1:11" ht="14.1" customHeight="1" x14ac:dyDescent="0.2">
      <c r="A71" s="306"/>
      <c r="B71" s="307" t="s">
        <v>311</v>
      </c>
      <c r="C71" s="308"/>
      <c r="D71" s="113">
        <v>0.94750900889549683</v>
      </c>
      <c r="E71" s="115">
        <v>376</v>
      </c>
      <c r="F71" s="114">
        <v>365</v>
      </c>
      <c r="G71" s="114">
        <v>345</v>
      </c>
      <c r="H71" s="114">
        <v>356</v>
      </c>
      <c r="I71" s="140">
        <v>362</v>
      </c>
      <c r="J71" s="115">
        <v>14</v>
      </c>
      <c r="K71" s="116">
        <v>3.867403314917127</v>
      </c>
    </row>
    <row r="72" spans="1:11" ht="14.1" customHeight="1" x14ac:dyDescent="0.2">
      <c r="A72" s="306">
        <v>84</v>
      </c>
      <c r="B72" s="307" t="s">
        <v>312</v>
      </c>
      <c r="C72" s="308"/>
      <c r="D72" s="113">
        <v>1.7035002393972229</v>
      </c>
      <c r="E72" s="115">
        <v>676</v>
      </c>
      <c r="F72" s="114">
        <v>648</v>
      </c>
      <c r="G72" s="114">
        <v>652</v>
      </c>
      <c r="H72" s="114">
        <v>617</v>
      </c>
      <c r="I72" s="140">
        <v>575</v>
      </c>
      <c r="J72" s="115">
        <v>101</v>
      </c>
      <c r="K72" s="116">
        <v>17.565217391304348</v>
      </c>
    </row>
    <row r="73" spans="1:11" ht="14.1" customHeight="1" x14ac:dyDescent="0.2">
      <c r="A73" s="306" t="s">
        <v>313</v>
      </c>
      <c r="B73" s="307" t="s">
        <v>314</v>
      </c>
      <c r="C73" s="308"/>
      <c r="D73" s="113">
        <v>0.24947710606556964</v>
      </c>
      <c r="E73" s="115">
        <v>99</v>
      </c>
      <c r="F73" s="114">
        <v>94</v>
      </c>
      <c r="G73" s="114">
        <v>73</v>
      </c>
      <c r="H73" s="114">
        <v>94</v>
      </c>
      <c r="I73" s="140">
        <v>94</v>
      </c>
      <c r="J73" s="115">
        <v>5</v>
      </c>
      <c r="K73" s="116">
        <v>5.3191489361702127</v>
      </c>
    </row>
    <row r="74" spans="1:11" ht="14.1" customHeight="1" x14ac:dyDescent="0.2">
      <c r="A74" s="306" t="s">
        <v>315</v>
      </c>
      <c r="B74" s="307" t="s">
        <v>316</v>
      </c>
      <c r="C74" s="308"/>
      <c r="D74" s="113">
        <v>8.5679006123528967E-2</v>
      </c>
      <c r="E74" s="115">
        <v>34</v>
      </c>
      <c r="F74" s="114">
        <v>36</v>
      </c>
      <c r="G74" s="114">
        <v>38</v>
      </c>
      <c r="H74" s="114">
        <v>33</v>
      </c>
      <c r="I74" s="140">
        <v>31</v>
      </c>
      <c r="J74" s="115">
        <v>3</v>
      </c>
      <c r="K74" s="116">
        <v>9.67741935483871</v>
      </c>
    </row>
    <row r="75" spans="1:11" ht="14.1" customHeight="1" x14ac:dyDescent="0.2">
      <c r="A75" s="306" t="s">
        <v>317</v>
      </c>
      <c r="B75" s="307" t="s">
        <v>318</v>
      </c>
      <c r="C75" s="308"/>
      <c r="D75" s="113">
        <v>1.0079883073356348E-2</v>
      </c>
      <c r="E75" s="115">
        <v>4</v>
      </c>
      <c r="F75" s="114">
        <v>5</v>
      </c>
      <c r="G75" s="114">
        <v>9</v>
      </c>
      <c r="H75" s="114">
        <v>9</v>
      </c>
      <c r="I75" s="140">
        <v>8</v>
      </c>
      <c r="J75" s="115">
        <v>-4</v>
      </c>
      <c r="K75" s="116">
        <v>-50</v>
      </c>
    </row>
    <row r="76" spans="1:11" ht="14.1" customHeight="1" x14ac:dyDescent="0.2">
      <c r="A76" s="306">
        <v>91</v>
      </c>
      <c r="B76" s="307" t="s">
        <v>319</v>
      </c>
      <c r="C76" s="308"/>
      <c r="D76" s="113">
        <v>0.28979663835899505</v>
      </c>
      <c r="E76" s="115">
        <v>115</v>
      </c>
      <c r="F76" s="114">
        <v>38</v>
      </c>
      <c r="G76" s="114">
        <v>32</v>
      </c>
      <c r="H76" s="114">
        <v>45</v>
      </c>
      <c r="I76" s="140">
        <v>11</v>
      </c>
      <c r="J76" s="115">
        <v>104</v>
      </c>
      <c r="K76" s="116" t="s">
        <v>520</v>
      </c>
    </row>
    <row r="77" spans="1:11" ht="14.1" customHeight="1" x14ac:dyDescent="0.2">
      <c r="A77" s="306">
        <v>92</v>
      </c>
      <c r="B77" s="307" t="s">
        <v>320</v>
      </c>
      <c r="C77" s="308"/>
      <c r="D77" s="113">
        <v>0.28475669682231686</v>
      </c>
      <c r="E77" s="115">
        <v>113</v>
      </c>
      <c r="F77" s="114">
        <v>124</v>
      </c>
      <c r="G77" s="114">
        <v>117</v>
      </c>
      <c r="H77" s="114">
        <v>120</v>
      </c>
      <c r="I77" s="140">
        <v>117</v>
      </c>
      <c r="J77" s="115">
        <v>-4</v>
      </c>
      <c r="K77" s="116">
        <v>-3.4188034188034186</v>
      </c>
    </row>
    <row r="78" spans="1:11" ht="14.1" customHeight="1" x14ac:dyDescent="0.2">
      <c r="A78" s="306">
        <v>93</v>
      </c>
      <c r="B78" s="307" t="s">
        <v>321</v>
      </c>
      <c r="C78" s="308"/>
      <c r="D78" s="113">
        <v>0.12095859688027619</v>
      </c>
      <c r="E78" s="115">
        <v>48</v>
      </c>
      <c r="F78" s="114">
        <v>46</v>
      </c>
      <c r="G78" s="114">
        <v>42</v>
      </c>
      <c r="H78" s="114">
        <v>40</v>
      </c>
      <c r="I78" s="140">
        <v>39</v>
      </c>
      <c r="J78" s="115">
        <v>9</v>
      </c>
      <c r="K78" s="116">
        <v>23.076923076923077</v>
      </c>
    </row>
    <row r="79" spans="1:11" ht="14.1" customHeight="1" x14ac:dyDescent="0.2">
      <c r="A79" s="306">
        <v>94</v>
      </c>
      <c r="B79" s="307" t="s">
        <v>322</v>
      </c>
      <c r="C79" s="308"/>
      <c r="D79" s="113">
        <v>0.34523599526245496</v>
      </c>
      <c r="E79" s="115">
        <v>137</v>
      </c>
      <c r="F79" s="114">
        <v>144</v>
      </c>
      <c r="G79" s="114">
        <v>146</v>
      </c>
      <c r="H79" s="114">
        <v>129</v>
      </c>
      <c r="I79" s="140">
        <v>124</v>
      </c>
      <c r="J79" s="115">
        <v>13</v>
      </c>
      <c r="K79" s="116">
        <v>10.483870967741936</v>
      </c>
    </row>
    <row r="80" spans="1:11" ht="14.1" customHeight="1" x14ac:dyDescent="0.2">
      <c r="A80" s="310" t="s">
        <v>323</v>
      </c>
      <c r="B80" s="311" t="s">
        <v>324</v>
      </c>
      <c r="C80" s="312"/>
      <c r="D80" s="125">
        <v>3.1298036942771463</v>
      </c>
      <c r="E80" s="143">
        <v>1242</v>
      </c>
      <c r="F80" s="144">
        <v>1277</v>
      </c>
      <c r="G80" s="144">
        <v>1282</v>
      </c>
      <c r="H80" s="144">
        <v>1348</v>
      </c>
      <c r="I80" s="145">
        <v>1319</v>
      </c>
      <c r="J80" s="143">
        <v>-77</v>
      </c>
      <c r="K80" s="146">
        <v>-5.8377558756633814</v>
      </c>
    </row>
    <row r="81" spans="1:11" s="269" customFormat="1" ht="11.25" customHeight="1" x14ac:dyDescent="0.2">
      <c r="B81" s="271"/>
      <c r="C81" s="271"/>
      <c r="D81" s="272"/>
      <c r="E81" s="272"/>
      <c r="F81" s="272"/>
      <c r="G81" s="272"/>
      <c r="H81" s="272"/>
      <c r="I81" s="272"/>
      <c r="J81" s="150"/>
      <c r="K81" s="269" t="s">
        <v>47</v>
      </c>
    </row>
    <row r="82" spans="1:11" s="151" customFormat="1" ht="12.75" customHeight="1" x14ac:dyDescent="0.15">
      <c r="A82" s="214" t="s">
        <v>124</v>
      </c>
    </row>
    <row r="83" spans="1:11" ht="11.25" x14ac:dyDescent="0.2">
      <c r="A83" s="277" t="s">
        <v>325</v>
      </c>
    </row>
    <row r="84" spans="1:11" ht="21" customHeight="1" x14ac:dyDescent="0.2">
      <c r="A84" s="625" t="s">
        <v>326</v>
      </c>
      <c r="B84" s="625"/>
      <c r="C84" s="625"/>
      <c r="D84" s="625"/>
      <c r="E84" s="625"/>
      <c r="F84" s="625"/>
      <c r="G84" s="625"/>
      <c r="H84" s="625"/>
      <c r="I84" s="625"/>
      <c r="J84" s="625"/>
      <c r="K84" s="625"/>
    </row>
    <row r="85" spans="1:11" ht="18" customHeight="1" x14ac:dyDescent="0.2">
      <c r="A85" s="625"/>
      <c r="B85" s="625"/>
      <c r="C85" s="625"/>
      <c r="D85" s="625"/>
      <c r="E85" s="625"/>
      <c r="F85" s="625"/>
      <c r="G85" s="625"/>
      <c r="H85" s="625"/>
      <c r="I85" s="625"/>
      <c r="J85" s="625"/>
      <c r="K85" s="625"/>
    </row>
    <row r="86" spans="1:11" ht="15.95" customHeight="1" x14ac:dyDescent="0.2">
      <c r="B86" s="110"/>
      <c r="C86" s="110"/>
    </row>
  </sheetData>
  <mergeCells count="14">
    <mergeCell ref="H8:H9"/>
    <mergeCell ref="I8:I9"/>
    <mergeCell ref="A84:K84"/>
    <mergeCell ref="A85:K85"/>
    <mergeCell ref="A3:K3"/>
    <mergeCell ref="A4:K4"/>
    <mergeCell ref="A5:E5"/>
    <mergeCell ref="A7:C10"/>
    <mergeCell ref="D7:D10"/>
    <mergeCell ref="E7:I7"/>
    <mergeCell ref="J7:K8"/>
    <mergeCell ref="E8:E9"/>
    <mergeCell ref="F8:F9"/>
    <mergeCell ref="G8:G9"/>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1" max="1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6BE3-8433-4AD9-B18E-7C126E5EA9CA}">
  <sheetPr codeName="Tabelle17">
    <pageSetUpPr fitToPage="1"/>
  </sheetPr>
  <dimension ref="A1:Q65"/>
  <sheetViews>
    <sheetView showGridLines="0" zoomScaleNormal="100" workbookViewId="0"/>
  </sheetViews>
  <sheetFormatPr baseColWidth="10" defaultColWidth="7.75" defaultRowHeight="15.95" customHeight="1" x14ac:dyDescent="0.2"/>
  <cols>
    <col min="1" max="1" width="3.625" style="402" customWidth="1"/>
    <col min="2" max="2" width="3.125" style="403" customWidth="1"/>
    <col min="3" max="3" width="3.25" style="402" customWidth="1"/>
    <col min="4" max="4" width="5.625" style="403" customWidth="1"/>
    <col min="5" max="5" width="15.5" style="403" customWidth="1"/>
    <col min="6" max="11" width="8.5" style="404" customWidth="1"/>
    <col min="12" max="12" width="7.625" style="405" customWidth="1"/>
    <col min="13" max="13" width="8.5" style="97" customWidth="1"/>
    <col min="14" max="16384" width="7.75" style="97"/>
  </cols>
  <sheetData>
    <row r="1" spans="1:17" s="91" customFormat="1" ht="36.75" customHeight="1" x14ac:dyDescent="0.2">
      <c r="A1" s="325"/>
      <c r="B1" s="326"/>
      <c r="C1" s="327"/>
      <c r="D1" s="328"/>
      <c r="E1" s="328"/>
      <c r="F1" s="328"/>
      <c r="G1" s="328"/>
      <c r="H1" s="328"/>
      <c r="I1" s="327"/>
      <c r="J1" s="327"/>
      <c r="K1" s="329"/>
      <c r="L1" s="57" t="s">
        <v>6</v>
      </c>
    </row>
    <row r="2" spans="1:17" s="91" customFormat="1" ht="11.25" customHeight="1" x14ac:dyDescent="0.2">
      <c r="A2" s="330"/>
      <c r="B2" s="331"/>
      <c r="C2" s="331"/>
      <c r="D2" s="331"/>
      <c r="E2" s="331"/>
      <c r="F2" s="331"/>
      <c r="G2" s="331"/>
      <c r="H2" s="331"/>
      <c r="I2" s="332"/>
      <c r="J2" s="332"/>
      <c r="K2" s="333"/>
      <c r="L2" s="333"/>
    </row>
    <row r="3" spans="1:17" s="94" customFormat="1" ht="24.95" customHeight="1" x14ac:dyDescent="0.2">
      <c r="A3" s="639" t="s">
        <v>337</v>
      </c>
      <c r="B3" s="639"/>
      <c r="C3" s="639"/>
      <c r="D3" s="639"/>
      <c r="E3" s="639"/>
      <c r="F3" s="639"/>
      <c r="G3" s="639"/>
      <c r="H3" s="639"/>
      <c r="I3" s="639"/>
      <c r="J3" s="639"/>
      <c r="K3" s="639"/>
      <c r="L3" s="639"/>
    </row>
    <row r="4" spans="1:17" s="94" customFormat="1" ht="12" customHeight="1" x14ac:dyDescent="0.2">
      <c r="A4" s="334" t="s">
        <v>94</v>
      </c>
      <c r="B4" s="334"/>
      <c r="C4" s="334"/>
      <c r="D4" s="335"/>
      <c r="E4" s="335"/>
      <c r="F4" s="335"/>
      <c r="G4" s="335"/>
      <c r="H4" s="335"/>
      <c r="I4" s="335"/>
      <c r="J4" s="335"/>
      <c r="K4" s="335"/>
      <c r="L4" s="335"/>
    </row>
    <row r="5" spans="1:17" s="94" customFormat="1" ht="12" customHeight="1" x14ac:dyDescent="0.2">
      <c r="A5" s="640" t="s">
        <v>338</v>
      </c>
      <c r="B5" s="640"/>
      <c r="C5" s="640"/>
      <c r="D5" s="640"/>
      <c r="E5" s="336"/>
      <c r="F5" s="336"/>
      <c r="G5" s="336"/>
      <c r="H5" s="336"/>
      <c r="I5" s="337"/>
      <c r="J5" s="337"/>
      <c r="K5" s="336"/>
      <c r="L5" s="336"/>
    </row>
    <row r="6" spans="1:17" s="94" customFormat="1" ht="11.25" customHeight="1" x14ac:dyDescent="0.2">
      <c r="A6" s="338"/>
      <c r="B6" s="338"/>
      <c r="C6" s="338"/>
      <c r="D6" s="338"/>
      <c r="E6" s="336"/>
      <c r="F6" s="336"/>
      <c r="G6" s="336"/>
      <c r="H6" s="336"/>
      <c r="I6" s="337"/>
      <c r="J6" s="337"/>
      <c r="K6" s="336"/>
      <c r="L6" s="336"/>
    </row>
    <row r="7" spans="1:17" s="91" customFormat="1" ht="12" customHeight="1" x14ac:dyDescent="0.2">
      <c r="A7" s="641" t="s">
        <v>339</v>
      </c>
      <c r="B7" s="641"/>
      <c r="C7" s="641"/>
      <c r="D7" s="641"/>
      <c r="E7" s="641"/>
      <c r="F7" s="644" t="s">
        <v>106</v>
      </c>
      <c r="G7" s="645"/>
      <c r="H7" s="645"/>
      <c r="I7" s="645"/>
      <c r="J7" s="645"/>
      <c r="K7" s="645"/>
      <c r="L7" s="646"/>
      <c r="M7" s="96"/>
      <c r="N7" s="96"/>
      <c r="O7" s="96"/>
      <c r="P7" s="96"/>
      <c r="Q7" s="96"/>
    </row>
    <row r="8" spans="1:17" ht="21.75" customHeight="1" x14ac:dyDescent="0.2">
      <c r="A8" s="641"/>
      <c r="B8" s="641"/>
      <c r="C8" s="641"/>
      <c r="D8" s="641"/>
      <c r="E8" s="641"/>
      <c r="F8" s="647" t="s">
        <v>338</v>
      </c>
      <c r="G8" s="647" t="s">
        <v>340</v>
      </c>
      <c r="H8" s="647" t="s">
        <v>341</v>
      </c>
      <c r="I8" s="647" t="s">
        <v>342</v>
      </c>
      <c r="J8" s="647" t="s">
        <v>343</v>
      </c>
      <c r="K8" s="649" t="s">
        <v>344</v>
      </c>
      <c r="L8" s="650"/>
    </row>
    <row r="9" spans="1:17" ht="12" customHeight="1" x14ac:dyDescent="0.2">
      <c r="A9" s="641"/>
      <c r="B9" s="641"/>
      <c r="C9" s="641"/>
      <c r="D9" s="641"/>
      <c r="E9" s="641"/>
      <c r="F9" s="648"/>
      <c r="G9" s="648"/>
      <c r="H9" s="648"/>
      <c r="I9" s="648"/>
      <c r="J9" s="648"/>
      <c r="K9" s="339" t="s">
        <v>104</v>
      </c>
      <c r="L9" s="340" t="s">
        <v>345</v>
      </c>
    </row>
    <row r="10" spans="1:17" ht="12" customHeight="1" x14ac:dyDescent="0.2">
      <c r="A10" s="642"/>
      <c r="B10" s="642"/>
      <c r="C10" s="642"/>
      <c r="D10" s="642"/>
      <c r="E10" s="643"/>
      <c r="F10" s="341">
        <v>1</v>
      </c>
      <c r="G10" s="342">
        <v>2</v>
      </c>
      <c r="H10" s="342">
        <v>3</v>
      </c>
      <c r="I10" s="342">
        <v>4</v>
      </c>
      <c r="J10" s="342">
        <v>5</v>
      </c>
      <c r="K10" s="342">
        <v>6</v>
      </c>
      <c r="L10" s="342">
        <v>7</v>
      </c>
      <c r="M10" s="101"/>
    </row>
    <row r="11" spans="1:17" s="110" customFormat="1" ht="27.75" customHeight="1" x14ac:dyDescent="0.2">
      <c r="A11" s="627" t="s">
        <v>346</v>
      </c>
      <c r="B11" s="628"/>
      <c r="C11" s="628"/>
      <c r="D11" s="628"/>
      <c r="E11" s="629"/>
      <c r="F11" s="343"/>
      <c r="G11" s="343"/>
      <c r="H11" s="343"/>
      <c r="I11" s="343"/>
      <c r="J11" s="344"/>
      <c r="K11" s="343"/>
      <c r="L11" s="344"/>
    </row>
    <row r="12" spans="1:17" s="110" customFormat="1" ht="15.75" customHeight="1" x14ac:dyDescent="0.2">
      <c r="A12" s="345" t="s">
        <v>106</v>
      </c>
      <c r="B12" s="346"/>
      <c r="C12" s="347"/>
      <c r="D12" s="347"/>
      <c r="E12" s="348"/>
      <c r="F12" s="541">
        <v>13070</v>
      </c>
      <c r="G12" s="541">
        <v>10227</v>
      </c>
      <c r="H12" s="541">
        <v>15067</v>
      </c>
      <c r="I12" s="541">
        <v>9069</v>
      </c>
      <c r="J12" s="542">
        <v>10368</v>
      </c>
      <c r="K12" s="543">
        <v>2702</v>
      </c>
      <c r="L12" s="349">
        <v>26.060956790123456</v>
      </c>
    </row>
    <row r="13" spans="1:17" s="110" customFormat="1" ht="15" customHeight="1" x14ac:dyDescent="0.2">
      <c r="A13" s="350" t="s">
        <v>347</v>
      </c>
      <c r="B13" s="351" t="s">
        <v>348</v>
      </c>
      <c r="C13" s="347"/>
      <c r="D13" s="347"/>
      <c r="E13" s="348"/>
      <c r="F13" s="541">
        <v>7985</v>
      </c>
      <c r="G13" s="541">
        <v>5713</v>
      </c>
      <c r="H13" s="541">
        <v>8301</v>
      </c>
      <c r="I13" s="541">
        <v>5437</v>
      </c>
      <c r="J13" s="542">
        <v>6206</v>
      </c>
      <c r="K13" s="543">
        <v>1779</v>
      </c>
      <c r="L13" s="349">
        <v>28.665807283274251</v>
      </c>
    </row>
    <row r="14" spans="1:17" s="110" customFormat="1" ht="22.5" customHeight="1" x14ac:dyDescent="0.2">
      <c r="A14" s="350"/>
      <c r="B14" s="351" t="s">
        <v>349</v>
      </c>
      <c r="C14" s="347"/>
      <c r="D14" s="347"/>
      <c r="E14" s="348"/>
      <c r="F14" s="541">
        <v>5085</v>
      </c>
      <c r="G14" s="541">
        <v>4514</v>
      </c>
      <c r="H14" s="541">
        <v>6766</v>
      </c>
      <c r="I14" s="541">
        <v>3632</v>
      </c>
      <c r="J14" s="542">
        <v>4162</v>
      </c>
      <c r="K14" s="543">
        <v>923</v>
      </c>
      <c r="L14" s="349">
        <v>22.176838058625659</v>
      </c>
    </row>
    <row r="15" spans="1:17" s="110" customFormat="1" ht="15" customHeight="1" x14ac:dyDescent="0.2">
      <c r="A15" s="350" t="s">
        <v>350</v>
      </c>
      <c r="B15" s="351" t="s">
        <v>110</v>
      </c>
      <c r="C15" s="347"/>
      <c r="D15" s="347"/>
      <c r="E15" s="348"/>
      <c r="F15" s="541">
        <v>2959</v>
      </c>
      <c r="G15" s="541">
        <v>2376</v>
      </c>
      <c r="H15" s="541">
        <v>6042</v>
      </c>
      <c r="I15" s="541">
        <v>1907</v>
      </c>
      <c r="J15" s="542">
        <v>2307</v>
      </c>
      <c r="K15" s="543">
        <v>652</v>
      </c>
      <c r="L15" s="349">
        <v>28.261811876896402</v>
      </c>
    </row>
    <row r="16" spans="1:17" s="110" customFormat="1" ht="15" customHeight="1" x14ac:dyDescent="0.2">
      <c r="A16" s="350"/>
      <c r="B16" s="351" t="s">
        <v>111</v>
      </c>
      <c r="C16" s="347"/>
      <c r="D16" s="347"/>
      <c r="E16" s="348"/>
      <c r="F16" s="541">
        <v>8495</v>
      </c>
      <c r="G16" s="541">
        <v>6782</v>
      </c>
      <c r="H16" s="541">
        <v>7693</v>
      </c>
      <c r="I16" s="541">
        <v>6159</v>
      </c>
      <c r="J16" s="542">
        <v>6857</v>
      </c>
      <c r="K16" s="543">
        <v>1638</v>
      </c>
      <c r="L16" s="349">
        <v>23.887997666618055</v>
      </c>
    </row>
    <row r="17" spans="1:12" s="110" customFormat="1" ht="15" customHeight="1" x14ac:dyDescent="0.2">
      <c r="A17" s="350"/>
      <c r="B17" s="351" t="s">
        <v>112</v>
      </c>
      <c r="C17" s="347"/>
      <c r="D17" s="347"/>
      <c r="E17" s="348"/>
      <c r="F17" s="541">
        <v>1467</v>
      </c>
      <c r="G17" s="541">
        <v>963</v>
      </c>
      <c r="H17" s="541">
        <v>1215</v>
      </c>
      <c r="I17" s="541">
        <v>874</v>
      </c>
      <c r="J17" s="542">
        <v>1103</v>
      </c>
      <c r="K17" s="543">
        <v>364</v>
      </c>
      <c r="L17" s="349">
        <v>33.000906618313692</v>
      </c>
    </row>
    <row r="18" spans="1:12" s="110" customFormat="1" ht="15" customHeight="1" x14ac:dyDescent="0.2">
      <c r="A18" s="350"/>
      <c r="B18" s="351" t="s">
        <v>113</v>
      </c>
      <c r="C18" s="347"/>
      <c r="D18" s="347"/>
      <c r="E18" s="348"/>
      <c r="F18" s="541">
        <v>149</v>
      </c>
      <c r="G18" s="541">
        <v>106</v>
      </c>
      <c r="H18" s="541">
        <v>117</v>
      </c>
      <c r="I18" s="541">
        <v>129</v>
      </c>
      <c r="J18" s="542">
        <v>101</v>
      </c>
      <c r="K18" s="543">
        <v>48</v>
      </c>
      <c r="L18" s="349">
        <v>47.524752475247524</v>
      </c>
    </row>
    <row r="19" spans="1:12" s="110" customFormat="1" ht="15" customHeight="1" x14ac:dyDescent="0.2">
      <c r="A19" s="118" t="s">
        <v>115</v>
      </c>
      <c r="B19" s="119" t="s">
        <v>185</v>
      </c>
      <c r="C19" s="347"/>
      <c r="D19" s="347"/>
      <c r="E19" s="348"/>
      <c r="F19" s="541">
        <v>9492</v>
      </c>
      <c r="G19" s="541">
        <v>7135</v>
      </c>
      <c r="H19" s="541">
        <v>11223</v>
      </c>
      <c r="I19" s="541">
        <v>6355</v>
      </c>
      <c r="J19" s="542">
        <v>7514</v>
      </c>
      <c r="K19" s="543">
        <v>1978</v>
      </c>
      <c r="L19" s="349">
        <v>26.324194836305562</v>
      </c>
    </row>
    <row r="20" spans="1:12" s="110" customFormat="1" ht="15" customHeight="1" x14ac:dyDescent="0.2">
      <c r="A20" s="118"/>
      <c r="B20" s="119" t="s">
        <v>186</v>
      </c>
      <c r="C20" s="347"/>
      <c r="D20" s="347"/>
      <c r="E20" s="348"/>
      <c r="F20" s="541">
        <v>3578</v>
      </c>
      <c r="G20" s="541">
        <v>3092</v>
      </c>
      <c r="H20" s="541">
        <v>3844</v>
      </c>
      <c r="I20" s="541">
        <v>2714</v>
      </c>
      <c r="J20" s="542">
        <v>2854</v>
      </c>
      <c r="K20" s="543">
        <v>724</v>
      </c>
      <c r="L20" s="349">
        <v>25.367904695164682</v>
      </c>
    </row>
    <row r="21" spans="1:12" s="110" customFormat="1" ht="15" customHeight="1" x14ac:dyDescent="0.2">
      <c r="A21" s="118" t="s">
        <v>115</v>
      </c>
      <c r="B21" s="119" t="s">
        <v>118</v>
      </c>
      <c r="C21" s="347"/>
      <c r="D21" s="347"/>
      <c r="E21" s="348"/>
      <c r="F21" s="541">
        <v>8771</v>
      </c>
      <c r="G21" s="541">
        <v>6663</v>
      </c>
      <c r="H21" s="541">
        <v>11130</v>
      </c>
      <c r="I21" s="541">
        <v>6092</v>
      </c>
      <c r="J21" s="542">
        <v>7323</v>
      </c>
      <c r="K21" s="543">
        <v>1448</v>
      </c>
      <c r="L21" s="349">
        <v>19.773316946606581</v>
      </c>
    </row>
    <row r="22" spans="1:12" s="110" customFormat="1" ht="15" customHeight="1" x14ac:dyDescent="0.2">
      <c r="A22" s="118"/>
      <c r="B22" s="119" t="s">
        <v>119</v>
      </c>
      <c r="C22" s="347"/>
      <c r="D22" s="347"/>
      <c r="E22" s="348"/>
      <c r="F22" s="541">
        <v>4299</v>
      </c>
      <c r="G22" s="541">
        <v>3564</v>
      </c>
      <c r="H22" s="541">
        <v>3936</v>
      </c>
      <c r="I22" s="541">
        <v>2977</v>
      </c>
      <c r="J22" s="542">
        <v>3045</v>
      </c>
      <c r="K22" s="543">
        <v>1254</v>
      </c>
      <c r="L22" s="349">
        <v>41.182266009852214</v>
      </c>
    </row>
    <row r="23" spans="1:12" s="110" customFormat="1" ht="15" customHeight="1" x14ac:dyDescent="0.2">
      <c r="A23" s="352" t="s">
        <v>350</v>
      </c>
      <c r="B23" s="353" t="s">
        <v>198</v>
      </c>
      <c r="C23" s="354"/>
      <c r="D23" s="354"/>
      <c r="E23" s="355"/>
      <c r="F23" s="544">
        <v>220</v>
      </c>
      <c r="G23" s="544">
        <v>301</v>
      </c>
      <c r="H23" s="544">
        <v>2607</v>
      </c>
      <c r="I23" s="544">
        <v>145</v>
      </c>
      <c r="J23" s="545">
        <v>160</v>
      </c>
      <c r="K23" s="546">
        <v>60</v>
      </c>
      <c r="L23" s="356">
        <v>37.5</v>
      </c>
    </row>
    <row r="24" spans="1:12" s="110" customFormat="1" ht="15" customHeight="1" x14ac:dyDescent="0.2">
      <c r="A24" s="630" t="s">
        <v>351</v>
      </c>
      <c r="B24" s="631"/>
      <c r="C24" s="631"/>
      <c r="D24" s="631"/>
      <c r="E24" s="632"/>
      <c r="F24" s="357"/>
      <c r="G24" s="357"/>
      <c r="H24" s="357"/>
      <c r="I24" s="357"/>
      <c r="J24" s="357"/>
      <c r="K24" s="358"/>
      <c r="L24" s="359"/>
    </row>
    <row r="25" spans="1:12" s="110" customFormat="1" ht="15" customHeight="1" x14ac:dyDescent="0.2">
      <c r="A25" s="360" t="s">
        <v>106</v>
      </c>
      <c r="B25" s="361"/>
      <c r="C25" s="362"/>
      <c r="D25" s="362"/>
      <c r="E25" s="363"/>
      <c r="F25" s="547">
        <v>27.4</v>
      </c>
      <c r="G25" s="547">
        <v>30.4</v>
      </c>
      <c r="H25" s="547">
        <v>34.200000000000003</v>
      </c>
      <c r="I25" s="547">
        <v>34</v>
      </c>
      <c r="J25" s="547">
        <v>32.4</v>
      </c>
      <c r="K25" s="548" t="s">
        <v>352</v>
      </c>
      <c r="L25" s="364">
        <v>-5</v>
      </c>
    </row>
    <row r="26" spans="1:12" s="110" customFormat="1" ht="15" customHeight="1" x14ac:dyDescent="0.2">
      <c r="A26" s="365" t="s">
        <v>107</v>
      </c>
      <c r="B26" s="366" t="s">
        <v>348</v>
      </c>
      <c r="C26" s="362"/>
      <c r="D26" s="362"/>
      <c r="E26" s="363"/>
      <c r="F26" s="547">
        <v>24.7</v>
      </c>
      <c r="G26" s="547">
        <v>27.4</v>
      </c>
      <c r="H26" s="547">
        <v>31.5</v>
      </c>
      <c r="I26" s="547">
        <v>31.5</v>
      </c>
      <c r="J26" s="549">
        <v>30.2</v>
      </c>
      <c r="K26" s="548" t="s">
        <v>352</v>
      </c>
      <c r="L26" s="364">
        <v>-5.5</v>
      </c>
    </row>
    <row r="27" spans="1:12" s="110" customFormat="1" ht="15" customHeight="1" x14ac:dyDescent="0.2">
      <c r="A27" s="365"/>
      <c r="B27" s="366" t="s">
        <v>349</v>
      </c>
      <c r="C27" s="362"/>
      <c r="D27" s="362"/>
      <c r="E27" s="363"/>
      <c r="F27" s="547">
        <v>31.6</v>
      </c>
      <c r="G27" s="547">
        <v>34.200000000000003</v>
      </c>
      <c r="H27" s="547">
        <v>37.4</v>
      </c>
      <c r="I27" s="547">
        <v>37.799999999999997</v>
      </c>
      <c r="J27" s="547">
        <v>35.6</v>
      </c>
      <c r="K27" s="548" t="s">
        <v>352</v>
      </c>
      <c r="L27" s="364">
        <v>-4</v>
      </c>
    </row>
    <row r="28" spans="1:12" s="110" customFormat="1" ht="15" customHeight="1" x14ac:dyDescent="0.2">
      <c r="A28" s="365" t="s">
        <v>115</v>
      </c>
      <c r="B28" s="366" t="s">
        <v>110</v>
      </c>
      <c r="C28" s="362"/>
      <c r="D28" s="362"/>
      <c r="E28" s="363"/>
      <c r="F28" s="547">
        <v>40.200000000000003</v>
      </c>
      <c r="G28" s="547">
        <v>36.299999999999997</v>
      </c>
      <c r="H28" s="547">
        <v>43.9</v>
      </c>
      <c r="I28" s="547">
        <v>42.6</v>
      </c>
      <c r="J28" s="547">
        <v>43.3</v>
      </c>
      <c r="K28" s="548" t="s">
        <v>352</v>
      </c>
      <c r="L28" s="364">
        <v>-3.0999999999999943</v>
      </c>
    </row>
    <row r="29" spans="1:12" s="110" customFormat="1" ht="11.25" x14ac:dyDescent="0.2">
      <c r="A29" s="365"/>
      <c r="B29" s="366" t="s">
        <v>111</v>
      </c>
      <c r="C29" s="362"/>
      <c r="D29" s="362"/>
      <c r="E29" s="363"/>
      <c r="F29" s="547">
        <v>24.5</v>
      </c>
      <c r="G29" s="547">
        <v>28.7</v>
      </c>
      <c r="H29" s="547">
        <v>31.2</v>
      </c>
      <c r="I29" s="547">
        <v>32.200000000000003</v>
      </c>
      <c r="J29" s="549">
        <v>30.2</v>
      </c>
      <c r="K29" s="548" t="s">
        <v>352</v>
      </c>
      <c r="L29" s="364">
        <v>-5.6999999999999993</v>
      </c>
    </row>
    <row r="30" spans="1:12" s="110" customFormat="1" ht="15" customHeight="1" x14ac:dyDescent="0.2">
      <c r="A30" s="365"/>
      <c r="B30" s="366" t="s">
        <v>112</v>
      </c>
      <c r="C30" s="362"/>
      <c r="D30" s="362"/>
      <c r="E30" s="363"/>
      <c r="F30" s="547">
        <v>19.399999999999999</v>
      </c>
      <c r="G30" s="547">
        <v>29.2</v>
      </c>
      <c r="H30" s="547">
        <v>27.1</v>
      </c>
      <c r="I30" s="547">
        <v>29.4</v>
      </c>
      <c r="J30" s="547">
        <v>23.7</v>
      </c>
      <c r="K30" s="548" t="s">
        <v>352</v>
      </c>
      <c r="L30" s="364">
        <v>-4.3000000000000007</v>
      </c>
    </row>
    <row r="31" spans="1:12" s="110" customFormat="1" ht="15" customHeight="1" x14ac:dyDescent="0.2">
      <c r="A31" s="365"/>
      <c r="B31" s="366" t="s">
        <v>113</v>
      </c>
      <c r="C31" s="362"/>
      <c r="D31" s="362"/>
      <c r="E31" s="363"/>
      <c r="F31" s="547">
        <v>34.200000000000003</v>
      </c>
      <c r="G31" s="547">
        <v>32.1</v>
      </c>
      <c r="H31" s="547">
        <v>34.200000000000003</v>
      </c>
      <c r="I31" s="547">
        <v>29.5</v>
      </c>
      <c r="J31" s="547">
        <v>41.6</v>
      </c>
      <c r="K31" s="548" t="s">
        <v>352</v>
      </c>
      <c r="L31" s="364">
        <v>-7.3999999999999986</v>
      </c>
    </row>
    <row r="32" spans="1:12" s="110" customFormat="1" ht="15" customHeight="1" x14ac:dyDescent="0.2">
      <c r="A32" s="367" t="s">
        <v>115</v>
      </c>
      <c r="B32" s="368" t="s">
        <v>185</v>
      </c>
      <c r="C32" s="362"/>
      <c r="D32" s="362"/>
      <c r="E32" s="363"/>
      <c r="F32" s="547">
        <v>24.5</v>
      </c>
      <c r="G32" s="547">
        <v>26.2</v>
      </c>
      <c r="H32" s="547">
        <v>31.7</v>
      </c>
      <c r="I32" s="547">
        <v>32.1</v>
      </c>
      <c r="J32" s="549">
        <v>30.9</v>
      </c>
      <c r="K32" s="548" t="s">
        <v>352</v>
      </c>
      <c r="L32" s="364">
        <v>-6.3999999999999986</v>
      </c>
    </row>
    <row r="33" spans="1:12" s="110" customFormat="1" ht="15" customHeight="1" x14ac:dyDescent="0.2">
      <c r="A33" s="367"/>
      <c r="B33" s="368" t="s">
        <v>186</v>
      </c>
      <c r="C33" s="362"/>
      <c r="D33" s="362"/>
      <c r="E33" s="363"/>
      <c r="F33" s="547">
        <v>34.799999999999997</v>
      </c>
      <c r="G33" s="547">
        <v>39.700000000000003</v>
      </c>
      <c r="H33" s="547">
        <v>39.6</v>
      </c>
      <c r="I33" s="547">
        <v>38.299999999999997</v>
      </c>
      <c r="J33" s="547">
        <v>36.200000000000003</v>
      </c>
      <c r="K33" s="548" t="s">
        <v>352</v>
      </c>
      <c r="L33" s="364">
        <v>-1.4000000000000057</v>
      </c>
    </row>
    <row r="34" spans="1:12" s="369" customFormat="1" ht="15" customHeight="1" x14ac:dyDescent="0.2">
      <c r="A34" s="367" t="s">
        <v>115</v>
      </c>
      <c r="B34" s="368" t="s">
        <v>118</v>
      </c>
      <c r="C34" s="362"/>
      <c r="D34" s="362"/>
      <c r="E34" s="363"/>
      <c r="F34" s="547">
        <v>27.8</v>
      </c>
      <c r="G34" s="547">
        <v>31.6</v>
      </c>
      <c r="H34" s="547">
        <v>34.1</v>
      </c>
      <c r="I34" s="547">
        <v>33.9</v>
      </c>
      <c r="J34" s="547">
        <v>31.3</v>
      </c>
      <c r="K34" s="548" t="s">
        <v>352</v>
      </c>
      <c r="L34" s="364">
        <v>-3.5</v>
      </c>
    </row>
    <row r="35" spans="1:12" s="369" customFormat="1" ht="11.25" x14ac:dyDescent="0.2">
      <c r="A35" s="370"/>
      <c r="B35" s="371" t="s">
        <v>119</v>
      </c>
      <c r="C35" s="372"/>
      <c r="D35" s="372"/>
      <c r="E35" s="373"/>
      <c r="F35" s="550">
        <v>26.6</v>
      </c>
      <c r="G35" s="550">
        <v>28.2</v>
      </c>
      <c r="H35" s="550">
        <v>34.299999999999997</v>
      </c>
      <c r="I35" s="550">
        <v>34.299999999999997</v>
      </c>
      <c r="J35" s="551">
        <v>35</v>
      </c>
      <c r="K35" s="552" t="s">
        <v>352</v>
      </c>
      <c r="L35" s="374">
        <v>-8.3999999999999986</v>
      </c>
    </row>
    <row r="36" spans="1:12" s="369" customFormat="1" ht="15.95" customHeight="1" x14ac:dyDescent="0.2">
      <c r="A36" s="375" t="s">
        <v>353</v>
      </c>
      <c r="B36" s="376"/>
      <c r="C36" s="377"/>
      <c r="D36" s="376"/>
      <c r="E36" s="378"/>
      <c r="F36" s="553">
        <v>12798</v>
      </c>
      <c r="G36" s="553">
        <v>9840</v>
      </c>
      <c r="H36" s="553">
        <v>12021</v>
      </c>
      <c r="I36" s="553">
        <v>8890</v>
      </c>
      <c r="J36" s="553">
        <v>10171</v>
      </c>
      <c r="K36" s="554">
        <v>2627</v>
      </c>
      <c r="L36" s="380">
        <v>25.828335463572902</v>
      </c>
    </row>
    <row r="37" spans="1:12" s="369" customFormat="1" ht="15.95" customHeight="1" x14ac:dyDescent="0.2">
      <c r="A37" s="381"/>
      <c r="B37" s="382" t="s">
        <v>115</v>
      </c>
      <c r="C37" s="382" t="s">
        <v>354</v>
      </c>
      <c r="D37" s="382"/>
      <c r="E37" s="383"/>
      <c r="F37" s="553">
        <v>3504</v>
      </c>
      <c r="G37" s="553">
        <v>2988</v>
      </c>
      <c r="H37" s="553">
        <v>4109</v>
      </c>
      <c r="I37" s="553">
        <v>3022</v>
      </c>
      <c r="J37" s="553">
        <v>3294</v>
      </c>
      <c r="K37" s="554">
        <v>210</v>
      </c>
      <c r="L37" s="380">
        <v>6.3752276867030968</v>
      </c>
    </row>
    <row r="38" spans="1:12" s="369" customFormat="1" ht="15.95" customHeight="1" x14ac:dyDescent="0.2">
      <c r="A38" s="381"/>
      <c r="B38" s="384" t="s">
        <v>107</v>
      </c>
      <c r="C38" s="384" t="s">
        <v>108</v>
      </c>
      <c r="D38" s="385"/>
      <c r="E38" s="383"/>
      <c r="F38" s="553">
        <v>7832</v>
      </c>
      <c r="G38" s="553">
        <v>5508</v>
      </c>
      <c r="H38" s="553">
        <v>6631</v>
      </c>
      <c r="I38" s="553">
        <v>5364</v>
      </c>
      <c r="J38" s="555">
        <v>6119</v>
      </c>
      <c r="K38" s="554">
        <v>1713</v>
      </c>
      <c r="L38" s="380">
        <v>27.994770387318191</v>
      </c>
    </row>
    <row r="39" spans="1:12" s="369" customFormat="1" ht="15.95" customHeight="1" x14ac:dyDescent="0.2">
      <c r="A39" s="381"/>
      <c r="B39" s="385"/>
      <c r="C39" s="382" t="s">
        <v>355</v>
      </c>
      <c r="D39" s="385"/>
      <c r="E39" s="383"/>
      <c r="F39" s="553">
        <v>1936</v>
      </c>
      <c r="G39" s="553">
        <v>1507</v>
      </c>
      <c r="H39" s="553">
        <v>2092</v>
      </c>
      <c r="I39" s="553">
        <v>1689</v>
      </c>
      <c r="J39" s="553">
        <v>1850</v>
      </c>
      <c r="K39" s="554">
        <v>86</v>
      </c>
      <c r="L39" s="380">
        <v>4.6486486486486482</v>
      </c>
    </row>
    <row r="40" spans="1:12" s="369" customFormat="1" ht="15.95" customHeight="1" x14ac:dyDescent="0.2">
      <c r="A40" s="381"/>
      <c r="B40" s="384"/>
      <c r="C40" s="384" t="s">
        <v>109</v>
      </c>
      <c r="D40" s="385"/>
      <c r="E40" s="383"/>
      <c r="F40" s="553">
        <v>4966</v>
      </c>
      <c r="G40" s="553">
        <v>4332</v>
      </c>
      <c r="H40" s="553">
        <v>5390</v>
      </c>
      <c r="I40" s="553">
        <v>3526</v>
      </c>
      <c r="J40" s="553">
        <v>4052</v>
      </c>
      <c r="K40" s="554">
        <v>914</v>
      </c>
      <c r="L40" s="380">
        <v>22.556762092793683</v>
      </c>
    </row>
    <row r="41" spans="1:12" s="369" customFormat="1" ht="24" customHeight="1" x14ac:dyDescent="0.2">
      <c r="A41" s="381"/>
      <c r="B41" s="385"/>
      <c r="C41" s="382" t="s">
        <v>355</v>
      </c>
      <c r="D41" s="385"/>
      <c r="E41" s="383"/>
      <c r="F41" s="553">
        <v>1568</v>
      </c>
      <c r="G41" s="553">
        <v>1481</v>
      </c>
      <c r="H41" s="553">
        <v>2017</v>
      </c>
      <c r="I41" s="553">
        <v>1333</v>
      </c>
      <c r="J41" s="555">
        <v>1444</v>
      </c>
      <c r="K41" s="554">
        <v>124</v>
      </c>
      <c r="L41" s="380">
        <v>8.5872576177285325</v>
      </c>
    </row>
    <row r="42" spans="1:12" s="110" customFormat="1" ht="15" customHeight="1" x14ac:dyDescent="0.2">
      <c r="A42" s="381"/>
      <c r="B42" s="384" t="s">
        <v>115</v>
      </c>
      <c r="C42" s="384" t="s">
        <v>356</v>
      </c>
      <c r="D42" s="385"/>
      <c r="E42" s="383"/>
      <c r="F42" s="553">
        <v>2725</v>
      </c>
      <c r="G42" s="553">
        <v>2065</v>
      </c>
      <c r="H42" s="553">
        <v>3208</v>
      </c>
      <c r="I42" s="553">
        <v>1769</v>
      </c>
      <c r="J42" s="553">
        <v>2140</v>
      </c>
      <c r="K42" s="554">
        <v>585</v>
      </c>
      <c r="L42" s="380">
        <v>27.33644859813084</v>
      </c>
    </row>
    <row r="43" spans="1:12" s="110" customFormat="1" ht="15" customHeight="1" x14ac:dyDescent="0.2">
      <c r="A43" s="381"/>
      <c r="B43" s="385"/>
      <c r="C43" s="382" t="s">
        <v>355</v>
      </c>
      <c r="D43" s="385"/>
      <c r="E43" s="383"/>
      <c r="F43" s="553">
        <v>1096</v>
      </c>
      <c r="G43" s="553">
        <v>750</v>
      </c>
      <c r="H43" s="553">
        <v>1409</v>
      </c>
      <c r="I43" s="553">
        <v>754</v>
      </c>
      <c r="J43" s="553">
        <v>926</v>
      </c>
      <c r="K43" s="554">
        <v>170</v>
      </c>
      <c r="L43" s="380">
        <v>18.358531317494599</v>
      </c>
    </row>
    <row r="44" spans="1:12" s="110" customFormat="1" ht="15" customHeight="1" x14ac:dyDescent="0.2">
      <c r="A44" s="381"/>
      <c r="B44" s="384"/>
      <c r="C44" s="366" t="s">
        <v>111</v>
      </c>
      <c r="D44" s="385"/>
      <c r="E44" s="383"/>
      <c r="F44" s="553">
        <v>8457</v>
      </c>
      <c r="G44" s="553">
        <v>6707</v>
      </c>
      <c r="H44" s="553">
        <v>7485</v>
      </c>
      <c r="I44" s="553">
        <v>6118</v>
      </c>
      <c r="J44" s="555">
        <v>6828</v>
      </c>
      <c r="K44" s="554">
        <v>1629</v>
      </c>
      <c r="L44" s="380">
        <v>23.857644991212652</v>
      </c>
    </row>
    <row r="45" spans="1:12" s="110" customFormat="1" ht="15" customHeight="1" x14ac:dyDescent="0.2">
      <c r="A45" s="381"/>
      <c r="B45" s="385"/>
      <c r="C45" s="382" t="s">
        <v>355</v>
      </c>
      <c r="D45" s="385"/>
      <c r="E45" s="383"/>
      <c r="F45" s="553">
        <v>2073</v>
      </c>
      <c r="G45" s="553">
        <v>1923</v>
      </c>
      <c r="H45" s="553">
        <v>2332</v>
      </c>
      <c r="I45" s="553">
        <v>1973</v>
      </c>
      <c r="J45" s="553">
        <v>2065</v>
      </c>
      <c r="K45" s="554">
        <v>8</v>
      </c>
      <c r="L45" s="380">
        <v>0.38740920096852299</v>
      </c>
    </row>
    <row r="46" spans="1:12" s="110" customFormat="1" ht="15" customHeight="1" x14ac:dyDescent="0.2">
      <c r="A46" s="381"/>
      <c r="B46" s="384"/>
      <c r="C46" s="366" t="s">
        <v>112</v>
      </c>
      <c r="D46" s="385"/>
      <c r="E46" s="383"/>
      <c r="F46" s="553">
        <v>1467</v>
      </c>
      <c r="G46" s="553">
        <v>962</v>
      </c>
      <c r="H46" s="553">
        <v>1211</v>
      </c>
      <c r="I46" s="553">
        <v>874</v>
      </c>
      <c r="J46" s="553">
        <v>1102</v>
      </c>
      <c r="K46" s="554">
        <v>365</v>
      </c>
      <c r="L46" s="380">
        <v>33.121597096188751</v>
      </c>
    </row>
    <row r="47" spans="1:12" s="110" customFormat="1" ht="15" customHeight="1" x14ac:dyDescent="0.2">
      <c r="A47" s="381"/>
      <c r="B47" s="385"/>
      <c r="C47" s="382" t="s">
        <v>355</v>
      </c>
      <c r="D47" s="385"/>
      <c r="E47" s="383"/>
      <c r="F47" s="553">
        <v>284</v>
      </c>
      <c r="G47" s="553">
        <v>281</v>
      </c>
      <c r="H47" s="553">
        <v>328</v>
      </c>
      <c r="I47" s="553">
        <v>257</v>
      </c>
      <c r="J47" s="555">
        <v>261</v>
      </c>
      <c r="K47" s="554">
        <v>23</v>
      </c>
      <c r="L47" s="380">
        <v>8.8122605363984672</v>
      </c>
    </row>
    <row r="48" spans="1:12" s="110" customFormat="1" ht="15" customHeight="1" x14ac:dyDescent="0.2">
      <c r="A48" s="381"/>
      <c r="B48" s="385"/>
      <c r="C48" s="366" t="s">
        <v>113</v>
      </c>
      <c r="D48" s="386"/>
      <c r="E48" s="387"/>
      <c r="F48" s="553">
        <v>149</v>
      </c>
      <c r="G48" s="553">
        <v>106</v>
      </c>
      <c r="H48" s="553">
        <v>117</v>
      </c>
      <c r="I48" s="553">
        <v>129</v>
      </c>
      <c r="J48" s="553">
        <v>101</v>
      </c>
      <c r="K48" s="554">
        <v>48</v>
      </c>
      <c r="L48" s="380">
        <v>47.524752475247524</v>
      </c>
    </row>
    <row r="49" spans="1:12" s="110" customFormat="1" ht="15" customHeight="1" x14ac:dyDescent="0.2">
      <c r="A49" s="381"/>
      <c r="B49" s="385"/>
      <c r="C49" s="382" t="s">
        <v>355</v>
      </c>
      <c r="D49" s="385"/>
      <c r="E49" s="383"/>
      <c r="F49" s="553">
        <v>51</v>
      </c>
      <c r="G49" s="553">
        <v>34</v>
      </c>
      <c r="H49" s="553">
        <v>40</v>
      </c>
      <c r="I49" s="553">
        <v>38</v>
      </c>
      <c r="J49" s="553">
        <v>42</v>
      </c>
      <c r="K49" s="554">
        <v>9</v>
      </c>
      <c r="L49" s="380">
        <v>21.428571428571427</v>
      </c>
    </row>
    <row r="50" spans="1:12" s="110" customFormat="1" ht="15" customHeight="1" x14ac:dyDescent="0.2">
      <c r="A50" s="381"/>
      <c r="B50" s="384" t="s">
        <v>115</v>
      </c>
      <c r="C50" s="382" t="s">
        <v>185</v>
      </c>
      <c r="D50" s="385"/>
      <c r="E50" s="383"/>
      <c r="F50" s="553">
        <v>9231</v>
      </c>
      <c r="G50" s="553">
        <v>6774</v>
      </c>
      <c r="H50" s="553">
        <v>8244</v>
      </c>
      <c r="I50" s="553">
        <v>6191</v>
      </c>
      <c r="J50" s="555">
        <v>7326</v>
      </c>
      <c r="K50" s="554">
        <v>1905</v>
      </c>
      <c r="L50" s="380">
        <v>26.003276003276003</v>
      </c>
    </row>
    <row r="51" spans="1:12" s="110" customFormat="1" ht="15" customHeight="1" x14ac:dyDescent="0.2">
      <c r="A51" s="381"/>
      <c r="B51" s="385"/>
      <c r="C51" s="382" t="s">
        <v>355</v>
      </c>
      <c r="D51" s="385"/>
      <c r="E51" s="383"/>
      <c r="F51" s="553">
        <v>2263</v>
      </c>
      <c r="G51" s="553">
        <v>1772</v>
      </c>
      <c r="H51" s="553">
        <v>2612</v>
      </c>
      <c r="I51" s="553">
        <v>1989</v>
      </c>
      <c r="J51" s="553">
        <v>2263</v>
      </c>
      <c r="K51" s="554">
        <v>0</v>
      </c>
      <c r="L51" s="380">
        <v>0</v>
      </c>
    </row>
    <row r="52" spans="1:12" s="110" customFormat="1" ht="15" customHeight="1" x14ac:dyDescent="0.2">
      <c r="A52" s="381"/>
      <c r="B52" s="384"/>
      <c r="C52" s="382" t="s">
        <v>186</v>
      </c>
      <c r="D52" s="385"/>
      <c r="E52" s="383"/>
      <c r="F52" s="553">
        <v>3567</v>
      </c>
      <c r="G52" s="553">
        <v>3066</v>
      </c>
      <c r="H52" s="553">
        <v>3777</v>
      </c>
      <c r="I52" s="553">
        <v>2699</v>
      </c>
      <c r="J52" s="553">
        <v>2845</v>
      </c>
      <c r="K52" s="554">
        <v>722</v>
      </c>
      <c r="L52" s="380">
        <v>25.377855887521967</v>
      </c>
    </row>
    <row r="53" spans="1:12" s="269" customFormat="1" ht="11.25" customHeight="1" x14ac:dyDescent="0.2">
      <c r="A53" s="381"/>
      <c r="B53" s="385"/>
      <c r="C53" s="382" t="s">
        <v>355</v>
      </c>
      <c r="D53" s="385"/>
      <c r="E53" s="383"/>
      <c r="F53" s="553">
        <v>1241</v>
      </c>
      <c r="G53" s="553">
        <v>1216</v>
      </c>
      <c r="H53" s="553">
        <v>1497</v>
      </c>
      <c r="I53" s="553">
        <v>1033</v>
      </c>
      <c r="J53" s="555">
        <v>1031</v>
      </c>
      <c r="K53" s="554">
        <v>210</v>
      </c>
      <c r="L53" s="380">
        <v>20.368574199806012</v>
      </c>
    </row>
    <row r="54" spans="1:12" s="151" customFormat="1" ht="12.75" customHeight="1" x14ac:dyDescent="0.2">
      <c r="A54" s="381"/>
      <c r="B54" s="384" t="s">
        <v>115</v>
      </c>
      <c r="C54" s="384" t="s">
        <v>118</v>
      </c>
      <c r="D54" s="385"/>
      <c r="E54" s="383"/>
      <c r="F54" s="553">
        <v>8543</v>
      </c>
      <c r="G54" s="553">
        <v>6338</v>
      </c>
      <c r="H54" s="553">
        <v>8404</v>
      </c>
      <c r="I54" s="553">
        <v>5932</v>
      </c>
      <c r="J54" s="553">
        <v>7149</v>
      </c>
      <c r="K54" s="554">
        <v>1394</v>
      </c>
      <c r="L54" s="380">
        <v>19.499230661630996</v>
      </c>
    </row>
    <row r="55" spans="1:12" ht="11.25" x14ac:dyDescent="0.2">
      <c r="A55" s="381"/>
      <c r="B55" s="385"/>
      <c r="C55" s="382" t="s">
        <v>355</v>
      </c>
      <c r="D55" s="385"/>
      <c r="E55" s="383"/>
      <c r="F55" s="553">
        <v>2372</v>
      </c>
      <c r="G55" s="553">
        <v>2001</v>
      </c>
      <c r="H55" s="553">
        <v>2867</v>
      </c>
      <c r="I55" s="553">
        <v>2008</v>
      </c>
      <c r="J55" s="553">
        <v>2237</v>
      </c>
      <c r="K55" s="554">
        <v>135</v>
      </c>
      <c r="L55" s="380">
        <v>6.034868126955744</v>
      </c>
    </row>
    <row r="56" spans="1:12" ht="14.25" customHeight="1" x14ac:dyDescent="0.2">
      <c r="A56" s="381"/>
      <c r="B56" s="385"/>
      <c r="C56" s="384" t="s">
        <v>119</v>
      </c>
      <c r="D56" s="385"/>
      <c r="E56" s="383"/>
      <c r="F56" s="553">
        <v>4255</v>
      </c>
      <c r="G56" s="553">
        <v>3502</v>
      </c>
      <c r="H56" s="553">
        <v>3616</v>
      </c>
      <c r="I56" s="553">
        <v>2958</v>
      </c>
      <c r="J56" s="553">
        <v>3022</v>
      </c>
      <c r="K56" s="554">
        <v>1233</v>
      </c>
      <c r="L56" s="380">
        <v>40.800794176042359</v>
      </c>
    </row>
    <row r="57" spans="1:12" ht="18.75" customHeight="1" x14ac:dyDescent="0.2">
      <c r="A57" s="388"/>
      <c r="B57" s="389"/>
      <c r="C57" s="390" t="s">
        <v>355</v>
      </c>
      <c r="D57" s="389"/>
      <c r="E57" s="391"/>
      <c r="F57" s="556">
        <v>1132</v>
      </c>
      <c r="G57" s="557">
        <v>987</v>
      </c>
      <c r="H57" s="557">
        <v>1242</v>
      </c>
      <c r="I57" s="557">
        <v>1014</v>
      </c>
      <c r="J57" s="557">
        <v>1057</v>
      </c>
      <c r="K57" s="558">
        <f t="shared" ref="K57" si="0">IF(OR(F57=".",J57=".")=TRUE,".",IF(OR(F57="*",J57="*")=TRUE,"*",IF(AND(F57="-",J57="-")=TRUE,"-",IF(AND(ISNUMBER(J57),ISNUMBER(F57))=TRUE,IF(F57-J57=0,0,F57-J57),IF(ISNUMBER(F57)=TRUE,F57,-J57)))))</f>
        <v>75</v>
      </c>
      <c r="L57" s="392">
        <f t="shared" ref="L57" si="1">IF(K57 =".",".",IF(K57 ="*","*",IF(K57="-","-",IF(K57=0,0,IF(OR(J57="-",J57=".",F57="-",F57=".")=TRUE,"X",IF(J57=0,"0,0",IF(ABS(K57*100/J57)&gt;250,".X",(K57*100/J57))))))))</f>
        <v>7.0955534531693472</v>
      </c>
    </row>
    <row r="58" spans="1:12" ht="11.25" x14ac:dyDescent="0.2">
      <c r="A58" s="393"/>
      <c r="B58" s="385"/>
      <c r="C58" s="382"/>
      <c r="D58" s="385"/>
      <c r="E58" s="385"/>
      <c r="F58" s="394"/>
      <c r="G58" s="394"/>
      <c r="H58" s="394"/>
      <c r="I58" s="379"/>
      <c r="J58" s="394"/>
      <c r="K58" s="395"/>
      <c r="L58" s="269" t="s">
        <v>47</v>
      </c>
    </row>
    <row r="59" spans="1:12" ht="20.25" customHeight="1" x14ac:dyDescent="0.2">
      <c r="A59" s="633" t="s">
        <v>357</v>
      </c>
      <c r="B59" s="634"/>
      <c r="C59" s="634"/>
      <c r="D59" s="633"/>
      <c r="E59" s="634"/>
      <c r="F59" s="634"/>
      <c r="G59" s="634"/>
      <c r="H59" s="634"/>
      <c r="I59" s="634"/>
      <c r="J59" s="634"/>
      <c r="K59" s="634"/>
      <c r="L59" s="634"/>
    </row>
    <row r="60" spans="1:12" ht="11.25" customHeight="1" x14ac:dyDescent="0.2">
      <c r="A60" s="635" t="s">
        <v>358</v>
      </c>
      <c r="B60" s="636"/>
      <c r="C60" s="636"/>
      <c r="D60" s="636"/>
      <c r="E60" s="636"/>
      <c r="F60" s="636"/>
      <c r="G60" s="636"/>
      <c r="H60" s="636"/>
      <c r="I60" s="636"/>
      <c r="J60" s="636"/>
      <c r="K60" s="636"/>
      <c r="L60" s="636"/>
    </row>
    <row r="61" spans="1:12" ht="12.75" customHeight="1" x14ac:dyDescent="0.2">
      <c r="A61" s="637" t="s">
        <v>359</v>
      </c>
      <c r="B61" s="638"/>
      <c r="C61" s="638"/>
      <c r="D61" s="638"/>
      <c r="E61" s="638"/>
      <c r="F61" s="638"/>
      <c r="G61" s="638"/>
      <c r="H61" s="638"/>
      <c r="I61" s="638"/>
      <c r="J61" s="638"/>
      <c r="K61" s="638"/>
      <c r="L61" s="638"/>
    </row>
    <row r="62" spans="1:12" ht="15.95" customHeight="1" x14ac:dyDescent="0.2">
      <c r="A62" s="396"/>
      <c r="B62" s="396"/>
      <c r="C62" s="396"/>
      <c r="D62" s="396"/>
      <c r="E62" s="396"/>
      <c r="F62" s="396"/>
      <c r="G62" s="396"/>
      <c r="H62" s="396"/>
      <c r="I62" s="396"/>
      <c r="J62" s="397"/>
      <c r="K62" s="397"/>
      <c r="L62" s="398"/>
    </row>
    <row r="63" spans="1:12" ht="15.95" customHeight="1" x14ac:dyDescent="0.2">
      <c r="A63" s="398"/>
      <c r="B63" s="399"/>
      <c r="C63" s="398"/>
      <c r="D63" s="399"/>
      <c r="E63" s="399"/>
      <c r="F63" s="397"/>
      <c r="G63" s="397"/>
      <c r="H63" s="397"/>
      <c r="I63" s="397"/>
      <c r="J63" s="397"/>
      <c r="K63" s="397"/>
      <c r="L63" s="400"/>
    </row>
    <row r="64" spans="1:12" ht="15.95" customHeight="1" x14ac:dyDescent="0.2">
      <c r="A64" s="398"/>
      <c r="B64" s="399"/>
      <c r="C64" s="398"/>
      <c r="D64" s="399"/>
      <c r="E64" s="399"/>
      <c r="F64" s="397"/>
      <c r="G64" s="397"/>
      <c r="H64" s="397"/>
      <c r="I64" s="397"/>
      <c r="J64" s="397"/>
      <c r="K64" s="397"/>
      <c r="L64" s="400"/>
    </row>
    <row r="65" spans="12:12" ht="15.95" customHeight="1" x14ac:dyDescent="0.2">
      <c r="L65" s="401"/>
    </row>
  </sheetData>
  <mergeCells count="15">
    <mergeCell ref="A3:L3"/>
    <mergeCell ref="A5:D5"/>
    <mergeCell ref="A7:E10"/>
    <mergeCell ref="F7:L7"/>
    <mergeCell ref="F8:F9"/>
    <mergeCell ref="G8:G9"/>
    <mergeCell ref="H8:H9"/>
    <mergeCell ref="I8:I9"/>
    <mergeCell ref="J8:J9"/>
    <mergeCell ref="K8:L8"/>
    <mergeCell ref="A11:E11"/>
    <mergeCell ref="A24:E24"/>
    <mergeCell ref="A59:L59"/>
    <mergeCell ref="A60:L60"/>
    <mergeCell ref="A61:L61"/>
  </mergeCells>
  <printOptions horizontalCentered="1"/>
  <pageMargins left="0.7" right="0.7" top="0.75" bottom="0.75" header="0.3" footer="0.3"/>
  <pageSetup paperSize="9" scale="7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BFB7F-A6C2-472B-A2E4-D1BC5FBC7066}">
  <sheetPr codeName="Tabelle23">
    <pageSetUpPr fitToPage="1"/>
  </sheetPr>
  <dimension ref="A1:O43"/>
  <sheetViews>
    <sheetView showGridLines="0" zoomScaleNormal="100" workbookViewId="0"/>
  </sheetViews>
  <sheetFormatPr baseColWidth="10" defaultColWidth="7.75" defaultRowHeight="15.95" customHeight="1" x14ac:dyDescent="0.2"/>
  <cols>
    <col min="1" max="1" width="8.5" style="97" customWidth="1"/>
    <col min="2" max="2" width="42.625" style="97"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248"/>
      <c r="D1" s="90"/>
      <c r="E1" s="90"/>
      <c r="F1" s="90"/>
      <c r="G1" s="89"/>
      <c r="H1" s="89"/>
      <c r="I1" s="89"/>
      <c r="J1" s="57" t="s">
        <v>6</v>
      </c>
    </row>
    <row r="2" spans="1:15" s="91" customFormat="1" ht="11.25" customHeight="1" x14ac:dyDescent="0.2">
      <c r="A2" s="92"/>
      <c r="B2" s="93"/>
      <c r="C2" s="250"/>
      <c r="D2" s="93"/>
      <c r="E2" s="93"/>
      <c r="F2" s="93"/>
      <c r="G2" s="93"/>
      <c r="H2" s="93"/>
      <c r="I2" s="93"/>
      <c r="J2" s="93"/>
    </row>
    <row r="3" spans="1:15" s="94" customFormat="1" ht="24.95" customHeight="1" x14ac:dyDescent="0.2">
      <c r="A3" s="577" t="s">
        <v>360</v>
      </c>
      <c r="B3" s="578"/>
      <c r="C3" s="578"/>
      <c r="D3" s="578"/>
      <c r="E3" s="578"/>
      <c r="F3" s="578"/>
      <c r="G3" s="578"/>
      <c r="H3" s="578"/>
      <c r="I3" s="578"/>
      <c r="J3" s="578"/>
    </row>
    <row r="4" spans="1:15" s="94" customFormat="1" ht="12" customHeight="1" x14ac:dyDescent="0.2">
      <c r="A4" s="579" t="s">
        <v>94</v>
      </c>
      <c r="B4" s="579"/>
      <c r="C4" s="579"/>
      <c r="D4" s="579"/>
      <c r="E4" s="579"/>
      <c r="F4" s="579"/>
      <c r="G4" s="579"/>
      <c r="H4" s="579"/>
      <c r="I4" s="579"/>
      <c r="J4" s="579"/>
    </row>
    <row r="5" spans="1:15" s="94" customFormat="1" ht="12" customHeight="1" x14ac:dyDescent="0.2">
      <c r="A5" s="580" t="s">
        <v>338</v>
      </c>
      <c r="B5" s="580"/>
      <c r="C5" s="580"/>
      <c r="D5" s="580"/>
      <c r="E5" s="252"/>
      <c r="F5" s="252"/>
      <c r="G5" s="252"/>
      <c r="H5" s="252"/>
      <c r="I5" s="252"/>
      <c r="J5" s="252"/>
    </row>
    <row r="6" spans="1:15" s="94" customFormat="1" ht="11.25" customHeight="1" x14ac:dyDescent="0.2">
      <c r="A6" s="227"/>
      <c r="B6" s="228"/>
      <c r="C6" s="228"/>
      <c r="D6" s="228"/>
      <c r="E6" s="228"/>
      <c r="F6" s="228"/>
      <c r="G6" s="228"/>
      <c r="H6" s="228"/>
      <c r="I6" s="228"/>
      <c r="J6" s="228"/>
    </row>
    <row r="7" spans="1:15" s="91" customFormat="1" ht="24.95" customHeight="1" x14ac:dyDescent="0.2">
      <c r="A7" s="595" t="s">
        <v>217</v>
      </c>
      <c r="B7" s="596"/>
      <c r="C7" s="589" t="s">
        <v>96</v>
      </c>
      <c r="D7" s="654" t="s">
        <v>361</v>
      </c>
      <c r="E7" s="655"/>
      <c r="F7" s="655"/>
      <c r="G7" s="655"/>
      <c r="H7" s="656"/>
      <c r="I7" s="657" t="s">
        <v>362</v>
      </c>
      <c r="J7" s="658"/>
      <c r="K7" s="96"/>
      <c r="L7" s="96"/>
      <c r="M7" s="96"/>
      <c r="N7" s="96"/>
      <c r="O7" s="96"/>
    </row>
    <row r="8" spans="1:15" ht="21.75" customHeight="1" x14ac:dyDescent="0.2">
      <c r="A8" s="623"/>
      <c r="B8" s="624"/>
      <c r="C8" s="590"/>
      <c r="D8" s="573" t="s">
        <v>338</v>
      </c>
      <c r="E8" s="573" t="s">
        <v>340</v>
      </c>
      <c r="F8" s="573" t="s">
        <v>341</v>
      </c>
      <c r="G8" s="573" t="s">
        <v>342</v>
      </c>
      <c r="H8" s="573" t="s">
        <v>343</v>
      </c>
      <c r="I8" s="659"/>
      <c r="J8" s="660"/>
    </row>
    <row r="9" spans="1:15" ht="12" customHeight="1" x14ac:dyDescent="0.2">
      <c r="A9" s="623"/>
      <c r="B9" s="624"/>
      <c r="C9" s="590"/>
      <c r="D9" s="574"/>
      <c r="E9" s="574"/>
      <c r="F9" s="574"/>
      <c r="G9" s="574"/>
      <c r="H9" s="574"/>
      <c r="I9" s="98" t="s">
        <v>104</v>
      </c>
      <c r="J9" s="99" t="s">
        <v>105</v>
      </c>
    </row>
    <row r="10" spans="1:15" ht="12" customHeight="1" x14ac:dyDescent="0.2">
      <c r="A10" s="283"/>
      <c r="B10" s="284"/>
      <c r="C10" s="591"/>
      <c r="D10" s="100">
        <v>1</v>
      </c>
      <c r="E10" s="100">
        <v>2</v>
      </c>
      <c r="F10" s="100">
        <v>3</v>
      </c>
      <c r="G10" s="100">
        <v>4</v>
      </c>
      <c r="H10" s="100">
        <v>5</v>
      </c>
      <c r="I10" s="100">
        <v>6</v>
      </c>
      <c r="J10" s="100">
        <v>7</v>
      </c>
      <c r="K10" s="101"/>
    </row>
    <row r="11" spans="1:15" s="192" customFormat="1" ht="24.95" customHeight="1" x14ac:dyDescent="0.2">
      <c r="A11" s="620" t="s">
        <v>106</v>
      </c>
      <c r="B11" s="621"/>
      <c r="C11" s="285">
        <v>100</v>
      </c>
      <c r="D11" s="115">
        <v>13070</v>
      </c>
      <c r="E11" s="114">
        <v>10227</v>
      </c>
      <c r="F11" s="114">
        <v>15067</v>
      </c>
      <c r="G11" s="114">
        <v>9069</v>
      </c>
      <c r="H11" s="140">
        <v>10368</v>
      </c>
      <c r="I11" s="115">
        <v>2702</v>
      </c>
      <c r="J11" s="116">
        <v>26.060956790123456</v>
      </c>
    </row>
    <row r="12" spans="1:15" s="110" customFormat="1" ht="24.95" customHeight="1" x14ac:dyDescent="0.2">
      <c r="A12" s="193" t="s">
        <v>134</v>
      </c>
      <c r="B12" s="194" t="s">
        <v>135</v>
      </c>
      <c r="C12" s="113">
        <v>0.63504208110175975</v>
      </c>
      <c r="D12" s="115">
        <v>83</v>
      </c>
      <c r="E12" s="114">
        <v>56</v>
      </c>
      <c r="F12" s="114">
        <v>161</v>
      </c>
      <c r="G12" s="114">
        <v>118</v>
      </c>
      <c r="H12" s="140">
        <v>126</v>
      </c>
      <c r="I12" s="115">
        <v>-43</v>
      </c>
      <c r="J12" s="116">
        <v>-34.126984126984127</v>
      </c>
    </row>
    <row r="13" spans="1:15" s="110" customFormat="1" ht="24.95" customHeight="1" x14ac:dyDescent="0.2">
      <c r="A13" s="193" t="s">
        <v>136</v>
      </c>
      <c r="B13" s="199" t="s">
        <v>218</v>
      </c>
      <c r="C13" s="113">
        <v>0.96403978576893645</v>
      </c>
      <c r="D13" s="115">
        <v>126</v>
      </c>
      <c r="E13" s="114">
        <v>95</v>
      </c>
      <c r="F13" s="114">
        <v>98</v>
      </c>
      <c r="G13" s="114">
        <v>86</v>
      </c>
      <c r="H13" s="140">
        <v>101</v>
      </c>
      <c r="I13" s="115">
        <v>25</v>
      </c>
      <c r="J13" s="116">
        <v>24.752475247524753</v>
      </c>
    </row>
    <row r="14" spans="1:15" s="287" customFormat="1" ht="24.95" customHeight="1" x14ac:dyDescent="0.2">
      <c r="A14" s="193" t="s">
        <v>219</v>
      </c>
      <c r="B14" s="199" t="s">
        <v>139</v>
      </c>
      <c r="C14" s="113">
        <v>15.485845447589901</v>
      </c>
      <c r="D14" s="115">
        <v>2024</v>
      </c>
      <c r="E14" s="114">
        <v>1557</v>
      </c>
      <c r="F14" s="114">
        <v>2643</v>
      </c>
      <c r="G14" s="114">
        <v>1450</v>
      </c>
      <c r="H14" s="140">
        <v>1847</v>
      </c>
      <c r="I14" s="115">
        <v>177</v>
      </c>
      <c r="J14" s="116">
        <v>9.5831077422847866</v>
      </c>
      <c r="K14" s="110"/>
      <c r="L14" s="110"/>
      <c r="M14" s="110"/>
      <c r="N14" s="110"/>
      <c r="O14" s="110"/>
    </row>
    <row r="15" spans="1:15" s="110" customFormat="1" ht="24.95" customHeight="1" x14ac:dyDescent="0.2">
      <c r="A15" s="193" t="s">
        <v>220</v>
      </c>
      <c r="B15" s="199" t="s">
        <v>221</v>
      </c>
      <c r="C15" s="113">
        <v>2.6778882938026012</v>
      </c>
      <c r="D15" s="115">
        <v>350</v>
      </c>
      <c r="E15" s="114">
        <v>398</v>
      </c>
      <c r="F15" s="114">
        <v>663</v>
      </c>
      <c r="G15" s="114">
        <v>267</v>
      </c>
      <c r="H15" s="140">
        <v>432</v>
      </c>
      <c r="I15" s="115">
        <v>-82</v>
      </c>
      <c r="J15" s="116">
        <v>-18.981481481481481</v>
      </c>
    </row>
    <row r="16" spans="1:15" s="287" customFormat="1" ht="24.95" customHeight="1" x14ac:dyDescent="0.2">
      <c r="A16" s="193" t="s">
        <v>222</v>
      </c>
      <c r="B16" s="199" t="s">
        <v>143</v>
      </c>
      <c r="C16" s="113">
        <v>10</v>
      </c>
      <c r="D16" s="115">
        <v>1307</v>
      </c>
      <c r="E16" s="114">
        <v>914</v>
      </c>
      <c r="F16" s="114">
        <v>1540</v>
      </c>
      <c r="G16" s="114">
        <v>916</v>
      </c>
      <c r="H16" s="140">
        <v>1010</v>
      </c>
      <c r="I16" s="115">
        <v>297</v>
      </c>
      <c r="J16" s="116">
        <v>29.405940594059405</v>
      </c>
      <c r="K16" s="110"/>
      <c r="L16" s="110"/>
      <c r="M16" s="110"/>
      <c r="N16" s="110"/>
      <c r="O16" s="110"/>
    </row>
    <row r="17" spans="1:15" s="110" customFormat="1" ht="24.95" customHeight="1" x14ac:dyDescent="0.2">
      <c r="A17" s="193" t="s">
        <v>144</v>
      </c>
      <c r="B17" s="199" t="s">
        <v>224</v>
      </c>
      <c r="C17" s="113">
        <v>2.8079571537872994</v>
      </c>
      <c r="D17" s="115">
        <v>367</v>
      </c>
      <c r="E17" s="114">
        <v>245</v>
      </c>
      <c r="F17" s="114">
        <v>440</v>
      </c>
      <c r="G17" s="114">
        <v>267</v>
      </c>
      <c r="H17" s="140">
        <v>405</v>
      </c>
      <c r="I17" s="115">
        <v>-38</v>
      </c>
      <c r="J17" s="116">
        <v>-9.3827160493827169</v>
      </c>
    </row>
    <row r="18" spans="1:15" s="287" customFormat="1" ht="24.95" customHeight="1" x14ac:dyDescent="0.2">
      <c r="A18" s="201" t="s">
        <v>146</v>
      </c>
      <c r="B18" s="202" t="s">
        <v>147</v>
      </c>
      <c r="C18" s="113">
        <v>6.3351185921958688</v>
      </c>
      <c r="D18" s="115">
        <v>828</v>
      </c>
      <c r="E18" s="114">
        <v>514</v>
      </c>
      <c r="F18" s="114">
        <v>917</v>
      </c>
      <c r="G18" s="114">
        <v>658</v>
      </c>
      <c r="H18" s="140">
        <v>899</v>
      </c>
      <c r="I18" s="115">
        <v>-71</v>
      </c>
      <c r="J18" s="116">
        <v>-7.8976640711902117</v>
      </c>
      <c r="K18" s="110"/>
      <c r="L18" s="110"/>
      <c r="M18" s="110"/>
      <c r="N18" s="110"/>
      <c r="O18" s="110"/>
    </row>
    <row r="19" spans="1:15" s="110" customFormat="1" ht="24.95" customHeight="1" x14ac:dyDescent="0.2">
      <c r="A19" s="193" t="s">
        <v>148</v>
      </c>
      <c r="B19" s="199" t="s">
        <v>149</v>
      </c>
      <c r="C19" s="113">
        <v>14.169854628921193</v>
      </c>
      <c r="D19" s="115">
        <v>1852</v>
      </c>
      <c r="E19" s="114">
        <v>1482</v>
      </c>
      <c r="F19" s="114">
        <v>2429</v>
      </c>
      <c r="G19" s="114">
        <v>1283</v>
      </c>
      <c r="H19" s="140">
        <v>1621</v>
      </c>
      <c r="I19" s="115">
        <v>231</v>
      </c>
      <c r="J19" s="116">
        <v>14.250462677359655</v>
      </c>
    </row>
    <row r="20" spans="1:15" s="287" customFormat="1" ht="24.95" customHeight="1" x14ac:dyDescent="0.2">
      <c r="A20" s="193" t="s">
        <v>150</v>
      </c>
      <c r="B20" s="199" t="s">
        <v>151</v>
      </c>
      <c r="C20" s="113">
        <v>8.439173680183627</v>
      </c>
      <c r="D20" s="115">
        <v>1103</v>
      </c>
      <c r="E20" s="114">
        <v>1128</v>
      </c>
      <c r="F20" s="114">
        <v>918</v>
      </c>
      <c r="G20" s="114">
        <v>643</v>
      </c>
      <c r="H20" s="140">
        <v>848</v>
      </c>
      <c r="I20" s="115">
        <v>255</v>
      </c>
      <c r="J20" s="116">
        <v>30.070754716981131</v>
      </c>
      <c r="K20" s="110"/>
      <c r="L20" s="110"/>
      <c r="M20" s="110"/>
      <c r="N20" s="110"/>
      <c r="O20" s="110"/>
    </row>
    <row r="21" spans="1:15" s="110" customFormat="1" ht="24.95" customHeight="1" x14ac:dyDescent="0.2">
      <c r="A21" s="201" t="s">
        <v>152</v>
      </c>
      <c r="B21" s="202" t="s">
        <v>153</v>
      </c>
      <c r="C21" s="113">
        <v>3.5960214231063503</v>
      </c>
      <c r="D21" s="115">
        <v>470</v>
      </c>
      <c r="E21" s="114">
        <v>455</v>
      </c>
      <c r="F21" s="114">
        <v>708</v>
      </c>
      <c r="G21" s="114">
        <v>415</v>
      </c>
      <c r="H21" s="140">
        <v>177</v>
      </c>
      <c r="I21" s="115">
        <v>293</v>
      </c>
      <c r="J21" s="116">
        <v>165.5367231638418</v>
      </c>
    </row>
    <row r="22" spans="1:15" s="110" customFormat="1" ht="24.95" customHeight="1" x14ac:dyDescent="0.2">
      <c r="A22" s="201" t="s">
        <v>154</v>
      </c>
      <c r="B22" s="199" t="s">
        <v>155</v>
      </c>
      <c r="C22" s="113">
        <v>2.1423106350420813</v>
      </c>
      <c r="D22" s="115">
        <v>280</v>
      </c>
      <c r="E22" s="114">
        <v>166</v>
      </c>
      <c r="F22" s="114">
        <v>266</v>
      </c>
      <c r="G22" s="114">
        <v>138</v>
      </c>
      <c r="H22" s="140">
        <v>154</v>
      </c>
      <c r="I22" s="115">
        <v>126</v>
      </c>
      <c r="J22" s="116">
        <v>81.818181818181813</v>
      </c>
    </row>
    <row r="23" spans="1:15" s="110" customFormat="1" ht="24.95" customHeight="1" x14ac:dyDescent="0.2">
      <c r="A23" s="193" t="s">
        <v>156</v>
      </c>
      <c r="B23" s="199" t="s">
        <v>157</v>
      </c>
      <c r="C23" s="113">
        <v>4.2693190512624328</v>
      </c>
      <c r="D23" s="115">
        <v>558</v>
      </c>
      <c r="E23" s="114">
        <v>57</v>
      </c>
      <c r="F23" s="114">
        <v>137</v>
      </c>
      <c r="G23" s="114">
        <v>55</v>
      </c>
      <c r="H23" s="140">
        <v>90</v>
      </c>
      <c r="I23" s="115">
        <v>468</v>
      </c>
      <c r="J23" s="116" t="s">
        <v>520</v>
      </c>
    </row>
    <row r="24" spans="1:15" s="110" customFormat="1" ht="24.95" customHeight="1" x14ac:dyDescent="0.2">
      <c r="A24" s="193" t="s">
        <v>158</v>
      </c>
      <c r="B24" s="199" t="s">
        <v>225</v>
      </c>
      <c r="C24" s="113">
        <v>5.7306809487375672</v>
      </c>
      <c r="D24" s="115">
        <v>749</v>
      </c>
      <c r="E24" s="114">
        <v>537</v>
      </c>
      <c r="F24" s="114">
        <v>1140</v>
      </c>
      <c r="G24" s="114">
        <v>468</v>
      </c>
      <c r="H24" s="140">
        <v>747</v>
      </c>
      <c r="I24" s="115">
        <v>2</v>
      </c>
      <c r="J24" s="116">
        <v>0.2677376171352075</v>
      </c>
    </row>
    <row r="25" spans="1:15" s="110" customFormat="1" ht="24.95" customHeight="1" x14ac:dyDescent="0.2">
      <c r="A25" s="193" t="s">
        <v>160</v>
      </c>
      <c r="B25" s="204" t="s">
        <v>161</v>
      </c>
      <c r="C25" s="113">
        <v>23.0451415455241</v>
      </c>
      <c r="D25" s="115">
        <v>3012</v>
      </c>
      <c r="E25" s="114">
        <v>2347</v>
      </c>
      <c r="F25" s="114">
        <v>2352</v>
      </c>
      <c r="G25" s="114">
        <v>2211</v>
      </c>
      <c r="H25" s="140">
        <v>2050</v>
      </c>
      <c r="I25" s="115">
        <v>962</v>
      </c>
      <c r="J25" s="116">
        <v>46.926829268292686</v>
      </c>
    </row>
    <row r="26" spans="1:15" s="110" customFormat="1" ht="24.95" customHeight="1" x14ac:dyDescent="0.2">
      <c r="A26" s="193" t="s">
        <v>227</v>
      </c>
      <c r="B26" s="204" t="s">
        <v>163</v>
      </c>
      <c r="C26" s="113">
        <v>5.3404743687834735</v>
      </c>
      <c r="D26" s="115">
        <v>698</v>
      </c>
      <c r="E26" s="114">
        <v>496</v>
      </c>
      <c r="F26" s="114">
        <v>696</v>
      </c>
      <c r="G26" s="114">
        <v>507</v>
      </c>
      <c r="H26" s="140">
        <v>618</v>
      </c>
      <c r="I26" s="115">
        <v>80</v>
      </c>
      <c r="J26" s="116">
        <v>12.944983818770227</v>
      </c>
    </row>
    <row r="27" spans="1:15" s="110" customFormat="1" ht="24.95" customHeight="1" x14ac:dyDescent="0.2">
      <c r="A27" s="201">
        <v>782.78300000000002</v>
      </c>
      <c r="B27" s="203" t="s">
        <v>164</v>
      </c>
      <c r="C27" s="113">
        <v>17.704667176740628</v>
      </c>
      <c r="D27" s="115">
        <v>2314</v>
      </c>
      <c r="E27" s="114">
        <v>1851</v>
      </c>
      <c r="F27" s="114">
        <v>1656</v>
      </c>
      <c r="G27" s="114">
        <v>1704</v>
      </c>
      <c r="H27" s="140">
        <v>1432</v>
      </c>
      <c r="I27" s="115">
        <v>882</v>
      </c>
      <c r="J27" s="116">
        <v>61.592178770949722</v>
      </c>
    </row>
    <row r="28" spans="1:15" s="110" customFormat="1" ht="24.95" customHeight="1" x14ac:dyDescent="0.2">
      <c r="A28" s="193" t="s">
        <v>165</v>
      </c>
      <c r="B28" s="199" t="s">
        <v>166</v>
      </c>
      <c r="C28" s="113">
        <v>2.6931905126243305</v>
      </c>
      <c r="D28" s="115">
        <v>352</v>
      </c>
      <c r="E28" s="114">
        <v>248</v>
      </c>
      <c r="F28" s="114">
        <v>427</v>
      </c>
      <c r="G28" s="114">
        <v>283</v>
      </c>
      <c r="H28" s="140">
        <v>259</v>
      </c>
      <c r="I28" s="115">
        <v>93</v>
      </c>
      <c r="J28" s="116">
        <v>35.907335907335906</v>
      </c>
    </row>
    <row r="29" spans="1:15" s="110" customFormat="1" ht="24.95" customHeight="1" x14ac:dyDescent="0.2">
      <c r="A29" s="193" t="s">
        <v>167</v>
      </c>
      <c r="B29" s="199" t="s">
        <v>168</v>
      </c>
      <c r="C29" s="113">
        <v>2.5707727620504972</v>
      </c>
      <c r="D29" s="115">
        <v>336</v>
      </c>
      <c r="E29" s="114">
        <v>308</v>
      </c>
      <c r="F29" s="114">
        <v>757</v>
      </c>
      <c r="G29" s="114">
        <v>207</v>
      </c>
      <c r="H29" s="140">
        <v>319</v>
      </c>
      <c r="I29" s="115">
        <v>17</v>
      </c>
      <c r="J29" s="116">
        <v>5.3291536050156738</v>
      </c>
    </row>
    <row r="30" spans="1:15" s="110" customFormat="1" ht="24.95" customHeight="1" x14ac:dyDescent="0.2">
      <c r="A30" s="193">
        <v>86</v>
      </c>
      <c r="B30" s="199" t="s">
        <v>169</v>
      </c>
      <c r="C30" s="113">
        <v>4.3152257077276204</v>
      </c>
      <c r="D30" s="115">
        <v>564</v>
      </c>
      <c r="E30" s="114">
        <v>505</v>
      </c>
      <c r="F30" s="114">
        <v>878</v>
      </c>
      <c r="G30" s="114">
        <v>350</v>
      </c>
      <c r="H30" s="140">
        <v>526</v>
      </c>
      <c r="I30" s="115">
        <v>38</v>
      </c>
      <c r="J30" s="116">
        <v>7.2243346007604563</v>
      </c>
    </row>
    <row r="31" spans="1:15" s="110" customFormat="1" ht="24.95" customHeight="1" x14ac:dyDescent="0.2">
      <c r="A31" s="193">
        <v>87.88</v>
      </c>
      <c r="B31" s="204" t="s">
        <v>170</v>
      </c>
      <c r="C31" s="113">
        <v>3.0986993114001531</v>
      </c>
      <c r="D31" s="115">
        <v>405</v>
      </c>
      <c r="E31" s="114">
        <v>446</v>
      </c>
      <c r="F31" s="114">
        <v>769</v>
      </c>
      <c r="G31" s="114">
        <v>433</v>
      </c>
      <c r="H31" s="140">
        <v>405</v>
      </c>
      <c r="I31" s="115">
        <v>0</v>
      </c>
      <c r="J31" s="116">
        <v>0</v>
      </c>
    </row>
    <row r="32" spans="1:15" s="110" customFormat="1" ht="24.95" customHeight="1" x14ac:dyDescent="0.2">
      <c r="A32" s="193" t="s">
        <v>171</v>
      </c>
      <c r="B32" s="199" t="s">
        <v>172</v>
      </c>
      <c r="C32" s="113">
        <v>2.5095638867635808</v>
      </c>
      <c r="D32" s="115">
        <v>328</v>
      </c>
      <c r="E32" s="114">
        <v>326</v>
      </c>
      <c r="F32" s="114">
        <v>467</v>
      </c>
      <c r="G32" s="114">
        <v>271</v>
      </c>
      <c r="H32" s="140">
        <v>199</v>
      </c>
      <c r="I32" s="115">
        <v>129</v>
      </c>
      <c r="J32" s="116">
        <v>64.824120603015075</v>
      </c>
    </row>
    <row r="33" spans="1:10" s="110" customFormat="1" ht="24.95" customHeight="1" x14ac:dyDescent="0.2">
      <c r="A33" s="193"/>
      <c r="B33" s="204" t="s">
        <v>173</v>
      </c>
      <c r="C33" s="113">
        <v>0</v>
      </c>
      <c r="D33" s="115">
        <v>0</v>
      </c>
      <c r="E33" s="114">
        <v>0</v>
      </c>
      <c r="F33" s="114">
        <v>0</v>
      </c>
      <c r="G33" s="114">
        <v>0</v>
      </c>
      <c r="H33" s="140">
        <v>0</v>
      </c>
      <c r="I33" s="115">
        <v>0</v>
      </c>
      <c r="J33" s="116">
        <v>0</v>
      </c>
    </row>
    <row r="34" spans="1:10" s="110" customFormat="1" ht="24.95" customHeight="1" x14ac:dyDescent="0.2">
      <c r="A34" s="205" t="s">
        <v>174</v>
      </c>
      <c r="B34" s="206"/>
      <c r="C34" s="289"/>
      <c r="D34" s="115"/>
      <c r="E34" s="114"/>
      <c r="F34" s="114"/>
      <c r="G34" s="114"/>
      <c r="H34" s="140"/>
      <c r="I34" s="137"/>
      <c r="J34" s="138"/>
    </row>
    <row r="35" spans="1:10" s="110" customFormat="1" ht="24.95" customHeight="1" x14ac:dyDescent="0.2">
      <c r="A35" s="290" t="s">
        <v>134</v>
      </c>
      <c r="B35" s="291" t="s">
        <v>135</v>
      </c>
      <c r="C35" s="113">
        <v>0.63504208110175975</v>
      </c>
      <c r="D35" s="115">
        <v>83</v>
      </c>
      <c r="E35" s="114">
        <v>56</v>
      </c>
      <c r="F35" s="114">
        <v>161</v>
      </c>
      <c r="G35" s="114">
        <v>118</v>
      </c>
      <c r="H35" s="140">
        <v>126</v>
      </c>
      <c r="I35" s="115">
        <v>-43</v>
      </c>
      <c r="J35" s="116">
        <v>-34.126984126984127</v>
      </c>
    </row>
    <row r="36" spans="1:10" s="110" customFormat="1" ht="24.95" customHeight="1" x14ac:dyDescent="0.2">
      <c r="A36" s="292" t="s">
        <v>175</v>
      </c>
      <c r="B36" s="293" t="s">
        <v>176</v>
      </c>
      <c r="C36" s="113">
        <v>22.785003825554707</v>
      </c>
      <c r="D36" s="115">
        <v>2978</v>
      </c>
      <c r="E36" s="114">
        <v>2166</v>
      </c>
      <c r="F36" s="114">
        <v>3658</v>
      </c>
      <c r="G36" s="114">
        <v>2194</v>
      </c>
      <c r="H36" s="140">
        <v>2847</v>
      </c>
      <c r="I36" s="115">
        <v>131</v>
      </c>
      <c r="J36" s="116">
        <v>4.6013347383210395</v>
      </c>
    </row>
    <row r="37" spans="1:10" s="110" customFormat="1" ht="24.95" customHeight="1" x14ac:dyDescent="0.2">
      <c r="A37" s="294" t="s">
        <v>177</v>
      </c>
      <c r="B37" s="295" t="s">
        <v>178</v>
      </c>
      <c r="C37" s="125">
        <v>76.579954093343531</v>
      </c>
      <c r="D37" s="143">
        <v>10009</v>
      </c>
      <c r="E37" s="144">
        <v>8005</v>
      </c>
      <c r="F37" s="144">
        <v>11248</v>
      </c>
      <c r="G37" s="144">
        <v>6757</v>
      </c>
      <c r="H37" s="145">
        <v>7395</v>
      </c>
      <c r="I37" s="143">
        <v>2614</v>
      </c>
      <c r="J37" s="146">
        <v>35.348208248816768</v>
      </c>
    </row>
    <row r="38" spans="1:10" s="323" customFormat="1" ht="11.25" customHeight="1" x14ac:dyDescent="0.15">
      <c r="A38" s="321"/>
      <c r="B38" s="322"/>
      <c r="C38" s="322"/>
      <c r="D38" s="149"/>
      <c r="E38" s="149"/>
      <c r="F38" s="149"/>
      <c r="G38" s="149"/>
      <c r="H38" s="149"/>
      <c r="I38" s="149"/>
      <c r="J38" s="217" t="s">
        <v>47</v>
      </c>
    </row>
    <row r="39" spans="1:10" s="287" customFormat="1" ht="12.75" customHeight="1" x14ac:dyDescent="0.15">
      <c r="A39" s="540" t="s">
        <v>524</v>
      </c>
      <c r="B39" s="296"/>
      <c r="C39" s="296"/>
      <c r="D39" s="296"/>
      <c r="E39" s="296"/>
      <c r="F39" s="296"/>
      <c r="G39" s="296"/>
      <c r="H39" s="296"/>
      <c r="I39" s="296"/>
      <c r="J39" s="296"/>
    </row>
    <row r="40" spans="1:10" ht="23.1" customHeight="1" x14ac:dyDescent="0.2">
      <c r="A40" s="651" t="s">
        <v>363</v>
      </c>
      <c r="B40" s="652"/>
      <c r="C40" s="652"/>
      <c r="D40" s="652"/>
      <c r="E40" s="652"/>
      <c r="F40" s="652"/>
      <c r="G40" s="652"/>
      <c r="H40" s="652"/>
      <c r="I40" s="652"/>
      <c r="J40" s="652"/>
    </row>
    <row r="41" spans="1:10" ht="31.5" customHeight="1" x14ac:dyDescent="0.2">
      <c r="A41" s="653" t="s">
        <v>364</v>
      </c>
      <c r="B41" s="653"/>
      <c r="C41" s="653"/>
      <c r="D41" s="653"/>
      <c r="E41" s="653"/>
      <c r="F41" s="653"/>
      <c r="G41" s="653"/>
      <c r="H41" s="653"/>
      <c r="I41" s="653"/>
      <c r="J41" s="653"/>
    </row>
    <row r="42" spans="1:10" ht="12.75" customHeight="1" x14ac:dyDescent="0.2">
      <c r="A42" s="244"/>
      <c r="B42" s="182"/>
      <c r="C42" s="245"/>
      <c r="D42" s="246"/>
      <c r="E42" s="246"/>
      <c r="F42" s="246"/>
      <c r="G42" s="246"/>
      <c r="H42" s="246"/>
      <c r="I42" s="246"/>
      <c r="J42" s="247"/>
    </row>
    <row r="43" spans="1:10" ht="15.95" customHeight="1" x14ac:dyDescent="0.2">
      <c r="B43" s="110"/>
    </row>
  </sheetData>
  <mergeCells count="15">
    <mergeCell ref="A3:J3"/>
    <mergeCell ref="A4:J4"/>
    <mergeCell ref="A5:D5"/>
    <mergeCell ref="A7:B9"/>
    <mergeCell ref="C7:C10"/>
    <mergeCell ref="D7:H7"/>
    <mergeCell ref="I7:J8"/>
    <mergeCell ref="D8:D9"/>
    <mergeCell ref="E8:E9"/>
    <mergeCell ref="F8:F9"/>
    <mergeCell ref="G8:G9"/>
    <mergeCell ref="H8:H9"/>
    <mergeCell ref="A11:B11"/>
    <mergeCell ref="A40:J40"/>
    <mergeCell ref="A41:J41"/>
  </mergeCells>
  <printOptions horizontalCentered="1"/>
  <pageMargins left="0.7" right="0.7" top="0.75" bottom="0.75" header="0.3" footer="0.3"/>
  <pageSetup paperSize="9" scale="6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E83A7-D228-4FB7-9C8E-F45124915382}">
  <sheetPr codeName="Tabelle29"/>
  <dimension ref="A1:O87"/>
  <sheetViews>
    <sheetView showGridLines="0" zoomScaleNormal="100" workbookViewId="0"/>
  </sheetViews>
  <sheetFormatPr baseColWidth="10" defaultColWidth="7.75" defaultRowHeight="15.95" customHeight="1" x14ac:dyDescent="0.2"/>
  <cols>
    <col min="1" max="1" width="5.875" style="97" customWidth="1"/>
    <col min="2" max="2" width="26" style="97" customWidth="1"/>
    <col min="3" max="3" width="5.875" style="97" customWidth="1"/>
    <col min="4" max="4" width="8.5" style="155" customWidth="1"/>
    <col min="5" max="10" width="8.5" style="156" customWidth="1"/>
    <col min="11" max="11" width="8.5" style="157" customWidth="1"/>
    <col min="12" max="12" width="1.875" style="97" customWidth="1"/>
    <col min="13" max="16384" width="7.75" style="97"/>
  </cols>
  <sheetData>
    <row r="1" spans="1:15" s="91" customFormat="1" ht="36.75" customHeight="1" x14ac:dyDescent="0.2">
      <c r="A1" s="88"/>
      <c r="B1" s="89"/>
      <c r="C1" s="89"/>
      <c r="D1" s="90"/>
      <c r="E1" s="90"/>
      <c r="F1" s="90"/>
      <c r="G1" s="90"/>
      <c r="H1" s="89"/>
      <c r="I1" s="89"/>
      <c r="J1" s="89"/>
      <c r="K1" s="57" t="s">
        <v>6</v>
      </c>
    </row>
    <row r="2" spans="1:15" s="91" customFormat="1" ht="6.2" customHeight="1" x14ac:dyDescent="0.2">
      <c r="A2" s="92"/>
      <c r="B2" s="93"/>
      <c r="C2" s="93"/>
      <c r="D2" s="93"/>
      <c r="E2" s="93"/>
      <c r="F2" s="93"/>
      <c r="G2" s="93"/>
      <c r="H2" s="93"/>
      <c r="I2" s="93"/>
      <c r="J2" s="93"/>
      <c r="K2" s="93"/>
    </row>
    <row r="3" spans="1:15" s="94" customFormat="1" ht="24.95" customHeight="1" x14ac:dyDescent="0.2">
      <c r="A3" s="577" t="s">
        <v>365</v>
      </c>
      <c r="B3" s="578"/>
      <c r="C3" s="578"/>
      <c r="D3" s="578"/>
      <c r="E3" s="578"/>
      <c r="F3" s="578"/>
      <c r="G3" s="578"/>
      <c r="H3" s="578"/>
      <c r="I3" s="578"/>
      <c r="J3" s="578"/>
      <c r="K3" s="578"/>
    </row>
    <row r="4" spans="1:15" s="94" customFormat="1" ht="12" customHeight="1" x14ac:dyDescent="0.2">
      <c r="A4" s="579" t="s">
        <v>94</v>
      </c>
      <c r="B4" s="579"/>
      <c r="C4" s="579"/>
      <c r="D4" s="579"/>
      <c r="E4" s="579"/>
      <c r="F4" s="579"/>
      <c r="G4" s="579"/>
      <c r="H4" s="579"/>
      <c r="I4" s="579"/>
      <c r="J4" s="579"/>
      <c r="K4" s="579"/>
    </row>
    <row r="5" spans="1:15" s="94" customFormat="1" ht="12" customHeight="1" x14ac:dyDescent="0.2">
      <c r="A5" s="580" t="s">
        <v>338</v>
      </c>
      <c r="B5" s="580"/>
      <c r="C5" s="580"/>
      <c r="D5" s="580"/>
      <c r="E5" s="580"/>
      <c r="F5" s="252"/>
      <c r="G5" s="252"/>
      <c r="H5" s="252"/>
      <c r="I5" s="252"/>
      <c r="J5" s="252"/>
      <c r="K5" s="252"/>
    </row>
    <row r="6" spans="1:15" s="94" customFormat="1" ht="11.25" customHeight="1" x14ac:dyDescent="0.2">
      <c r="A6" s="227"/>
      <c r="B6" s="228"/>
      <c r="C6" s="228"/>
      <c r="D6" s="228"/>
      <c r="E6" s="228"/>
      <c r="F6" s="228"/>
      <c r="G6" s="228"/>
      <c r="H6" s="228"/>
      <c r="I6" s="228"/>
      <c r="J6" s="228"/>
    </row>
    <row r="7" spans="1:15" s="91" customFormat="1" ht="24.95" customHeight="1" x14ac:dyDescent="0.2">
      <c r="A7" s="595" t="s">
        <v>336</v>
      </c>
      <c r="B7" s="584"/>
      <c r="C7" s="584"/>
      <c r="D7" s="589" t="s">
        <v>96</v>
      </c>
      <c r="E7" s="662" t="s">
        <v>366</v>
      </c>
      <c r="F7" s="593"/>
      <c r="G7" s="593"/>
      <c r="H7" s="593"/>
      <c r="I7" s="594"/>
      <c r="J7" s="657" t="s">
        <v>362</v>
      </c>
      <c r="K7" s="658"/>
      <c r="L7" s="96"/>
      <c r="M7" s="96"/>
      <c r="N7" s="96"/>
      <c r="O7" s="96"/>
    </row>
    <row r="8" spans="1:15" ht="21.75" customHeight="1" x14ac:dyDescent="0.2">
      <c r="A8" s="585"/>
      <c r="B8" s="586"/>
      <c r="C8" s="586"/>
      <c r="D8" s="590"/>
      <c r="E8" s="573" t="s">
        <v>338</v>
      </c>
      <c r="F8" s="573" t="s">
        <v>340</v>
      </c>
      <c r="G8" s="573" t="s">
        <v>341</v>
      </c>
      <c r="H8" s="573" t="s">
        <v>342</v>
      </c>
      <c r="I8" s="573" t="s">
        <v>343</v>
      </c>
      <c r="J8" s="659"/>
      <c r="K8" s="660"/>
    </row>
    <row r="9" spans="1:15" ht="12" customHeight="1" x14ac:dyDescent="0.2">
      <c r="A9" s="585"/>
      <c r="B9" s="586"/>
      <c r="C9" s="586"/>
      <c r="D9" s="590"/>
      <c r="E9" s="574"/>
      <c r="F9" s="574"/>
      <c r="G9" s="574"/>
      <c r="H9" s="574"/>
      <c r="I9" s="574"/>
      <c r="J9" s="98" t="s">
        <v>104</v>
      </c>
      <c r="K9" s="99" t="s">
        <v>105</v>
      </c>
    </row>
    <row r="10" spans="1:15" ht="12" customHeight="1" x14ac:dyDescent="0.2">
      <c r="A10" s="587"/>
      <c r="B10" s="588"/>
      <c r="C10" s="588"/>
      <c r="D10" s="591"/>
      <c r="E10" s="100">
        <v>1</v>
      </c>
      <c r="F10" s="100">
        <v>2</v>
      </c>
      <c r="G10" s="100">
        <v>3</v>
      </c>
      <c r="H10" s="100">
        <v>4</v>
      </c>
      <c r="I10" s="100">
        <v>5</v>
      </c>
      <c r="J10" s="100">
        <v>6</v>
      </c>
      <c r="K10" s="100">
        <v>7</v>
      </c>
    </row>
    <row r="11" spans="1:15" ht="18" customHeight="1" x14ac:dyDescent="0.2">
      <c r="A11" s="297" t="s">
        <v>106</v>
      </c>
      <c r="B11" s="298"/>
      <c r="C11" s="299"/>
      <c r="D11" s="262">
        <v>100</v>
      </c>
      <c r="E11" s="263">
        <v>13070</v>
      </c>
      <c r="F11" s="264">
        <v>10227</v>
      </c>
      <c r="G11" s="264">
        <v>15067</v>
      </c>
      <c r="H11" s="264">
        <v>9069</v>
      </c>
      <c r="I11" s="265">
        <v>10368</v>
      </c>
      <c r="J11" s="263">
        <v>2702</v>
      </c>
      <c r="K11" s="266">
        <v>26.060956790123456</v>
      </c>
    </row>
    <row r="12" spans="1:15" ht="18" customHeight="1" x14ac:dyDescent="0.2">
      <c r="A12" s="300" t="s">
        <v>232</v>
      </c>
      <c r="B12" s="301"/>
      <c r="C12" s="301"/>
      <c r="D12" s="302"/>
      <c r="E12" s="309"/>
      <c r="F12" s="309"/>
      <c r="G12" s="309"/>
      <c r="H12" s="309"/>
      <c r="I12" s="309"/>
      <c r="J12" s="324"/>
      <c r="K12" s="304"/>
    </row>
    <row r="13" spans="1:15" ht="15.95" customHeight="1" x14ac:dyDescent="0.2">
      <c r="A13" s="306" t="s">
        <v>233</v>
      </c>
      <c r="B13" s="307"/>
      <c r="C13" s="308"/>
      <c r="D13" s="113">
        <v>33.565416985462889</v>
      </c>
      <c r="E13" s="115">
        <v>4387</v>
      </c>
      <c r="F13" s="114">
        <v>3964</v>
      </c>
      <c r="G13" s="114">
        <v>4238</v>
      </c>
      <c r="H13" s="114">
        <v>3301</v>
      </c>
      <c r="I13" s="140">
        <v>3205</v>
      </c>
      <c r="J13" s="115">
        <v>1182</v>
      </c>
      <c r="K13" s="116">
        <v>36.879875195007799</v>
      </c>
    </row>
    <row r="14" spans="1:15" ht="15.95" customHeight="1" x14ac:dyDescent="0.2">
      <c r="A14" s="306" t="s">
        <v>234</v>
      </c>
      <c r="B14" s="307"/>
      <c r="C14" s="308"/>
      <c r="D14" s="113">
        <v>48.15608263198164</v>
      </c>
      <c r="E14" s="115">
        <v>6294</v>
      </c>
      <c r="F14" s="114">
        <v>4645</v>
      </c>
      <c r="G14" s="114">
        <v>8490</v>
      </c>
      <c r="H14" s="114">
        <v>4292</v>
      </c>
      <c r="I14" s="140">
        <v>5386</v>
      </c>
      <c r="J14" s="115">
        <v>908</v>
      </c>
      <c r="K14" s="116">
        <v>16.858522094318605</v>
      </c>
    </row>
    <row r="15" spans="1:15" ht="15.95" customHeight="1" x14ac:dyDescent="0.2">
      <c r="A15" s="306" t="s">
        <v>235</v>
      </c>
      <c r="B15" s="307"/>
      <c r="C15" s="308"/>
      <c r="D15" s="113">
        <v>10.527926549349656</v>
      </c>
      <c r="E15" s="115">
        <v>1376</v>
      </c>
      <c r="F15" s="114">
        <v>877</v>
      </c>
      <c r="G15" s="114">
        <v>1287</v>
      </c>
      <c r="H15" s="114">
        <v>822</v>
      </c>
      <c r="I15" s="140">
        <v>975</v>
      </c>
      <c r="J15" s="115">
        <v>401</v>
      </c>
      <c r="K15" s="116">
        <v>41.128205128205131</v>
      </c>
    </row>
    <row r="16" spans="1:15" ht="15.95" customHeight="1" x14ac:dyDescent="0.2">
      <c r="A16" s="306" t="s">
        <v>236</v>
      </c>
      <c r="B16" s="307"/>
      <c r="C16" s="308"/>
      <c r="D16" s="113">
        <v>7.6740627390971694</v>
      </c>
      <c r="E16" s="115">
        <v>1003</v>
      </c>
      <c r="F16" s="114">
        <v>719</v>
      </c>
      <c r="G16" s="114">
        <v>971</v>
      </c>
      <c r="H16" s="114">
        <v>642</v>
      </c>
      <c r="I16" s="140">
        <v>793</v>
      </c>
      <c r="J16" s="115">
        <v>210</v>
      </c>
      <c r="K16" s="116">
        <v>26.481715006305169</v>
      </c>
    </row>
    <row r="17" spans="1:11" ht="18" customHeight="1" x14ac:dyDescent="0.2">
      <c r="A17" s="300" t="s">
        <v>237</v>
      </c>
      <c r="B17" s="301"/>
      <c r="C17" s="301"/>
      <c r="D17" s="302"/>
      <c r="E17" s="309"/>
      <c r="F17" s="309"/>
      <c r="G17" s="309"/>
      <c r="H17" s="309"/>
      <c r="I17" s="309"/>
      <c r="J17" s="324"/>
      <c r="K17" s="304"/>
    </row>
    <row r="18" spans="1:11" ht="14.1" customHeight="1" x14ac:dyDescent="0.2">
      <c r="A18" s="306">
        <v>11</v>
      </c>
      <c r="B18" s="307" t="s">
        <v>238</v>
      </c>
      <c r="C18" s="308"/>
      <c r="D18" s="113">
        <v>0.57383320581484321</v>
      </c>
      <c r="E18" s="115">
        <v>75</v>
      </c>
      <c r="F18" s="114">
        <v>53</v>
      </c>
      <c r="G18" s="114">
        <v>149</v>
      </c>
      <c r="H18" s="114">
        <v>128</v>
      </c>
      <c r="I18" s="140">
        <v>105</v>
      </c>
      <c r="J18" s="115">
        <v>-30</v>
      </c>
      <c r="K18" s="116">
        <v>-28.571428571428573</v>
      </c>
    </row>
    <row r="19" spans="1:11" ht="14.1" customHeight="1" x14ac:dyDescent="0.2">
      <c r="A19" s="306" t="s">
        <v>239</v>
      </c>
      <c r="B19" s="307" t="s">
        <v>240</v>
      </c>
      <c r="C19" s="308"/>
      <c r="D19" s="113">
        <v>0.42846212700841624</v>
      </c>
      <c r="E19" s="115">
        <v>56</v>
      </c>
      <c r="F19" s="114">
        <v>33</v>
      </c>
      <c r="G19" s="114">
        <v>105</v>
      </c>
      <c r="H19" s="114">
        <v>108</v>
      </c>
      <c r="I19" s="140">
        <v>58</v>
      </c>
      <c r="J19" s="115">
        <v>-2</v>
      </c>
      <c r="K19" s="116">
        <v>-3.4482758620689653</v>
      </c>
    </row>
    <row r="20" spans="1:11" ht="14.1" customHeight="1" x14ac:dyDescent="0.2">
      <c r="A20" s="306">
        <v>12</v>
      </c>
      <c r="B20" s="307" t="s">
        <v>241</v>
      </c>
      <c r="C20" s="308"/>
      <c r="D20" s="113">
        <v>0.97934200459066567</v>
      </c>
      <c r="E20" s="115">
        <v>128</v>
      </c>
      <c r="F20" s="114">
        <v>60</v>
      </c>
      <c r="G20" s="114">
        <v>109</v>
      </c>
      <c r="H20" s="114">
        <v>108</v>
      </c>
      <c r="I20" s="140">
        <v>163</v>
      </c>
      <c r="J20" s="115">
        <v>-35</v>
      </c>
      <c r="K20" s="116">
        <v>-21.472392638036808</v>
      </c>
    </row>
    <row r="21" spans="1:11" ht="14.1" customHeight="1" x14ac:dyDescent="0.2">
      <c r="A21" s="306">
        <v>21</v>
      </c>
      <c r="B21" s="307" t="s">
        <v>242</v>
      </c>
      <c r="C21" s="308"/>
      <c r="D21" s="113">
        <v>0.65034429992348886</v>
      </c>
      <c r="E21" s="115">
        <v>85</v>
      </c>
      <c r="F21" s="114">
        <v>31</v>
      </c>
      <c r="G21" s="114">
        <v>70</v>
      </c>
      <c r="H21" s="114">
        <v>44</v>
      </c>
      <c r="I21" s="140">
        <v>61</v>
      </c>
      <c r="J21" s="115">
        <v>24</v>
      </c>
      <c r="K21" s="116">
        <v>39.344262295081968</v>
      </c>
    </row>
    <row r="22" spans="1:11" ht="14.1" customHeight="1" x14ac:dyDescent="0.2">
      <c r="A22" s="306">
        <v>22</v>
      </c>
      <c r="B22" s="307" t="s">
        <v>243</v>
      </c>
      <c r="C22" s="308"/>
      <c r="D22" s="113">
        <v>2.846212700841622</v>
      </c>
      <c r="E22" s="115">
        <v>372</v>
      </c>
      <c r="F22" s="114">
        <v>150</v>
      </c>
      <c r="G22" s="114">
        <v>360</v>
      </c>
      <c r="H22" s="114">
        <v>203</v>
      </c>
      <c r="I22" s="140">
        <v>192</v>
      </c>
      <c r="J22" s="115">
        <v>180</v>
      </c>
      <c r="K22" s="116">
        <v>93.75</v>
      </c>
    </row>
    <row r="23" spans="1:11" ht="14.1" customHeight="1" x14ac:dyDescent="0.2">
      <c r="A23" s="306">
        <v>23</v>
      </c>
      <c r="B23" s="307" t="s">
        <v>244</v>
      </c>
      <c r="C23" s="308"/>
      <c r="D23" s="113">
        <v>0.58148431522570776</v>
      </c>
      <c r="E23" s="115">
        <v>76</v>
      </c>
      <c r="F23" s="114">
        <v>77</v>
      </c>
      <c r="G23" s="114">
        <v>131</v>
      </c>
      <c r="H23" s="114">
        <v>48</v>
      </c>
      <c r="I23" s="140">
        <v>40</v>
      </c>
      <c r="J23" s="115">
        <v>36</v>
      </c>
      <c r="K23" s="116">
        <v>90</v>
      </c>
    </row>
    <row r="24" spans="1:11" ht="14.1" customHeight="1" x14ac:dyDescent="0.2">
      <c r="A24" s="306">
        <v>24</v>
      </c>
      <c r="B24" s="307" t="s">
        <v>245</v>
      </c>
      <c r="C24" s="308"/>
      <c r="D24" s="113">
        <v>4.452945677123183</v>
      </c>
      <c r="E24" s="115">
        <v>582</v>
      </c>
      <c r="F24" s="114">
        <v>337</v>
      </c>
      <c r="G24" s="114">
        <v>521</v>
      </c>
      <c r="H24" s="114">
        <v>515</v>
      </c>
      <c r="I24" s="140">
        <v>408</v>
      </c>
      <c r="J24" s="115">
        <v>174</v>
      </c>
      <c r="K24" s="116">
        <v>42.647058823529413</v>
      </c>
    </row>
    <row r="25" spans="1:11" ht="14.1" customHeight="1" x14ac:dyDescent="0.2">
      <c r="A25" s="306">
        <v>25</v>
      </c>
      <c r="B25" s="307" t="s">
        <v>246</v>
      </c>
      <c r="C25" s="308"/>
      <c r="D25" s="113">
        <v>5.3022188217291504</v>
      </c>
      <c r="E25" s="115">
        <v>693</v>
      </c>
      <c r="F25" s="114">
        <v>393</v>
      </c>
      <c r="G25" s="114">
        <v>732</v>
      </c>
      <c r="H25" s="114">
        <v>421</v>
      </c>
      <c r="I25" s="140">
        <v>552</v>
      </c>
      <c r="J25" s="115">
        <v>141</v>
      </c>
      <c r="K25" s="116">
        <v>25.543478260869566</v>
      </c>
    </row>
    <row r="26" spans="1:11" ht="14.1" customHeight="1" x14ac:dyDescent="0.2">
      <c r="A26" s="306">
        <v>26</v>
      </c>
      <c r="B26" s="307" t="s">
        <v>247</v>
      </c>
      <c r="C26" s="308"/>
      <c r="D26" s="113">
        <v>4.3075745983167559</v>
      </c>
      <c r="E26" s="115">
        <v>563</v>
      </c>
      <c r="F26" s="114">
        <v>260</v>
      </c>
      <c r="G26" s="114">
        <v>468</v>
      </c>
      <c r="H26" s="114">
        <v>299</v>
      </c>
      <c r="I26" s="140">
        <v>406</v>
      </c>
      <c r="J26" s="115">
        <v>157</v>
      </c>
      <c r="K26" s="116">
        <v>38.669950738916256</v>
      </c>
    </row>
    <row r="27" spans="1:11" ht="14.1" customHeight="1" x14ac:dyDescent="0.2">
      <c r="A27" s="306">
        <v>27</v>
      </c>
      <c r="B27" s="307" t="s">
        <v>248</v>
      </c>
      <c r="C27" s="308"/>
      <c r="D27" s="113">
        <v>3.0221882172915073</v>
      </c>
      <c r="E27" s="115">
        <v>395</v>
      </c>
      <c r="F27" s="114">
        <v>200</v>
      </c>
      <c r="G27" s="114">
        <v>285</v>
      </c>
      <c r="H27" s="114">
        <v>231</v>
      </c>
      <c r="I27" s="140">
        <v>260</v>
      </c>
      <c r="J27" s="115">
        <v>135</v>
      </c>
      <c r="K27" s="116">
        <v>51.92307692307692</v>
      </c>
    </row>
    <row r="28" spans="1:11" ht="14.1" customHeight="1" x14ac:dyDescent="0.2">
      <c r="A28" s="306">
        <v>28</v>
      </c>
      <c r="B28" s="307" t="s">
        <v>249</v>
      </c>
      <c r="C28" s="308"/>
      <c r="D28" s="113">
        <v>0.35960214231063503</v>
      </c>
      <c r="E28" s="115">
        <v>47</v>
      </c>
      <c r="F28" s="114">
        <v>41</v>
      </c>
      <c r="G28" s="114">
        <v>54</v>
      </c>
      <c r="H28" s="114">
        <v>31</v>
      </c>
      <c r="I28" s="140">
        <v>50</v>
      </c>
      <c r="J28" s="115">
        <v>-3</v>
      </c>
      <c r="K28" s="116">
        <v>-6</v>
      </c>
    </row>
    <row r="29" spans="1:11" ht="14.1" customHeight="1" x14ac:dyDescent="0.2">
      <c r="A29" s="306">
        <v>29</v>
      </c>
      <c r="B29" s="307" t="s">
        <v>250</v>
      </c>
      <c r="C29" s="308"/>
      <c r="D29" s="113">
        <v>2.9227237949502678</v>
      </c>
      <c r="E29" s="115">
        <v>382</v>
      </c>
      <c r="F29" s="114">
        <v>332</v>
      </c>
      <c r="G29" s="114">
        <v>532</v>
      </c>
      <c r="H29" s="114">
        <v>335</v>
      </c>
      <c r="I29" s="140">
        <v>472</v>
      </c>
      <c r="J29" s="115">
        <v>-90</v>
      </c>
      <c r="K29" s="116">
        <v>-19.067796610169491</v>
      </c>
    </row>
    <row r="30" spans="1:11" ht="14.1" customHeight="1" x14ac:dyDescent="0.2">
      <c r="A30" s="306" t="s">
        <v>251</v>
      </c>
      <c r="B30" s="307" t="s">
        <v>252</v>
      </c>
      <c r="C30" s="308"/>
      <c r="D30" s="113">
        <v>1.1553175210405509</v>
      </c>
      <c r="E30" s="115">
        <v>151</v>
      </c>
      <c r="F30" s="114">
        <v>114</v>
      </c>
      <c r="G30" s="114">
        <v>202</v>
      </c>
      <c r="H30" s="114" t="s">
        <v>519</v>
      </c>
      <c r="I30" s="140">
        <v>354</v>
      </c>
      <c r="J30" s="115">
        <v>-203</v>
      </c>
      <c r="K30" s="116">
        <v>-57.344632768361585</v>
      </c>
    </row>
    <row r="31" spans="1:11" ht="14.1" customHeight="1" x14ac:dyDescent="0.2">
      <c r="A31" s="306" t="s">
        <v>253</v>
      </c>
      <c r="B31" s="307" t="s">
        <v>254</v>
      </c>
      <c r="C31" s="308"/>
      <c r="D31" s="113">
        <v>1.7214996174445294</v>
      </c>
      <c r="E31" s="115">
        <v>225</v>
      </c>
      <c r="F31" s="114">
        <v>213</v>
      </c>
      <c r="G31" s="114">
        <v>319</v>
      </c>
      <c r="H31" s="114">
        <v>187</v>
      </c>
      <c r="I31" s="140">
        <v>115</v>
      </c>
      <c r="J31" s="115">
        <v>110</v>
      </c>
      <c r="K31" s="116">
        <v>95.652173913043484</v>
      </c>
    </row>
    <row r="32" spans="1:11" ht="14.1" customHeight="1" x14ac:dyDescent="0.2">
      <c r="A32" s="306">
        <v>31</v>
      </c>
      <c r="B32" s="307" t="s">
        <v>255</v>
      </c>
      <c r="C32" s="308"/>
      <c r="D32" s="113">
        <v>0.37490436113236419</v>
      </c>
      <c r="E32" s="115">
        <v>49</v>
      </c>
      <c r="F32" s="114">
        <v>40</v>
      </c>
      <c r="G32" s="114">
        <v>69</v>
      </c>
      <c r="H32" s="114">
        <v>33</v>
      </c>
      <c r="I32" s="140">
        <v>60</v>
      </c>
      <c r="J32" s="115">
        <v>-11</v>
      </c>
      <c r="K32" s="116">
        <v>-18.333333333333332</v>
      </c>
    </row>
    <row r="33" spans="1:11" ht="14.1" customHeight="1" x14ac:dyDescent="0.2">
      <c r="A33" s="306">
        <v>32</v>
      </c>
      <c r="B33" s="307" t="s">
        <v>256</v>
      </c>
      <c r="C33" s="308"/>
      <c r="D33" s="113">
        <v>1.8515684774292271</v>
      </c>
      <c r="E33" s="115">
        <v>242</v>
      </c>
      <c r="F33" s="114">
        <v>199</v>
      </c>
      <c r="G33" s="114">
        <v>271</v>
      </c>
      <c r="H33" s="114">
        <v>272</v>
      </c>
      <c r="I33" s="140">
        <v>369</v>
      </c>
      <c r="J33" s="115">
        <v>-127</v>
      </c>
      <c r="K33" s="116">
        <v>-34.417344173441734</v>
      </c>
    </row>
    <row r="34" spans="1:11" ht="14.1" customHeight="1" x14ac:dyDescent="0.2">
      <c r="A34" s="306">
        <v>33</v>
      </c>
      <c r="B34" s="307" t="s">
        <v>257</v>
      </c>
      <c r="C34" s="308"/>
      <c r="D34" s="113">
        <v>3.4047436878347361</v>
      </c>
      <c r="E34" s="115">
        <v>445</v>
      </c>
      <c r="F34" s="114">
        <v>237</v>
      </c>
      <c r="G34" s="114">
        <v>409</v>
      </c>
      <c r="H34" s="114">
        <v>297</v>
      </c>
      <c r="I34" s="140">
        <v>375</v>
      </c>
      <c r="J34" s="115">
        <v>70</v>
      </c>
      <c r="K34" s="116">
        <v>18.666666666666668</v>
      </c>
    </row>
    <row r="35" spans="1:11" ht="14.1" customHeight="1" x14ac:dyDescent="0.2">
      <c r="A35" s="306">
        <v>34</v>
      </c>
      <c r="B35" s="307" t="s">
        <v>258</v>
      </c>
      <c r="C35" s="308"/>
      <c r="D35" s="113">
        <v>1.8056618209640398</v>
      </c>
      <c r="E35" s="115">
        <v>236</v>
      </c>
      <c r="F35" s="114">
        <v>159</v>
      </c>
      <c r="G35" s="114">
        <v>267</v>
      </c>
      <c r="H35" s="114">
        <v>184</v>
      </c>
      <c r="I35" s="140">
        <v>220</v>
      </c>
      <c r="J35" s="115">
        <v>16</v>
      </c>
      <c r="K35" s="116">
        <v>7.2727272727272725</v>
      </c>
    </row>
    <row r="36" spans="1:11" ht="14.1" customHeight="1" x14ac:dyDescent="0.2">
      <c r="A36" s="306">
        <v>41</v>
      </c>
      <c r="B36" s="307" t="s">
        <v>259</v>
      </c>
      <c r="C36" s="308"/>
      <c r="D36" s="113">
        <v>0.9563886763580719</v>
      </c>
      <c r="E36" s="115">
        <v>125</v>
      </c>
      <c r="F36" s="114">
        <v>116</v>
      </c>
      <c r="G36" s="114">
        <v>152</v>
      </c>
      <c r="H36" s="114">
        <v>88</v>
      </c>
      <c r="I36" s="140">
        <v>123</v>
      </c>
      <c r="J36" s="115">
        <v>2</v>
      </c>
      <c r="K36" s="116">
        <v>1.6260162601626016</v>
      </c>
    </row>
    <row r="37" spans="1:11" ht="14.1" customHeight="1" x14ac:dyDescent="0.2">
      <c r="A37" s="306">
        <v>42</v>
      </c>
      <c r="B37" s="307" t="s">
        <v>260</v>
      </c>
      <c r="C37" s="308"/>
      <c r="D37" s="113">
        <v>8.4162203519510329E-2</v>
      </c>
      <c r="E37" s="115">
        <v>11</v>
      </c>
      <c r="F37" s="114">
        <v>3</v>
      </c>
      <c r="G37" s="114">
        <v>23</v>
      </c>
      <c r="H37" s="114">
        <v>7</v>
      </c>
      <c r="I37" s="140">
        <v>10</v>
      </c>
      <c r="J37" s="115">
        <v>1</v>
      </c>
      <c r="K37" s="116">
        <v>10</v>
      </c>
    </row>
    <row r="38" spans="1:11" ht="14.1" customHeight="1" x14ac:dyDescent="0.2">
      <c r="A38" s="306">
        <v>43</v>
      </c>
      <c r="B38" s="307" t="s">
        <v>261</v>
      </c>
      <c r="C38" s="308"/>
      <c r="D38" s="113">
        <v>1.9586840091813313</v>
      </c>
      <c r="E38" s="115">
        <v>256</v>
      </c>
      <c r="F38" s="114">
        <v>160</v>
      </c>
      <c r="G38" s="114">
        <v>326</v>
      </c>
      <c r="H38" s="114">
        <v>165</v>
      </c>
      <c r="I38" s="140">
        <v>162</v>
      </c>
      <c r="J38" s="115">
        <v>94</v>
      </c>
      <c r="K38" s="116">
        <v>58.02469135802469</v>
      </c>
    </row>
    <row r="39" spans="1:11" ht="14.1" customHeight="1" x14ac:dyDescent="0.2">
      <c r="A39" s="306">
        <v>51</v>
      </c>
      <c r="B39" s="307" t="s">
        <v>262</v>
      </c>
      <c r="C39" s="308"/>
      <c r="D39" s="113">
        <v>17.482785003825555</v>
      </c>
      <c r="E39" s="115">
        <v>2285</v>
      </c>
      <c r="F39" s="114">
        <v>2427</v>
      </c>
      <c r="G39" s="114">
        <v>2064</v>
      </c>
      <c r="H39" s="114">
        <v>1570</v>
      </c>
      <c r="I39" s="140">
        <v>1692</v>
      </c>
      <c r="J39" s="115">
        <v>593</v>
      </c>
      <c r="K39" s="116">
        <v>35.047281323877066</v>
      </c>
    </row>
    <row r="40" spans="1:11" ht="14.1" customHeight="1" x14ac:dyDescent="0.2">
      <c r="A40" s="306" t="s">
        <v>263</v>
      </c>
      <c r="B40" s="307" t="s">
        <v>264</v>
      </c>
      <c r="C40" s="308"/>
      <c r="D40" s="113">
        <v>16.212700841622034</v>
      </c>
      <c r="E40" s="115">
        <v>2119</v>
      </c>
      <c r="F40" s="114">
        <v>2342</v>
      </c>
      <c r="G40" s="114">
        <v>1900</v>
      </c>
      <c r="H40" s="114">
        <v>1491</v>
      </c>
      <c r="I40" s="140">
        <v>1591</v>
      </c>
      <c r="J40" s="115">
        <v>528</v>
      </c>
      <c r="K40" s="116">
        <v>33.186675047140163</v>
      </c>
    </row>
    <row r="41" spans="1:11" ht="14.1" customHeight="1" x14ac:dyDescent="0.2">
      <c r="A41" s="306"/>
      <c r="B41" s="307" t="s">
        <v>265</v>
      </c>
      <c r="C41" s="308"/>
      <c r="D41" s="113">
        <v>14.644223412394798</v>
      </c>
      <c r="E41" s="115">
        <v>1914</v>
      </c>
      <c r="F41" s="114">
        <v>2120</v>
      </c>
      <c r="G41" s="114">
        <v>1683</v>
      </c>
      <c r="H41" s="114">
        <v>1310</v>
      </c>
      <c r="I41" s="140">
        <v>1343</v>
      </c>
      <c r="J41" s="115">
        <v>571</v>
      </c>
      <c r="K41" s="116">
        <v>42.516753536857784</v>
      </c>
    </row>
    <row r="42" spans="1:11" ht="14.1" customHeight="1" x14ac:dyDescent="0.2">
      <c r="A42" s="306">
        <v>52</v>
      </c>
      <c r="B42" s="307" t="s">
        <v>266</v>
      </c>
      <c r="C42" s="308"/>
      <c r="D42" s="113">
        <v>5.0114766641162971</v>
      </c>
      <c r="E42" s="115">
        <v>655</v>
      </c>
      <c r="F42" s="114">
        <v>423</v>
      </c>
      <c r="G42" s="114">
        <v>513</v>
      </c>
      <c r="H42" s="114">
        <v>424</v>
      </c>
      <c r="I42" s="140">
        <v>446</v>
      </c>
      <c r="J42" s="115">
        <v>209</v>
      </c>
      <c r="K42" s="116">
        <v>46.860986547085204</v>
      </c>
    </row>
    <row r="43" spans="1:11" ht="14.1" customHeight="1" x14ac:dyDescent="0.2">
      <c r="A43" s="306" t="s">
        <v>267</v>
      </c>
      <c r="B43" s="307" t="s">
        <v>268</v>
      </c>
      <c r="C43" s="308"/>
      <c r="D43" s="113">
        <v>4.039785768936496</v>
      </c>
      <c r="E43" s="115">
        <v>528</v>
      </c>
      <c r="F43" s="114">
        <v>320</v>
      </c>
      <c r="G43" s="114">
        <v>397</v>
      </c>
      <c r="H43" s="114">
        <v>333</v>
      </c>
      <c r="I43" s="140">
        <v>348</v>
      </c>
      <c r="J43" s="115">
        <v>180</v>
      </c>
      <c r="K43" s="116">
        <v>51.724137931034484</v>
      </c>
    </row>
    <row r="44" spans="1:11" ht="14.1" customHeight="1" x14ac:dyDescent="0.2">
      <c r="A44" s="306">
        <v>53</v>
      </c>
      <c r="B44" s="307" t="s">
        <v>269</v>
      </c>
      <c r="C44" s="308"/>
      <c r="D44" s="113">
        <v>0.9563886763580719</v>
      </c>
      <c r="E44" s="115">
        <v>125</v>
      </c>
      <c r="F44" s="114">
        <v>113</v>
      </c>
      <c r="G44" s="114">
        <v>139</v>
      </c>
      <c r="H44" s="114">
        <v>75</v>
      </c>
      <c r="I44" s="140">
        <v>69</v>
      </c>
      <c r="J44" s="115">
        <v>56</v>
      </c>
      <c r="K44" s="116">
        <v>81.159420289855078</v>
      </c>
    </row>
    <row r="45" spans="1:11" ht="14.1" customHeight="1" x14ac:dyDescent="0.2">
      <c r="A45" s="306" t="s">
        <v>270</v>
      </c>
      <c r="B45" s="307" t="s">
        <v>271</v>
      </c>
      <c r="C45" s="308"/>
      <c r="D45" s="113">
        <v>0.91048201989288446</v>
      </c>
      <c r="E45" s="115">
        <v>119</v>
      </c>
      <c r="F45" s="114">
        <v>111</v>
      </c>
      <c r="G45" s="114">
        <v>138</v>
      </c>
      <c r="H45" s="114">
        <v>70</v>
      </c>
      <c r="I45" s="140">
        <v>64</v>
      </c>
      <c r="J45" s="115">
        <v>55</v>
      </c>
      <c r="K45" s="116">
        <v>85.9375</v>
      </c>
    </row>
    <row r="46" spans="1:11" ht="14.1" customHeight="1" x14ac:dyDescent="0.2">
      <c r="A46" s="306">
        <v>54</v>
      </c>
      <c r="B46" s="307" t="s">
        <v>272</v>
      </c>
      <c r="C46" s="308"/>
      <c r="D46" s="113">
        <v>3.1828615149196633</v>
      </c>
      <c r="E46" s="115">
        <v>416</v>
      </c>
      <c r="F46" s="114">
        <v>362</v>
      </c>
      <c r="G46" s="114">
        <v>461</v>
      </c>
      <c r="H46" s="114">
        <v>315</v>
      </c>
      <c r="I46" s="140">
        <v>260</v>
      </c>
      <c r="J46" s="115">
        <v>156</v>
      </c>
      <c r="K46" s="116">
        <v>60</v>
      </c>
    </row>
    <row r="47" spans="1:11" ht="14.1" customHeight="1" x14ac:dyDescent="0.2">
      <c r="A47" s="306">
        <v>61</v>
      </c>
      <c r="B47" s="307" t="s">
        <v>273</v>
      </c>
      <c r="C47" s="308"/>
      <c r="D47" s="113">
        <v>2.9686304514154553</v>
      </c>
      <c r="E47" s="115">
        <v>388</v>
      </c>
      <c r="F47" s="114">
        <v>246</v>
      </c>
      <c r="G47" s="114">
        <v>470</v>
      </c>
      <c r="H47" s="114">
        <v>237</v>
      </c>
      <c r="I47" s="140">
        <v>326</v>
      </c>
      <c r="J47" s="115">
        <v>62</v>
      </c>
      <c r="K47" s="116">
        <v>19.018404907975459</v>
      </c>
    </row>
    <row r="48" spans="1:11" ht="14.1" customHeight="1" x14ac:dyDescent="0.2">
      <c r="A48" s="306">
        <v>62</v>
      </c>
      <c r="B48" s="307" t="s">
        <v>274</v>
      </c>
      <c r="C48" s="308"/>
      <c r="D48" s="113">
        <v>5.6771231828615152</v>
      </c>
      <c r="E48" s="115">
        <v>742</v>
      </c>
      <c r="F48" s="114">
        <v>740</v>
      </c>
      <c r="G48" s="114">
        <v>1223</v>
      </c>
      <c r="H48" s="114">
        <v>548</v>
      </c>
      <c r="I48" s="140">
        <v>540</v>
      </c>
      <c r="J48" s="115">
        <v>202</v>
      </c>
      <c r="K48" s="116">
        <v>37.407407407407405</v>
      </c>
    </row>
    <row r="49" spans="1:11" ht="14.1" customHeight="1" x14ac:dyDescent="0.2">
      <c r="A49" s="306">
        <v>63</v>
      </c>
      <c r="B49" s="307" t="s">
        <v>275</v>
      </c>
      <c r="C49" s="308"/>
      <c r="D49" s="113">
        <v>2.1423106350420813</v>
      </c>
      <c r="E49" s="115">
        <v>280</v>
      </c>
      <c r="F49" s="114">
        <v>292</v>
      </c>
      <c r="G49" s="114">
        <v>441</v>
      </c>
      <c r="H49" s="114">
        <v>226</v>
      </c>
      <c r="I49" s="140">
        <v>102</v>
      </c>
      <c r="J49" s="115">
        <v>178</v>
      </c>
      <c r="K49" s="116">
        <v>174.50980392156862</v>
      </c>
    </row>
    <row r="50" spans="1:11" ht="14.1" customHeight="1" x14ac:dyDescent="0.2">
      <c r="A50" s="306" t="s">
        <v>276</v>
      </c>
      <c r="B50" s="307" t="s">
        <v>277</v>
      </c>
      <c r="C50" s="308"/>
      <c r="D50" s="113">
        <v>0.3136954858454476</v>
      </c>
      <c r="E50" s="115">
        <v>41</v>
      </c>
      <c r="F50" s="114">
        <v>63</v>
      </c>
      <c r="G50" s="114">
        <v>85</v>
      </c>
      <c r="H50" s="114">
        <v>29</v>
      </c>
      <c r="I50" s="140">
        <v>15</v>
      </c>
      <c r="J50" s="115">
        <v>26</v>
      </c>
      <c r="K50" s="116">
        <v>173.33333333333334</v>
      </c>
    </row>
    <row r="51" spans="1:11" ht="14.1" customHeight="1" x14ac:dyDescent="0.2">
      <c r="A51" s="306" t="s">
        <v>278</v>
      </c>
      <c r="B51" s="307" t="s">
        <v>279</v>
      </c>
      <c r="C51" s="308"/>
      <c r="D51" s="113">
        <v>1.6755929609793421</v>
      </c>
      <c r="E51" s="115">
        <v>219</v>
      </c>
      <c r="F51" s="114">
        <v>201</v>
      </c>
      <c r="G51" s="114">
        <v>326</v>
      </c>
      <c r="H51" s="114">
        <v>179</v>
      </c>
      <c r="I51" s="140">
        <v>75</v>
      </c>
      <c r="J51" s="115">
        <v>144</v>
      </c>
      <c r="K51" s="116">
        <v>192</v>
      </c>
    </row>
    <row r="52" spans="1:11" ht="14.1" customHeight="1" x14ac:dyDescent="0.2">
      <c r="A52" s="306">
        <v>71</v>
      </c>
      <c r="B52" s="307" t="s">
        <v>280</v>
      </c>
      <c r="C52" s="308"/>
      <c r="D52" s="113">
        <v>9.4567712318286148</v>
      </c>
      <c r="E52" s="115">
        <v>1236</v>
      </c>
      <c r="F52" s="114">
        <v>871</v>
      </c>
      <c r="G52" s="114">
        <v>1390</v>
      </c>
      <c r="H52" s="114">
        <v>803</v>
      </c>
      <c r="I52" s="140">
        <v>1021</v>
      </c>
      <c r="J52" s="115">
        <v>215</v>
      </c>
      <c r="K52" s="116">
        <v>21.057786483839372</v>
      </c>
    </row>
    <row r="53" spans="1:11" ht="14.1" customHeight="1" x14ac:dyDescent="0.2">
      <c r="A53" s="306" t="s">
        <v>281</v>
      </c>
      <c r="B53" s="307" t="s">
        <v>282</v>
      </c>
      <c r="C53" s="308"/>
      <c r="D53" s="113">
        <v>3.2899770466717673</v>
      </c>
      <c r="E53" s="115">
        <v>430</v>
      </c>
      <c r="F53" s="114">
        <v>318</v>
      </c>
      <c r="G53" s="114">
        <v>507</v>
      </c>
      <c r="H53" s="114">
        <v>286</v>
      </c>
      <c r="I53" s="140">
        <v>393</v>
      </c>
      <c r="J53" s="115">
        <v>37</v>
      </c>
      <c r="K53" s="116">
        <v>9.4147582697201013</v>
      </c>
    </row>
    <row r="54" spans="1:11" ht="14.1" customHeight="1" x14ac:dyDescent="0.2">
      <c r="A54" s="306" t="s">
        <v>283</v>
      </c>
      <c r="B54" s="307" t="s">
        <v>284</v>
      </c>
      <c r="C54" s="308"/>
      <c r="D54" s="113">
        <v>4.8967100229533278</v>
      </c>
      <c r="E54" s="115">
        <v>640</v>
      </c>
      <c r="F54" s="114">
        <v>480</v>
      </c>
      <c r="G54" s="114">
        <v>746</v>
      </c>
      <c r="H54" s="114">
        <v>443</v>
      </c>
      <c r="I54" s="140">
        <v>512</v>
      </c>
      <c r="J54" s="115">
        <v>128</v>
      </c>
      <c r="K54" s="116">
        <v>25</v>
      </c>
    </row>
    <row r="55" spans="1:11" ht="14.1" customHeight="1" x14ac:dyDescent="0.2">
      <c r="A55" s="306">
        <v>72</v>
      </c>
      <c r="B55" s="307" t="s">
        <v>285</v>
      </c>
      <c r="C55" s="308"/>
      <c r="D55" s="113">
        <v>1.8974751338944147</v>
      </c>
      <c r="E55" s="115">
        <v>248</v>
      </c>
      <c r="F55" s="114">
        <v>160</v>
      </c>
      <c r="G55" s="114">
        <v>314</v>
      </c>
      <c r="H55" s="114">
        <v>130</v>
      </c>
      <c r="I55" s="140">
        <v>246</v>
      </c>
      <c r="J55" s="115">
        <v>2</v>
      </c>
      <c r="K55" s="116">
        <v>0.81300813008130079</v>
      </c>
    </row>
    <row r="56" spans="1:11" ht="14.1" customHeight="1" x14ac:dyDescent="0.2">
      <c r="A56" s="306" t="s">
        <v>286</v>
      </c>
      <c r="B56" s="307" t="s">
        <v>287</v>
      </c>
      <c r="C56" s="308"/>
      <c r="D56" s="113">
        <v>0.56618209640397854</v>
      </c>
      <c r="E56" s="115">
        <v>74</v>
      </c>
      <c r="F56" s="114">
        <v>29</v>
      </c>
      <c r="G56" s="114">
        <v>107</v>
      </c>
      <c r="H56" s="114">
        <v>24</v>
      </c>
      <c r="I56" s="140">
        <v>66</v>
      </c>
      <c r="J56" s="115">
        <v>8</v>
      </c>
      <c r="K56" s="116">
        <v>12.121212121212121</v>
      </c>
    </row>
    <row r="57" spans="1:11" ht="14.1" customHeight="1" x14ac:dyDescent="0.2">
      <c r="A57" s="306" t="s">
        <v>288</v>
      </c>
      <c r="B57" s="307" t="s">
        <v>289</v>
      </c>
      <c r="C57" s="308"/>
      <c r="D57" s="113">
        <v>0.98699311400153023</v>
      </c>
      <c r="E57" s="115">
        <v>129</v>
      </c>
      <c r="F57" s="114">
        <v>100</v>
      </c>
      <c r="G57" s="114">
        <v>106</v>
      </c>
      <c r="H57" s="114">
        <v>76</v>
      </c>
      <c r="I57" s="140">
        <v>113</v>
      </c>
      <c r="J57" s="115">
        <v>16</v>
      </c>
      <c r="K57" s="116">
        <v>14.159292035398231</v>
      </c>
    </row>
    <row r="58" spans="1:11" ht="14.1" customHeight="1" x14ac:dyDescent="0.2">
      <c r="A58" s="306">
        <v>73</v>
      </c>
      <c r="B58" s="307" t="s">
        <v>290</v>
      </c>
      <c r="C58" s="308"/>
      <c r="D58" s="113">
        <v>1.713848508033665</v>
      </c>
      <c r="E58" s="115">
        <v>224</v>
      </c>
      <c r="F58" s="114">
        <v>210</v>
      </c>
      <c r="G58" s="114">
        <v>283</v>
      </c>
      <c r="H58" s="114">
        <v>196</v>
      </c>
      <c r="I58" s="140">
        <v>241</v>
      </c>
      <c r="J58" s="115">
        <v>-17</v>
      </c>
      <c r="K58" s="116">
        <v>-7.0539419087136928</v>
      </c>
    </row>
    <row r="59" spans="1:11" ht="14.1" customHeight="1" x14ac:dyDescent="0.2">
      <c r="A59" s="306" t="s">
        <v>291</v>
      </c>
      <c r="B59" s="307" t="s">
        <v>292</v>
      </c>
      <c r="C59" s="308"/>
      <c r="D59" s="113">
        <v>1.4154552410099464</v>
      </c>
      <c r="E59" s="115">
        <v>185</v>
      </c>
      <c r="F59" s="114">
        <v>187</v>
      </c>
      <c r="G59" s="114">
        <v>214</v>
      </c>
      <c r="H59" s="114">
        <v>167</v>
      </c>
      <c r="I59" s="140">
        <v>151</v>
      </c>
      <c r="J59" s="115">
        <v>34</v>
      </c>
      <c r="K59" s="116">
        <v>22.516556291390728</v>
      </c>
    </row>
    <row r="60" spans="1:11" ht="14.1" customHeight="1" x14ac:dyDescent="0.2">
      <c r="A60" s="306">
        <v>81</v>
      </c>
      <c r="B60" s="307" t="s">
        <v>293</v>
      </c>
      <c r="C60" s="308"/>
      <c r="D60" s="113">
        <v>4.8890589135424634</v>
      </c>
      <c r="E60" s="115">
        <v>639</v>
      </c>
      <c r="F60" s="114">
        <v>572</v>
      </c>
      <c r="G60" s="114">
        <v>989</v>
      </c>
      <c r="H60" s="114">
        <v>470</v>
      </c>
      <c r="I60" s="140">
        <v>589</v>
      </c>
      <c r="J60" s="115">
        <v>50</v>
      </c>
      <c r="K60" s="116">
        <v>8.4889643463497446</v>
      </c>
    </row>
    <row r="61" spans="1:11" ht="14.1" customHeight="1" x14ac:dyDescent="0.2">
      <c r="A61" s="306" t="s">
        <v>294</v>
      </c>
      <c r="B61" s="307" t="s">
        <v>295</v>
      </c>
      <c r="C61" s="308"/>
      <c r="D61" s="113">
        <v>2.1882172915072684</v>
      </c>
      <c r="E61" s="115">
        <v>286</v>
      </c>
      <c r="F61" s="114">
        <v>199</v>
      </c>
      <c r="G61" s="114">
        <v>484</v>
      </c>
      <c r="H61" s="114">
        <v>133</v>
      </c>
      <c r="I61" s="140">
        <v>259</v>
      </c>
      <c r="J61" s="115">
        <v>27</v>
      </c>
      <c r="K61" s="116">
        <v>10.424710424710424</v>
      </c>
    </row>
    <row r="62" spans="1:11" ht="14.1" customHeight="1" x14ac:dyDescent="0.2">
      <c r="A62" s="306" t="s">
        <v>296</v>
      </c>
      <c r="B62" s="307" t="s">
        <v>297</v>
      </c>
      <c r="C62" s="308"/>
      <c r="D62" s="113">
        <v>1.0558530986993113</v>
      </c>
      <c r="E62" s="115">
        <v>138</v>
      </c>
      <c r="F62" s="114">
        <v>196</v>
      </c>
      <c r="G62" s="114">
        <v>287</v>
      </c>
      <c r="H62" s="114">
        <v>177</v>
      </c>
      <c r="I62" s="140">
        <v>142</v>
      </c>
      <c r="J62" s="115">
        <v>-4</v>
      </c>
      <c r="K62" s="116">
        <v>-2.816901408450704</v>
      </c>
    </row>
    <row r="63" spans="1:11" ht="14.1" customHeight="1" x14ac:dyDescent="0.2">
      <c r="A63" s="306"/>
      <c r="B63" s="307" t="s">
        <v>298</v>
      </c>
      <c r="C63" s="308"/>
      <c r="D63" s="113">
        <v>0.88752869166029069</v>
      </c>
      <c r="E63" s="115">
        <v>116</v>
      </c>
      <c r="F63" s="114">
        <v>144</v>
      </c>
      <c r="G63" s="114">
        <v>255</v>
      </c>
      <c r="H63" s="114">
        <v>147</v>
      </c>
      <c r="I63" s="140">
        <v>118</v>
      </c>
      <c r="J63" s="115">
        <v>-2</v>
      </c>
      <c r="K63" s="116">
        <v>-1.6949152542372881</v>
      </c>
    </row>
    <row r="64" spans="1:11" ht="14.1" customHeight="1" x14ac:dyDescent="0.2">
      <c r="A64" s="306" t="s">
        <v>299</v>
      </c>
      <c r="B64" s="307" t="s">
        <v>300</v>
      </c>
      <c r="C64" s="308"/>
      <c r="D64" s="113">
        <v>0.58913542463657231</v>
      </c>
      <c r="E64" s="115">
        <v>77</v>
      </c>
      <c r="F64" s="114">
        <v>57</v>
      </c>
      <c r="G64" s="114">
        <v>55</v>
      </c>
      <c r="H64" s="114">
        <v>57</v>
      </c>
      <c r="I64" s="140">
        <v>89</v>
      </c>
      <c r="J64" s="115">
        <v>-12</v>
      </c>
      <c r="K64" s="116">
        <v>-13.48314606741573</v>
      </c>
    </row>
    <row r="65" spans="1:11" ht="14.1" customHeight="1" x14ac:dyDescent="0.2">
      <c r="A65" s="306" t="s">
        <v>301</v>
      </c>
      <c r="B65" s="307" t="s">
        <v>302</v>
      </c>
      <c r="C65" s="308"/>
      <c r="D65" s="113">
        <v>0.42846212700841624</v>
      </c>
      <c r="E65" s="115">
        <v>56</v>
      </c>
      <c r="F65" s="114">
        <v>51</v>
      </c>
      <c r="G65" s="114">
        <v>99</v>
      </c>
      <c r="H65" s="114">
        <v>31</v>
      </c>
      <c r="I65" s="140">
        <v>33</v>
      </c>
      <c r="J65" s="115">
        <v>23</v>
      </c>
      <c r="K65" s="116">
        <v>69.696969696969703</v>
      </c>
    </row>
    <row r="66" spans="1:11" ht="14.1" customHeight="1" x14ac:dyDescent="0.2">
      <c r="A66" s="306">
        <v>82</v>
      </c>
      <c r="B66" s="307" t="s">
        <v>303</v>
      </c>
      <c r="C66" s="308"/>
      <c r="D66" s="113">
        <v>2.3412394797245599</v>
      </c>
      <c r="E66" s="115">
        <v>306</v>
      </c>
      <c r="F66" s="114">
        <v>319</v>
      </c>
      <c r="G66" s="114">
        <v>468</v>
      </c>
      <c r="H66" s="114">
        <v>228</v>
      </c>
      <c r="I66" s="140">
        <v>246</v>
      </c>
      <c r="J66" s="115">
        <v>60</v>
      </c>
      <c r="K66" s="116">
        <v>24.390243902439025</v>
      </c>
    </row>
    <row r="67" spans="1:11" ht="14.1" customHeight="1" x14ac:dyDescent="0.2">
      <c r="A67" s="306" t="s">
        <v>304</v>
      </c>
      <c r="B67" s="307" t="s">
        <v>305</v>
      </c>
      <c r="C67" s="308"/>
      <c r="D67" s="113">
        <v>1.7444529456771232</v>
      </c>
      <c r="E67" s="115">
        <v>228</v>
      </c>
      <c r="F67" s="114">
        <v>226</v>
      </c>
      <c r="G67" s="114">
        <v>298</v>
      </c>
      <c r="H67" s="114">
        <v>147</v>
      </c>
      <c r="I67" s="140">
        <v>175</v>
      </c>
      <c r="J67" s="115">
        <v>53</v>
      </c>
      <c r="K67" s="116">
        <v>30.285714285714285</v>
      </c>
    </row>
    <row r="68" spans="1:11" ht="14.1" customHeight="1" x14ac:dyDescent="0.2">
      <c r="A68" s="306" t="s">
        <v>306</v>
      </c>
      <c r="B68" s="307" t="s">
        <v>307</v>
      </c>
      <c r="C68" s="308"/>
      <c r="D68" s="113">
        <v>0.33664881407804131</v>
      </c>
      <c r="E68" s="115">
        <v>44</v>
      </c>
      <c r="F68" s="114">
        <v>59</v>
      </c>
      <c r="G68" s="114">
        <v>99</v>
      </c>
      <c r="H68" s="114">
        <v>48</v>
      </c>
      <c r="I68" s="140">
        <v>31</v>
      </c>
      <c r="J68" s="115">
        <v>13</v>
      </c>
      <c r="K68" s="116">
        <v>41.935483870967744</v>
      </c>
    </row>
    <row r="69" spans="1:11" ht="14.1" customHeight="1" x14ac:dyDescent="0.2">
      <c r="A69" s="306">
        <v>83</v>
      </c>
      <c r="B69" s="307" t="s">
        <v>308</v>
      </c>
      <c r="C69" s="308"/>
      <c r="D69" s="113">
        <v>2.9074215761285385</v>
      </c>
      <c r="E69" s="115">
        <v>380</v>
      </c>
      <c r="F69" s="114">
        <v>359</v>
      </c>
      <c r="G69" s="114">
        <v>850</v>
      </c>
      <c r="H69" s="114">
        <v>253</v>
      </c>
      <c r="I69" s="140">
        <v>269</v>
      </c>
      <c r="J69" s="115">
        <v>111</v>
      </c>
      <c r="K69" s="116">
        <v>41.263940520446099</v>
      </c>
    </row>
    <row r="70" spans="1:11" ht="14.1" customHeight="1" x14ac:dyDescent="0.2">
      <c r="A70" s="306" t="s">
        <v>309</v>
      </c>
      <c r="B70" s="307" t="s">
        <v>310</v>
      </c>
      <c r="C70" s="308"/>
      <c r="D70" s="113">
        <v>2.3641928079571537</v>
      </c>
      <c r="E70" s="115">
        <v>309</v>
      </c>
      <c r="F70" s="114">
        <v>284</v>
      </c>
      <c r="G70" s="114">
        <v>762</v>
      </c>
      <c r="H70" s="114">
        <v>189</v>
      </c>
      <c r="I70" s="140">
        <v>210</v>
      </c>
      <c r="J70" s="115">
        <v>99</v>
      </c>
      <c r="K70" s="116">
        <v>47.142857142857146</v>
      </c>
    </row>
    <row r="71" spans="1:11" ht="14.1" customHeight="1" x14ac:dyDescent="0.2">
      <c r="A71" s="306"/>
      <c r="B71" s="307" t="s">
        <v>311</v>
      </c>
      <c r="C71" s="308"/>
      <c r="D71" s="113">
        <v>1.7750573833205814</v>
      </c>
      <c r="E71" s="115">
        <v>232</v>
      </c>
      <c r="F71" s="114">
        <v>189</v>
      </c>
      <c r="G71" s="114">
        <v>549</v>
      </c>
      <c r="H71" s="114">
        <v>116</v>
      </c>
      <c r="I71" s="140">
        <v>133</v>
      </c>
      <c r="J71" s="115">
        <v>99</v>
      </c>
      <c r="K71" s="116">
        <v>74.436090225563916</v>
      </c>
    </row>
    <row r="72" spans="1:11" ht="14.1" customHeight="1" x14ac:dyDescent="0.2">
      <c r="A72" s="306">
        <v>84</v>
      </c>
      <c r="B72" s="307" t="s">
        <v>312</v>
      </c>
      <c r="C72" s="308"/>
      <c r="D72" s="113">
        <v>0.98699311400153023</v>
      </c>
      <c r="E72" s="115">
        <v>129</v>
      </c>
      <c r="F72" s="114">
        <v>108</v>
      </c>
      <c r="G72" s="114">
        <v>226</v>
      </c>
      <c r="H72" s="114">
        <v>53</v>
      </c>
      <c r="I72" s="140">
        <v>117</v>
      </c>
      <c r="J72" s="115">
        <v>12</v>
      </c>
      <c r="K72" s="116">
        <v>10.256410256410257</v>
      </c>
    </row>
    <row r="73" spans="1:11" ht="14.1" customHeight="1" x14ac:dyDescent="0.2">
      <c r="A73" s="306" t="s">
        <v>313</v>
      </c>
      <c r="B73" s="307" t="s">
        <v>314</v>
      </c>
      <c r="C73" s="308"/>
      <c r="D73" s="113">
        <v>0.39785768936495791</v>
      </c>
      <c r="E73" s="115">
        <v>52</v>
      </c>
      <c r="F73" s="114">
        <v>47</v>
      </c>
      <c r="G73" s="114">
        <v>129</v>
      </c>
      <c r="H73" s="114">
        <v>9</v>
      </c>
      <c r="I73" s="140">
        <v>41</v>
      </c>
      <c r="J73" s="115">
        <v>11</v>
      </c>
      <c r="K73" s="116">
        <v>26.829268292682926</v>
      </c>
    </row>
    <row r="74" spans="1:11" ht="14.1" customHeight="1" x14ac:dyDescent="0.2">
      <c r="A74" s="306" t="s">
        <v>315</v>
      </c>
      <c r="B74" s="307" t="s">
        <v>316</v>
      </c>
      <c r="C74" s="308"/>
      <c r="D74" s="113">
        <v>8.4162203519510329E-2</v>
      </c>
      <c r="E74" s="115">
        <v>11</v>
      </c>
      <c r="F74" s="114">
        <v>12</v>
      </c>
      <c r="G74" s="114">
        <v>33</v>
      </c>
      <c r="H74" s="114">
        <v>6</v>
      </c>
      <c r="I74" s="140">
        <v>43</v>
      </c>
      <c r="J74" s="115">
        <v>-32</v>
      </c>
      <c r="K74" s="116">
        <v>-74.418604651162795</v>
      </c>
    </row>
    <row r="75" spans="1:11" ht="14.1" customHeight="1" x14ac:dyDescent="0.2">
      <c r="A75" s="306" t="s">
        <v>317</v>
      </c>
      <c r="B75" s="307" t="s">
        <v>318</v>
      </c>
      <c r="C75" s="308"/>
      <c r="D75" s="113">
        <v>4.5906656465187455E-2</v>
      </c>
      <c r="E75" s="115">
        <v>6</v>
      </c>
      <c r="F75" s="114">
        <v>8</v>
      </c>
      <c r="G75" s="114">
        <v>4</v>
      </c>
      <c r="H75" s="114">
        <v>5</v>
      </c>
      <c r="I75" s="140">
        <v>11</v>
      </c>
      <c r="J75" s="115">
        <v>-5</v>
      </c>
      <c r="K75" s="116">
        <v>-45.454545454545453</v>
      </c>
    </row>
    <row r="76" spans="1:11" ht="14.1" customHeight="1" x14ac:dyDescent="0.2">
      <c r="A76" s="306">
        <v>91</v>
      </c>
      <c r="B76" s="307" t="s">
        <v>319</v>
      </c>
      <c r="C76" s="308"/>
      <c r="D76" s="113">
        <v>0.36725325172149964</v>
      </c>
      <c r="E76" s="115">
        <v>48</v>
      </c>
      <c r="F76" s="114">
        <v>20</v>
      </c>
      <c r="G76" s="114">
        <v>10</v>
      </c>
      <c r="H76" s="114">
        <v>6</v>
      </c>
      <c r="I76" s="140">
        <v>3</v>
      </c>
      <c r="J76" s="115">
        <v>45</v>
      </c>
      <c r="K76" s="116" t="s">
        <v>520</v>
      </c>
    </row>
    <row r="77" spans="1:11" ht="14.1" customHeight="1" x14ac:dyDescent="0.2">
      <c r="A77" s="306">
        <v>92</v>
      </c>
      <c r="B77" s="307" t="s">
        <v>320</v>
      </c>
      <c r="C77" s="308"/>
      <c r="D77" s="113">
        <v>1.0328997704667178</v>
      </c>
      <c r="E77" s="115">
        <v>135</v>
      </c>
      <c r="F77" s="114">
        <v>97</v>
      </c>
      <c r="G77" s="114">
        <v>113</v>
      </c>
      <c r="H77" s="114">
        <v>92</v>
      </c>
      <c r="I77" s="140">
        <v>109</v>
      </c>
      <c r="J77" s="115">
        <v>26</v>
      </c>
      <c r="K77" s="116">
        <v>23.853211009174313</v>
      </c>
    </row>
    <row r="78" spans="1:11" ht="14.1" customHeight="1" x14ac:dyDescent="0.2">
      <c r="A78" s="306">
        <v>93</v>
      </c>
      <c r="B78" s="307" t="s">
        <v>321</v>
      </c>
      <c r="C78" s="308"/>
      <c r="D78" s="113">
        <v>0.27543993879112472</v>
      </c>
      <c r="E78" s="115">
        <v>36</v>
      </c>
      <c r="F78" s="114">
        <v>16</v>
      </c>
      <c r="G78" s="114">
        <v>47</v>
      </c>
      <c r="H78" s="114">
        <v>7</v>
      </c>
      <c r="I78" s="140">
        <v>17</v>
      </c>
      <c r="J78" s="115">
        <v>19</v>
      </c>
      <c r="K78" s="116">
        <v>111.76470588235294</v>
      </c>
    </row>
    <row r="79" spans="1:11" ht="14.1" customHeight="1" x14ac:dyDescent="0.2">
      <c r="A79" s="306">
        <v>94</v>
      </c>
      <c r="B79" s="307" t="s">
        <v>322</v>
      </c>
      <c r="C79" s="308"/>
      <c r="D79" s="113">
        <v>0.19892884468247896</v>
      </c>
      <c r="E79" s="115">
        <v>26</v>
      </c>
      <c r="F79" s="114">
        <v>22</v>
      </c>
      <c r="G79" s="114">
        <v>56</v>
      </c>
      <c r="H79" s="114">
        <v>14</v>
      </c>
      <c r="I79" s="140">
        <v>38</v>
      </c>
      <c r="J79" s="115">
        <v>-12</v>
      </c>
      <c r="K79" s="116">
        <v>-31.578947368421051</v>
      </c>
    </row>
    <row r="80" spans="1:11" ht="14.1" customHeight="1" x14ac:dyDescent="0.2">
      <c r="A80" s="310" t="s">
        <v>323</v>
      </c>
      <c r="B80" s="311" t="s">
        <v>324</v>
      </c>
      <c r="C80" s="312"/>
      <c r="D80" s="125">
        <v>7.6511094108645747E-2</v>
      </c>
      <c r="E80" s="143">
        <v>10</v>
      </c>
      <c r="F80" s="144">
        <v>22</v>
      </c>
      <c r="G80" s="144">
        <v>82</v>
      </c>
      <c r="H80" s="144">
        <v>13</v>
      </c>
      <c r="I80" s="145">
        <v>9</v>
      </c>
      <c r="J80" s="143">
        <v>1</v>
      </c>
      <c r="K80" s="146">
        <v>11.111111111111111</v>
      </c>
    </row>
    <row r="81" spans="1:11" s="269" customFormat="1" ht="11.25" customHeight="1" x14ac:dyDescent="0.15">
      <c r="A81" s="214" t="s">
        <v>124</v>
      </c>
      <c r="B81" s="151"/>
      <c r="C81" s="151"/>
      <c r="D81" s="151"/>
      <c r="E81" s="151"/>
      <c r="F81" s="151"/>
      <c r="G81" s="151"/>
      <c r="H81" s="151"/>
      <c r="I81" s="151"/>
      <c r="J81" s="151"/>
      <c r="K81" s="217" t="s">
        <v>47</v>
      </c>
    </row>
    <row r="82" spans="1:11" s="151" customFormat="1" ht="12.75" customHeight="1" x14ac:dyDescent="0.2">
      <c r="A82" s="277" t="s">
        <v>325</v>
      </c>
      <c r="B82" s="97"/>
      <c r="C82" s="97"/>
      <c r="D82" s="155"/>
      <c r="E82" s="156"/>
      <c r="F82" s="156"/>
      <c r="G82" s="156"/>
      <c r="H82" s="156"/>
      <c r="I82" s="156"/>
      <c r="J82" s="156"/>
      <c r="K82" s="157"/>
    </row>
    <row r="83" spans="1:11" ht="20.25" customHeight="1" x14ac:dyDescent="0.2">
      <c r="A83" s="661" t="s">
        <v>367</v>
      </c>
      <c r="B83" s="661"/>
      <c r="C83" s="661"/>
      <c r="D83" s="661"/>
      <c r="E83" s="661"/>
      <c r="F83" s="661"/>
      <c r="G83" s="661"/>
      <c r="H83" s="661"/>
      <c r="I83" s="661"/>
      <c r="J83" s="661"/>
      <c r="K83" s="661"/>
    </row>
    <row r="84" spans="1:11" s="406" customFormat="1" ht="21" customHeight="1" x14ac:dyDescent="0.2">
      <c r="A84" s="625" t="s">
        <v>326</v>
      </c>
      <c r="B84" s="625"/>
      <c r="C84" s="625"/>
      <c r="D84" s="625"/>
      <c r="E84" s="625"/>
      <c r="F84" s="625"/>
      <c r="G84" s="625"/>
      <c r="H84" s="625"/>
      <c r="I84" s="625"/>
      <c r="J84" s="625"/>
      <c r="K84" s="625"/>
    </row>
    <row r="85" spans="1:11" ht="11.25" x14ac:dyDescent="0.2">
      <c r="A85" s="151" t="s">
        <v>368</v>
      </c>
    </row>
    <row r="86" spans="1:11" ht="18" customHeight="1" x14ac:dyDescent="0.2">
      <c r="A86" s="625"/>
      <c r="B86" s="625"/>
      <c r="C86" s="625"/>
      <c r="D86" s="625"/>
      <c r="E86" s="625"/>
      <c r="F86" s="625"/>
      <c r="G86" s="625"/>
      <c r="H86" s="625"/>
      <c r="I86" s="625"/>
      <c r="J86" s="625"/>
      <c r="K86" s="625"/>
    </row>
    <row r="87" spans="1:11" ht="15.95" customHeight="1" x14ac:dyDescent="0.2">
      <c r="A87" s="407"/>
      <c r="B87" s="110"/>
      <c r="C87" s="110"/>
    </row>
  </sheetData>
  <mergeCells count="15">
    <mergeCell ref="A3:K3"/>
    <mergeCell ref="A4:K4"/>
    <mergeCell ref="A5:E5"/>
    <mergeCell ref="A7:C10"/>
    <mergeCell ref="D7:D10"/>
    <mergeCell ref="E7:I7"/>
    <mergeCell ref="J7:K8"/>
    <mergeCell ref="E8:E9"/>
    <mergeCell ref="F8:F9"/>
    <mergeCell ref="G8:G9"/>
    <mergeCell ref="H8:H9"/>
    <mergeCell ref="I8:I9"/>
    <mergeCell ref="A83:K83"/>
    <mergeCell ref="A84:K84"/>
    <mergeCell ref="A86:K86"/>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4" max="1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7BB21-33F0-49BE-AE30-D2F4486717D2}">
  <sheetPr codeName="Tabelle22">
    <pageSetUpPr fitToPage="1"/>
  </sheetPr>
  <dimension ref="A1:O88"/>
  <sheetViews>
    <sheetView showGridLines="0" zoomScaleNormal="100" workbookViewId="0"/>
  </sheetViews>
  <sheetFormatPr baseColWidth="10" defaultColWidth="7.75" defaultRowHeight="15.95" customHeight="1" x14ac:dyDescent="0.2"/>
  <cols>
    <col min="1" max="1" width="8.5" style="97" customWidth="1"/>
    <col min="2" max="2" width="42.625" style="97"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248"/>
      <c r="D1" s="90"/>
      <c r="E1" s="90"/>
      <c r="F1" s="90"/>
      <c r="G1" s="89"/>
      <c r="H1" s="89"/>
      <c r="I1" s="89"/>
      <c r="J1" s="57" t="s">
        <v>6</v>
      </c>
    </row>
    <row r="2" spans="1:15" s="91" customFormat="1" ht="6.2" customHeight="1" x14ac:dyDescent="0.2">
      <c r="A2" s="92"/>
      <c r="B2" s="93"/>
      <c r="C2" s="250"/>
      <c r="D2" s="93"/>
      <c r="E2" s="93"/>
      <c r="F2" s="93"/>
      <c r="G2" s="93"/>
      <c r="H2" s="93"/>
      <c r="I2" s="93"/>
      <c r="J2" s="93"/>
    </row>
    <row r="3" spans="1:15" s="94" customFormat="1" ht="24.95" customHeight="1" x14ac:dyDescent="0.2">
      <c r="A3" s="577" t="s">
        <v>369</v>
      </c>
      <c r="B3" s="578"/>
      <c r="C3" s="578"/>
      <c r="D3" s="578"/>
      <c r="E3" s="578"/>
      <c r="F3" s="578"/>
      <c r="G3" s="578"/>
      <c r="H3" s="578"/>
      <c r="I3" s="578"/>
      <c r="J3" s="578"/>
    </row>
    <row r="4" spans="1:15" s="94" customFormat="1" ht="12" customHeight="1" x14ac:dyDescent="0.2">
      <c r="A4" s="579" t="s">
        <v>94</v>
      </c>
      <c r="B4" s="579"/>
      <c r="C4" s="579"/>
      <c r="D4" s="579"/>
      <c r="E4" s="579"/>
      <c r="F4" s="579"/>
      <c r="G4" s="579"/>
      <c r="H4" s="579"/>
      <c r="I4" s="579"/>
      <c r="J4" s="579"/>
    </row>
    <row r="5" spans="1:15" s="94" customFormat="1" ht="12" customHeight="1" x14ac:dyDescent="0.2">
      <c r="A5" s="580" t="s">
        <v>338</v>
      </c>
      <c r="B5" s="580"/>
      <c r="C5" s="580"/>
      <c r="D5" s="580"/>
      <c r="E5" s="252"/>
      <c r="F5" s="252"/>
      <c r="G5" s="252"/>
      <c r="H5" s="252"/>
      <c r="I5" s="252"/>
      <c r="J5" s="252"/>
    </row>
    <row r="6" spans="1:15" s="94" customFormat="1" ht="11.25" customHeight="1" x14ac:dyDescent="0.2">
      <c r="A6" s="227"/>
      <c r="B6" s="228"/>
      <c r="C6" s="228"/>
      <c r="D6" s="228"/>
      <c r="E6" s="228"/>
      <c r="F6" s="228"/>
      <c r="G6" s="228"/>
      <c r="H6" s="228"/>
      <c r="I6" s="228"/>
      <c r="J6" s="228"/>
    </row>
    <row r="7" spans="1:15" s="91" customFormat="1" ht="24.95" customHeight="1" x14ac:dyDescent="0.2">
      <c r="A7" s="595" t="s">
        <v>217</v>
      </c>
      <c r="B7" s="596"/>
      <c r="C7" s="589" t="s">
        <v>96</v>
      </c>
      <c r="D7" s="662" t="s">
        <v>370</v>
      </c>
      <c r="E7" s="663"/>
      <c r="F7" s="663"/>
      <c r="G7" s="663"/>
      <c r="H7" s="664"/>
      <c r="I7" s="595" t="s">
        <v>362</v>
      </c>
      <c r="J7" s="596"/>
      <c r="K7" s="96"/>
      <c r="L7" s="96"/>
      <c r="M7" s="96"/>
      <c r="N7" s="96"/>
      <c r="O7" s="96"/>
    </row>
    <row r="8" spans="1:15" ht="21.75" customHeight="1" x14ac:dyDescent="0.2">
      <c r="A8" s="623"/>
      <c r="B8" s="624"/>
      <c r="C8" s="590"/>
      <c r="D8" s="573" t="s">
        <v>338</v>
      </c>
      <c r="E8" s="573" t="s">
        <v>340</v>
      </c>
      <c r="F8" s="573" t="s">
        <v>341</v>
      </c>
      <c r="G8" s="573" t="s">
        <v>342</v>
      </c>
      <c r="H8" s="573" t="s">
        <v>343</v>
      </c>
      <c r="I8" s="597"/>
      <c r="J8" s="598"/>
    </row>
    <row r="9" spans="1:15" ht="12" customHeight="1" x14ac:dyDescent="0.2">
      <c r="A9" s="623"/>
      <c r="B9" s="624"/>
      <c r="C9" s="590"/>
      <c r="D9" s="574"/>
      <c r="E9" s="574"/>
      <c r="F9" s="574"/>
      <c r="G9" s="574"/>
      <c r="H9" s="574"/>
      <c r="I9" s="98" t="s">
        <v>104</v>
      </c>
      <c r="J9" s="99" t="s">
        <v>105</v>
      </c>
    </row>
    <row r="10" spans="1:15" ht="12" customHeight="1" x14ac:dyDescent="0.2">
      <c r="A10" s="283"/>
      <c r="B10" s="284"/>
      <c r="C10" s="591"/>
      <c r="D10" s="100">
        <v>1</v>
      </c>
      <c r="E10" s="100">
        <v>2</v>
      </c>
      <c r="F10" s="100">
        <v>3</v>
      </c>
      <c r="G10" s="100">
        <v>4</v>
      </c>
      <c r="H10" s="100">
        <v>5</v>
      </c>
      <c r="I10" s="100">
        <v>6</v>
      </c>
      <c r="J10" s="100">
        <v>7</v>
      </c>
      <c r="K10" s="101"/>
    </row>
    <row r="11" spans="1:15" s="192" customFormat="1" ht="24.95" customHeight="1" x14ac:dyDescent="0.2">
      <c r="A11" s="620" t="s">
        <v>106</v>
      </c>
      <c r="B11" s="621"/>
      <c r="C11" s="285">
        <v>100</v>
      </c>
      <c r="D11" s="115">
        <v>13028</v>
      </c>
      <c r="E11" s="114">
        <v>10841</v>
      </c>
      <c r="F11" s="114">
        <v>13132</v>
      </c>
      <c r="G11" s="114">
        <v>8618</v>
      </c>
      <c r="H11" s="140">
        <v>10408</v>
      </c>
      <c r="I11" s="115">
        <v>2620</v>
      </c>
      <c r="J11" s="116">
        <v>25.17294388931591</v>
      </c>
    </row>
    <row r="12" spans="1:15" s="110" customFormat="1" ht="24.95" customHeight="1" x14ac:dyDescent="0.2">
      <c r="A12" s="193" t="s">
        <v>134</v>
      </c>
      <c r="B12" s="194" t="s">
        <v>135</v>
      </c>
      <c r="C12" s="113">
        <v>0.47589806570463616</v>
      </c>
      <c r="D12" s="115">
        <v>62</v>
      </c>
      <c r="E12" s="114">
        <v>122</v>
      </c>
      <c r="F12" s="114">
        <v>162</v>
      </c>
      <c r="G12" s="114">
        <v>84</v>
      </c>
      <c r="H12" s="140">
        <v>94</v>
      </c>
      <c r="I12" s="115">
        <v>-32</v>
      </c>
      <c r="J12" s="116">
        <v>-34.042553191489361</v>
      </c>
    </row>
    <row r="13" spans="1:15" s="110" customFormat="1" ht="24.95" customHeight="1" x14ac:dyDescent="0.2">
      <c r="A13" s="193" t="s">
        <v>136</v>
      </c>
      <c r="B13" s="199" t="s">
        <v>218</v>
      </c>
      <c r="C13" s="113">
        <v>0.6217377955173472</v>
      </c>
      <c r="D13" s="115">
        <v>81</v>
      </c>
      <c r="E13" s="114">
        <v>106</v>
      </c>
      <c r="F13" s="114">
        <v>103</v>
      </c>
      <c r="G13" s="114">
        <v>90</v>
      </c>
      <c r="H13" s="140">
        <v>87</v>
      </c>
      <c r="I13" s="115">
        <v>-6</v>
      </c>
      <c r="J13" s="116">
        <v>-6.8965517241379306</v>
      </c>
    </row>
    <row r="14" spans="1:15" s="287" customFormat="1" ht="24.95" customHeight="1" x14ac:dyDescent="0.2">
      <c r="A14" s="193" t="s">
        <v>219</v>
      </c>
      <c r="B14" s="199" t="s">
        <v>139</v>
      </c>
      <c r="C14" s="113">
        <v>18.15320847405588</v>
      </c>
      <c r="D14" s="115">
        <v>2365</v>
      </c>
      <c r="E14" s="114">
        <v>1671</v>
      </c>
      <c r="F14" s="114">
        <v>2427</v>
      </c>
      <c r="G14" s="114">
        <v>1588</v>
      </c>
      <c r="H14" s="140">
        <v>2168</v>
      </c>
      <c r="I14" s="115">
        <v>197</v>
      </c>
      <c r="J14" s="116">
        <v>9.0867158671586719</v>
      </c>
      <c r="K14" s="110"/>
      <c r="L14" s="110"/>
      <c r="M14" s="110"/>
      <c r="N14" s="110"/>
      <c r="O14" s="110"/>
    </row>
    <row r="15" spans="1:15" s="110" customFormat="1" ht="24.95" customHeight="1" x14ac:dyDescent="0.2">
      <c r="A15" s="193" t="s">
        <v>220</v>
      </c>
      <c r="B15" s="199" t="s">
        <v>221</v>
      </c>
      <c r="C15" s="113">
        <v>3.1240405280933374</v>
      </c>
      <c r="D15" s="115">
        <v>407</v>
      </c>
      <c r="E15" s="114">
        <v>426</v>
      </c>
      <c r="F15" s="114">
        <v>645</v>
      </c>
      <c r="G15" s="114">
        <v>304</v>
      </c>
      <c r="H15" s="140">
        <v>436</v>
      </c>
      <c r="I15" s="115">
        <v>-29</v>
      </c>
      <c r="J15" s="116">
        <v>-6.6513761467889907</v>
      </c>
    </row>
    <row r="16" spans="1:15" s="287" customFormat="1" ht="24.95" customHeight="1" x14ac:dyDescent="0.2">
      <c r="A16" s="193" t="s">
        <v>222</v>
      </c>
      <c r="B16" s="199" t="s">
        <v>143</v>
      </c>
      <c r="C16" s="113">
        <v>12.649677617439361</v>
      </c>
      <c r="D16" s="115">
        <v>1648</v>
      </c>
      <c r="E16" s="114">
        <v>977</v>
      </c>
      <c r="F16" s="114">
        <v>1417</v>
      </c>
      <c r="G16" s="114">
        <v>1031</v>
      </c>
      <c r="H16" s="140">
        <v>1266</v>
      </c>
      <c r="I16" s="115">
        <v>382</v>
      </c>
      <c r="J16" s="116">
        <v>30.173775671406002</v>
      </c>
      <c r="K16" s="110"/>
      <c r="L16" s="110"/>
      <c r="M16" s="110"/>
      <c r="N16" s="110"/>
      <c r="O16" s="110"/>
    </row>
    <row r="17" spans="1:15" s="110" customFormat="1" ht="24.95" customHeight="1" x14ac:dyDescent="0.2">
      <c r="A17" s="193" t="s">
        <v>144</v>
      </c>
      <c r="B17" s="199" t="s">
        <v>224</v>
      </c>
      <c r="C17" s="113">
        <v>2.3794903285231808</v>
      </c>
      <c r="D17" s="115">
        <v>310</v>
      </c>
      <c r="E17" s="114">
        <v>268</v>
      </c>
      <c r="F17" s="114">
        <v>365</v>
      </c>
      <c r="G17" s="114">
        <v>253</v>
      </c>
      <c r="H17" s="140">
        <v>466</v>
      </c>
      <c r="I17" s="115">
        <v>-156</v>
      </c>
      <c r="J17" s="116">
        <v>-33.476394849785407</v>
      </c>
    </row>
    <row r="18" spans="1:15" s="287" customFormat="1" ht="24.95" customHeight="1" x14ac:dyDescent="0.2">
      <c r="A18" s="201" t="s">
        <v>146</v>
      </c>
      <c r="B18" s="202" t="s">
        <v>147</v>
      </c>
      <c r="C18" s="113">
        <v>6.6011667178385016</v>
      </c>
      <c r="D18" s="115">
        <v>860</v>
      </c>
      <c r="E18" s="114">
        <v>682</v>
      </c>
      <c r="F18" s="114">
        <v>751</v>
      </c>
      <c r="G18" s="114">
        <v>525</v>
      </c>
      <c r="H18" s="140">
        <v>709</v>
      </c>
      <c r="I18" s="115">
        <v>151</v>
      </c>
      <c r="J18" s="116">
        <v>21.297602256699577</v>
      </c>
      <c r="K18" s="110"/>
      <c r="L18" s="110"/>
      <c r="M18" s="110"/>
      <c r="N18" s="110"/>
      <c r="O18" s="110"/>
    </row>
    <row r="19" spans="1:15" s="110" customFormat="1" ht="24.95" customHeight="1" x14ac:dyDescent="0.2">
      <c r="A19" s="193" t="s">
        <v>148</v>
      </c>
      <c r="B19" s="199" t="s">
        <v>149</v>
      </c>
      <c r="C19" s="113">
        <v>15.328523180841264</v>
      </c>
      <c r="D19" s="115">
        <v>1997</v>
      </c>
      <c r="E19" s="114">
        <v>1637</v>
      </c>
      <c r="F19" s="114">
        <v>2356</v>
      </c>
      <c r="G19" s="114">
        <v>1352</v>
      </c>
      <c r="H19" s="140">
        <v>1689</v>
      </c>
      <c r="I19" s="115">
        <v>308</v>
      </c>
      <c r="J19" s="116">
        <v>18.235642391947898</v>
      </c>
    </row>
    <row r="20" spans="1:15" s="287" customFormat="1" ht="24.95" customHeight="1" x14ac:dyDescent="0.2">
      <c r="A20" s="193" t="s">
        <v>150</v>
      </c>
      <c r="B20" s="199" t="s">
        <v>151</v>
      </c>
      <c r="C20" s="113">
        <v>7.8139392078599936</v>
      </c>
      <c r="D20" s="115">
        <v>1018</v>
      </c>
      <c r="E20" s="114">
        <v>1064</v>
      </c>
      <c r="F20" s="114">
        <v>891</v>
      </c>
      <c r="G20" s="114">
        <v>664</v>
      </c>
      <c r="H20" s="140">
        <v>882</v>
      </c>
      <c r="I20" s="115">
        <v>136</v>
      </c>
      <c r="J20" s="116">
        <v>15.419501133786849</v>
      </c>
      <c r="K20" s="110"/>
      <c r="L20" s="110"/>
      <c r="M20" s="110"/>
      <c r="N20" s="110"/>
      <c r="O20" s="110"/>
    </row>
    <row r="21" spans="1:15" s="110" customFormat="1" ht="24.95" customHeight="1" x14ac:dyDescent="0.2">
      <c r="A21" s="201" t="s">
        <v>152</v>
      </c>
      <c r="B21" s="202" t="s">
        <v>153</v>
      </c>
      <c r="C21" s="113">
        <v>3.5001535155050658</v>
      </c>
      <c r="D21" s="115">
        <v>456</v>
      </c>
      <c r="E21" s="114">
        <v>568</v>
      </c>
      <c r="F21" s="114">
        <v>586</v>
      </c>
      <c r="G21" s="114">
        <v>280</v>
      </c>
      <c r="H21" s="140">
        <v>278</v>
      </c>
      <c r="I21" s="115">
        <v>178</v>
      </c>
      <c r="J21" s="116">
        <v>64.02877697841727</v>
      </c>
    </row>
    <row r="22" spans="1:15" s="110" customFormat="1" ht="24.95" customHeight="1" x14ac:dyDescent="0.2">
      <c r="A22" s="201" t="s">
        <v>154</v>
      </c>
      <c r="B22" s="199" t="s">
        <v>155</v>
      </c>
      <c r="C22" s="113">
        <v>1.9496469143383481</v>
      </c>
      <c r="D22" s="115">
        <v>254</v>
      </c>
      <c r="E22" s="114">
        <v>164</v>
      </c>
      <c r="F22" s="114">
        <v>195</v>
      </c>
      <c r="G22" s="114">
        <v>110</v>
      </c>
      <c r="H22" s="140">
        <v>161</v>
      </c>
      <c r="I22" s="115">
        <v>93</v>
      </c>
      <c r="J22" s="116">
        <v>57.763975155279503</v>
      </c>
    </row>
    <row r="23" spans="1:15" s="110" customFormat="1" ht="24.95" customHeight="1" x14ac:dyDescent="0.2">
      <c r="A23" s="193" t="s">
        <v>156</v>
      </c>
      <c r="B23" s="199" t="s">
        <v>157</v>
      </c>
      <c r="C23" s="113">
        <v>1.1820693890082898</v>
      </c>
      <c r="D23" s="115">
        <v>154</v>
      </c>
      <c r="E23" s="114">
        <v>89</v>
      </c>
      <c r="F23" s="114">
        <v>136</v>
      </c>
      <c r="G23" s="114">
        <v>95</v>
      </c>
      <c r="H23" s="140">
        <v>145</v>
      </c>
      <c r="I23" s="115">
        <v>9</v>
      </c>
      <c r="J23" s="116">
        <v>6.2068965517241379</v>
      </c>
    </row>
    <row r="24" spans="1:15" s="110" customFormat="1" ht="24.95" customHeight="1" x14ac:dyDescent="0.2">
      <c r="A24" s="193" t="s">
        <v>158</v>
      </c>
      <c r="B24" s="199" t="s">
        <v>225</v>
      </c>
      <c r="C24" s="113">
        <v>6.0178077985876577</v>
      </c>
      <c r="D24" s="115">
        <v>784</v>
      </c>
      <c r="E24" s="114">
        <v>526</v>
      </c>
      <c r="F24" s="114">
        <v>655</v>
      </c>
      <c r="G24" s="114">
        <v>500</v>
      </c>
      <c r="H24" s="140">
        <v>710</v>
      </c>
      <c r="I24" s="115">
        <v>74</v>
      </c>
      <c r="J24" s="116">
        <v>10.422535211267606</v>
      </c>
    </row>
    <row r="25" spans="1:15" s="110" customFormat="1" ht="24.95" customHeight="1" x14ac:dyDescent="0.2">
      <c r="A25" s="193" t="s">
        <v>160</v>
      </c>
      <c r="B25" s="204" t="s">
        <v>161</v>
      </c>
      <c r="C25" s="113">
        <v>22.735646300276329</v>
      </c>
      <c r="D25" s="115">
        <v>2962</v>
      </c>
      <c r="E25" s="114">
        <v>2558</v>
      </c>
      <c r="F25" s="114">
        <v>2094</v>
      </c>
      <c r="G25" s="114">
        <v>1858</v>
      </c>
      <c r="H25" s="140">
        <v>1693</v>
      </c>
      <c r="I25" s="115">
        <v>1269</v>
      </c>
      <c r="J25" s="116">
        <v>74.955699940933258</v>
      </c>
    </row>
    <row r="26" spans="1:15" s="110" customFormat="1" ht="24.95" customHeight="1" x14ac:dyDescent="0.2">
      <c r="A26" s="193" t="s">
        <v>227</v>
      </c>
      <c r="B26" s="204" t="s">
        <v>163</v>
      </c>
      <c r="C26" s="113">
        <v>4.9048203868590727</v>
      </c>
      <c r="D26" s="115">
        <v>639</v>
      </c>
      <c r="E26" s="114">
        <v>609</v>
      </c>
      <c r="F26" s="114">
        <v>615</v>
      </c>
      <c r="G26" s="114">
        <v>531</v>
      </c>
      <c r="H26" s="140">
        <v>553</v>
      </c>
      <c r="I26" s="115">
        <v>86</v>
      </c>
      <c r="J26" s="116">
        <v>15.551537070524413</v>
      </c>
    </row>
    <row r="27" spans="1:15" s="110" customFormat="1" ht="24.95" customHeight="1" x14ac:dyDescent="0.2">
      <c r="A27" s="201">
        <v>782.78300000000002</v>
      </c>
      <c r="B27" s="203" t="s">
        <v>164</v>
      </c>
      <c r="C27" s="113">
        <v>17.830825913417254</v>
      </c>
      <c r="D27" s="115">
        <v>2323</v>
      </c>
      <c r="E27" s="114">
        <v>1949</v>
      </c>
      <c r="F27" s="114">
        <v>1479</v>
      </c>
      <c r="G27" s="114">
        <v>1327</v>
      </c>
      <c r="H27" s="140">
        <v>1140</v>
      </c>
      <c r="I27" s="115">
        <v>1183</v>
      </c>
      <c r="J27" s="116">
        <v>103.7719298245614</v>
      </c>
    </row>
    <row r="28" spans="1:15" s="110" customFormat="1" ht="24.95" customHeight="1" x14ac:dyDescent="0.2">
      <c r="A28" s="193" t="s">
        <v>165</v>
      </c>
      <c r="B28" s="199" t="s">
        <v>166</v>
      </c>
      <c r="C28" s="113">
        <v>2.4792754068160883</v>
      </c>
      <c r="D28" s="115">
        <v>323</v>
      </c>
      <c r="E28" s="114">
        <v>235</v>
      </c>
      <c r="F28" s="114">
        <v>297</v>
      </c>
      <c r="G28" s="114">
        <v>168</v>
      </c>
      <c r="H28" s="140">
        <v>260</v>
      </c>
      <c r="I28" s="115">
        <v>63</v>
      </c>
      <c r="J28" s="116">
        <v>24.23076923076923</v>
      </c>
    </row>
    <row r="29" spans="1:15" s="110" customFormat="1" ht="24.95" customHeight="1" x14ac:dyDescent="0.2">
      <c r="A29" s="193" t="s">
        <v>167</v>
      </c>
      <c r="B29" s="199" t="s">
        <v>168</v>
      </c>
      <c r="C29" s="113">
        <v>2.6788455634019037</v>
      </c>
      <c r="D29" s="115">
        <v>349</v>
      </c>
      <c r="E29" s="114">
        <v>263</v>
      </c>
      <c r="F29" s="114">
        <v>716</v>
      </c>
      <c r="G29" s="114">
        <v>256</v>
      </c>
      <c r="H29" s="140">
        <v>311</v>
      </c>
      <c r="I29" s="115">
        <v>38</v>
      </c>
      <c r="J29" s="116">
        <v>12.218649517684888</v>
      </c>
    </row>
    <row r="30" spans="1:15" s="110" customFormat="1" ht="24.95" customHeight="1" x14ac:dyDescent="0.2">
      <c r="A30" s="193">
        <v>86</v>
      </c>
      <c r="B30" s="199" t="s">
        <v>169</v>
      </c>
      <c r="C30" s="113">
        <v>4.5210316241940438</v>
      </c>
      <c r="D30" s="115">
        <v>589</v>
      </c>
      <c r="E30" s="114">
        <v>488</v>
      </c>
      <c r="F30" s="114">
        <v>716</v>
      </c>
      <c r="G30" s="114">
        <v>392</v>
      </c>
      <c r="H30" s="140">
        <v>584</v>
      </c>
      <c r="I30" s="115">
        <v>5</v>
      </c>
      <c r="J30" s="116">
        <v>0.85616438356164382</v>
      </c>
    </row>
    <row r="31" spans="1:15" s="110" customFormat="1" ht="24.95" customHeight="1" x14ac:dyDescent="0.2">
      <c r="A31" s="193">
        <v>87.88</v>
      </c>
      <c r="B31" s="204" t="s">
        <v>170</v>
      </c>
      <c r="C31" s="113">
        <v>3.5231808412649679</v>
      </c>
      <c r="D31" s="115">
        <v>459</v>
      </c>
      <c r="E31" s="114">
        <v>369</v>
      </c>
      <c r="F31" s="114">
        <v>666</v>
      </c>
      <c r="G31" s="114">
        <v>379</v>
      </c>
      <c r="H31" s="140">
        <v>373</v>
      </c>
      <c r="I31" s="115">
        <v>86</v>
      </c>
      <c r="J31" s="116">
        <v>23.056300268096514</v>
      </c>
    </row>
    <row r="32" spans="1:15" s="110" customFormat="1" ht="24.95" customHeight="1" x14ac:dyDescent="0.2">
      <c r="A32" s="193" t="s">
        <v>171</v>
      </c>
      <c r="B32" s="199" t="s">
        <v>172</v>
      </c>
      <c r="C32" s="113">
        <v>2.4178692047896839</v>
      </c>
      <c r="D32" s="115">
        <v>315</v>
      </c>
      <c r="E32" s="114">
        <v>299</v>
      </c>
      <c r="F32" s="114">
        <v>381</v>
      </c>
      <c r="G32" s="114">
        <v>277</v>
      </c>
      <c r="H32" s="140">
        <v>264</v>
      </c>
      <c r="I32" s="115">
        <v>51</v>
      </c>
      <c r="J32" s="116">
        <v>19.318181818181817</v>
      </c>
    </row>
    <row r="33" spans="1:10" s="110" customFormat="1" ht="24.95" customHeight="1" x14ac:dyDescent="0.2">
      <c r="A33" s="193"/>
      <c r="B33" s="204" t="s">
        <v>173</v>
      </c>
      <c r="C33" s="113">
        <v>0</v>
      </c>
      <c r="D33" s="115">
        <v>0</v>
      </c>
      <c r="E33" s="114">
        <v>0</v>
      </c>
      <c r="F33" s="114">
        <v>0</v>
      </c>
      <c r="G33" s="114">
        <v>0</v>
      </c>
      <c r="H33" s="140">
        <v>0</v>
      </c>
      <c r="I33" s="115">
        <v>0</v>
      </c>
      <c r="J33" s="116">
        <v>0</v>
      </c>
    </row>
    <row r="34" spans="1:10" s="110" customFormat="1" ht="24.95" customHeight="1" x14ac:dyDescent="0.2">
      <c r="A34" s="205" t="s">
        <v>174</v>
      </c>
      <c r="B34" s="206"/>
      <c r="C34" s="289"/>
      <c r="D34" s="115"/>
      <c r="E34" s="114"/>
      <c r="F34" s="114"/>
      <c r="G34" s="114"/>
      <c r="H34" s="140"/>
      <c r="I34" s="137"/>
      <c r="J34" s="138"/>
    </row>
    <row r="35" spans="1:10" s="110" customFormat="1" ht="24.95" customHeight="1" x14ac:dyDescent="0.2">
      <c r="A35" s="290" t="s">
        <v>134</v>
      </c>
      <c r="B35" s="291" t="s">
        <v>135</v>
      </c>
      <c r="C35" s="113">
        <v>0.47589806570463616</v>
      </c>
      <c r="D35" s="115">
        <v>62</v>
      </c>
      <c r="E35" s="114">
        <v>122</v>
      </c>
      <c r="F35" s="114">
        <v>162</v>
      </c>
      <c r="G35" s="114">
        <v>84</v>
      </c>
      <c r="H35" s="140">
        <v>94</v>
      </c>
      <c r="I35" s="115">
        <v>-32</v>
      </c>
      <c r="J35" s="116">
        <v>-34.042553191489361</v>
      </c>
    </row>
    <row r="36" spans="1:10" s="110" customFormat="1" ht="24.95" customHeight="1" x14ac:dyDescent="0.2">
      <c r="A36" s="292" t="s">
        <v>175</v>
      </c>
      <c r="B36" s="293" t="s">
        <v>176</v>
      </c>
      <c r="C36" s="113">
        <v>25.37611298741173</v>
      </c>
      <c r="D36" s="115">
        <v>3306</v>
      </c>
      <c r="E36" s="114">
        <v>2459</v>
      </c>
      <c r="F36" s="114">
        <v>3281</v>
      </c>
      <c r="G36" s="114">
        <v>2203</v>
      </c>
      <c r="H36" s="140">
        <v>2964</v>
      </c>
      <c r="I36" s="115">
        <v>342</v>
      </c>
      <c r="J36" s="116">
        <v>11.538461538461538</v>
      </c>
    </row>
    <row r="37" spans="1:10" s="110" customFormat="1" ht="24.95" customHeight="1" x14ac:dyDescent="0.2">
      <c r="A37" s="294" t="s">
        <v>177</v>
      </c>
      <c r="B37" s="295" t="s">
        <v>178</v>
      </c>
      <c r="C37" s="125">
        <v>74.147988946883629</v>
      </c>
      <c r="D37" s="143">
        <v>9660</v>
      </c>
      <c r="E37" s="144">
        <v>8260</v>
      </c>
      <c r="F37" s="144">
        <v>9689</v>
      </c>
      <c r="G37" s="144">
        <v>6331</v>
      </c>
      <c r="H37" s="145">
        <v>7350</v>
      </c>
      <c r="I37" s="143">
        <v>2310</v>
      </c>
      <c r="J37" s="146">
        <v>31.428571428571427</v>
      </c>
    </row>
    <row r="38" spans="1:10" s="323" customFormat="1" ht="11.25" customHeight="1" x14ac:dyDescent="0.15">
      <c r="A38" s="321"/>
      <c r="B38" s="322"/>
      <c r="C38" s="322"/>
      <c r="D38" s="149"/>
      <c r="E38" s="149"/>
      <c r="F38" s="149"/>
      <c r="G38" s="149"/>
      <c r="H38" s="149"/>
      <c r="I38" s="149"/>
      <c r="J38" s="217" t="s">
        <v>47</v>
      </c>
    </row>
    <row r="39" spans="1:10" s="287" customFormat="1" ht="12.75" customHeight="1" x14ac:dyDescent="0.15">
      <c r="A39" s="540" t="s">
        <v>524</v>
      </c>
      <c r="B39" s="296"/>
      <c r="C39" s="296"/>
      <c r="D39" s="296"/>
      <c r="E39" s="296"/>
      <c r="F39" s="296"/>
      <c r="G39" s="296"/>
      <c r="H39" s="296"/>
      <c r="I39" s="296"/>
      <c r="J39" s="296"/>
    </row>
    <row r="40" spans="1:10" ht="18.75" customHeight="1" x14ac:dyDescent="0.2">
      <c r="A40" s="651" t="s">
        <v>371</v>
      </c>
      <c r="B40" s="652"/>
      <c r="C40" s="652"/>
      <c r="D40" s="652"/>
      <c r="E40" s="652"/>
      <c r="F40" s="652"/>
      <c r="G40" s="652"/>
      <c r="H40" s="652"/>
      <c r="I40" s="652"/>
      <c r="J40" s="652"/>
    </row>
    <row r="41" spans="1:10" ht="31.5" customHeight="1" x14ac:dyDescent="0.2">
      <c r="A41" s="622" t="s">
        <v>229</v>
      </c>
      <c r="B41" s="622"/>
      <c r="C41" s="622"/>
      <c r="D41" s="622"/>
      <c r="E41" s="622"/>
      <c r="F41" s="622"/>
      <c r="G41" s="622"/>
      <c r="H41" s="622"/>
      <c r="I41" s="622"/>
      <c r="J41" s="622"/>
    </row>
    <row r="42" spans="1:10" ht="12.75" customHeight="1" x14ac:dyDescent="0.2">
      <c r="A42" s="244"/>
      <c r="B42" s="182"/>
      <c r="C42" s="245"/>
      <c r="D42" s="246"/>
      <c r="E42" s="246"/>
      <c r="F42" s="246"/>
      <c r="G42" s="246"/>
      <c r="H42" s="246"/>
      <c r="I42" s="246"/>
      <c r="J42" s="247"/>
    </row>
    <row r="43" spans="1:10" ht="15.95" customHeight="1" x14ac:dyDescent="0.2">
      <c r="B43" s="110"/>
    </row>
    <row r="88" spans="1:1" ht="15.95" customHeight="1" x14ac:dyDescent="0.2">
      <c r="A88" s="407"/>
    </row>
  </sheetData>
  <mergeCells count="15">
    <mergeCell ref="A3:J3"/>
    <mergeCell ref="A4:J4"/>
    <mergeCell ref="A5:D5"/>
    <mergeCell ref="A7:B9"/>
    <mergeCell ref="C7:C10"/>
    <mergeCell ref="D7:H7"/>
    <mergeCell ref="I7:J8"/>
    <mergeCell ref="D8:D9"/>
    <mergeCell ref="E8:E9"/>
    <mergeCell ref="F8:F9"/>
    <mergeCell ref="G8:G9"/>
    <mergeCell ref="H8:H9"/>
    <mergeCell ref="A11:B11"/>
    <mergeCell ref="A40:J40"/>
    <mergeCell ref="A41:J41"/>
  </mergeCells>
  <printOptions horizontalCentered="1"/>
  <pageMargins left="0.7" right="0.7" top="0.75" bottom="0.75" header="0.3" footer="0.3"/>
  <pageSetup paperSize="9" scale="6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7D974-E220-478A-9EAE-D92ED823B961}">
  <sheetPr codeName="Tabelle18"/>
  <dimension ref="A1:Q87"/>
  <sheetViews>
    <sheetView showGridLines="0" zoomScaleNormal="100" workbookViewId="0"/>
  </sheetViews>
  <sheetFormatPr baseColWidth="10" defaultColWidth="7.75" defaultRowHeight="15.95" customHeight="1" x14ac:dyDescent="0.2"/>
  <cols>
    <col min="1" max="1" width="5.875" style="97" customWidth="1"/>
    <col min="2" max="2" width="26" style="97" customWidth="1"/>
    <col min="3" max="3" width="5.875" style="97" customWidth="1"/>
    <col min="4" max="4" width="8.5" style="155" customWidth="1"/>
    <col min="5" max="10" width="8.5" style="156" customWidth="1"/>
    <col min="11" max="11" width="8.5" style="157" customWidth="1"/>
    <col min="12" max="12" width="1.875" style="97" customWidth="1"/>
    <col min="13" max="16384" width="7.75" style="97"/>
  </cols>
  <sheetData>
    <row r="1" spans="1:17" s="91" customFormat="1" ht="36.75" customHeight="1" x14ac:dyDescent="0.2">
      <c r="A1" s="88"/>
      <c r="B1" s="89"/>
      <c r="C1" s="89"/>
      <c r="D1" s="90"/>
      <c r="E1" s="90"/>
      <c r="F1" s="90"/>
      <c r="G1" s="90"/>
      <c r="H1" s="89"/>
      <c r="I1" s="89"/>
      <c r="J1" s="89"/>
      <c r="K1" s="57" t="s">
        <v>6</v>
      </c>
    </row>
    <row r="2" spans="1:17" s="91" customFormat="1" ht="6.2" customHeight="1" x14ac:dyDescent="0.2">
      <c r="A2" s="92"/>
      <c r="B2" s="93"/>
      <c r="C2" s="93"/>
      <c r="D2" s="93"/>
      <c r="E2" s="93"/>
      <c r="F2" s="93"/>
      <c r="G2" s="93"/>
      <c r="H2" s="93"/>
      <c r="I2" s="93"/>
      <c r="J2" s="93"/>
      <c r="K2" s="93"/>
    </row>
    <row r="3" spans="1:17" s="94" customFormat="1" ht="24.95" customHeight="1" x14ac:dyDescent="0.2">
      <c r="A3" s="577" t="s">
        <v>372</v>
      </c>
      <c r="B3" s="578"/>
      <c r="C3" s="578"/>
      <c r="D3" s="578"/>
      <c r="E3" s="578"/>
      <c r="F3" s="578"/>
      <c r="G3" s="578"/>
      <c r="H3" s="578"/>
      <c r="I3" s="578"/>
      <c r="J3" s="578"/>
      <c r="K3" s="578"/>
    </row>
    <row r="4" spans="1:17" s="94" customFormat="1" ht="12" customHeight="1" x14ac:dyDescent="0.2">
      <c r="A4" s="579" t="s">
        <v>94</v>
      </c>
      <c r="B4" s="579"/>
      <c r="C4" s="579"/>
      <c r="D4" s="579"/>
      <c r="E4" s="579"/>
      <c r="F4" s="579"/>
      <c r="G4" s="579"/>
      <c r="H4" s="579"/>
      <c r="I4" s="579"/>
      <c r="J4" s="579"/>
      <c r="K4" s="579"/>
    </row>
    <row r="5" spans="1:17" s="94" customFormat="1" ht="12" customHeight="1" x14ac:dyDescent="0.2">
      <c r="A5" s="580" t="s">
        <v>338</v>
      </c>
      <c r="B5" s="580"/>
      <c r="C5" s="580"/>
      <c r="D5" s="580"/>
      <c r="E5" s="580"/>
      <c r="F5" s="252"/>
      <c r="G5" s="252"/>
      <c r="H5" s="252"/>
      <c r="I5" s="252"/>
      <c r="J5" s="252"/>
      <c r="K5" s="252"/>
    </row>
    <row r="6" spans="1:17" s="94" customFormat="1" ht="11.25" customHeight="1" x14ac:dyDescent="0.2">
      <c r="A6" s="227"/>
      <c r="B6" s="228"/>
      <c r="C6" s="228"/>
      <c r="D6" s="228"/>
      <c r="E6" s="228"/>
      <c r="F6" s="228"/>
      <c r="G6" s="228"/>
      <c r="H6" s="228"/>
      <c r="I6" s="228"/>
      <c r="J6" s="228"/>
    </row>
    <row r="7" spans="1:17" s="91" customFormat="1" ht="24.95" customHeight="1" x14ac:dyDescent="0.2">
      <c r="A7" s="595" t="s">
        <v>336</v>
      </c>
      <c r="B7" s="584"/>
      <c r="C7" s="584"/>
      <c r="D7" s="589" t="s">
        <v>96</v>
      </c>
      <c r="E7" s="654" t="s">
        <v>373</v>
      </c>
      <c r="F7" s="655"/>
      <c r="G7" s="655"/>
      <c r="H7" s="655"/>
      <c r="I7" s="656"/>
      <c r="J7" s="595" t="s">
        <v>362</v>
      </c>
      <c r="K7" s="596"/>
      <c r="L7" s="96"/>
      <c r="M7" s="96"/>
      <c r="N7" s="96"/>
      <c r="O7" s="96"/>
      <c r="Q7" s="408"/>
    </row>
    <row r="8" spans="1:17" ht="21.75" customHeight="1" x14ac:dyDescent="0.2">
      <c r="A8" s="585"/>
      <c r="B8" s="586"/>
      <c r="C8" s="586"/>
      <c r="D8" s="590"/>
      <c r="E8" s="573" t="s">
        <v>338</v>
      </c>
      <c r="F8" s="573" t="s">
        <v>340</v>
      </c>
      <c r="G8" s="573" t="s">
        <v>341</v>
      </c>
      <c r="H8" s="573" t="s">
        <v>342</v>
      </c>
      <c r="I8" s="573" t="s">
        <v>343</v>
      </c>
      <c r="J8" s="597"/>
      <c r="K8" s="598"/>
    </row>
    <row r="9" spans="1:17" ht="12" customHeight="1" x14ac:dyDescent="0.2">
      <c r="A9" s="585"/>
      <c r="B9" s="586"/>
      <c r="C9" s="586"/>
      <c r="D9" s="590"/>
      <c r="E9" s="574"/>
      <c r="F9" s="574"/>
      <c r="G9" s="574"/>
      <c r="H9" s="574"/>
      <c r="I9" s="574"/>
      <c r="J9" s="98" t="s">
        <v>104</v>
      </c>
      <c r="K9" s="99" t="s">
        <v>105</v>
      </c>
    </row>
    <row r="10" spans="1:17" ht="12" customHeight="1" x14ac:dyDescent="0.2">
      <c r="A10" s="587"/>
      <c r="B10" s="588"/>
      <c r="C10" s="588"/>
      <c r="D10" s="591"/>
      <c r="E10" s="100">
        <v>1</v>
      </c>
      <c r="F10" s="100">
        <v>2</v>
      </c>
      <c r="G10" s="100">
        <v>3</v>
      </c>
      <c r="H10" s="100">
        <v>4</v>
      </c>
      <c r="I10" s="100">
        <v>5</v>
      </c>
      <c r="J10" s="100">
        <v>6</v>
      </c>
      <c r="K10" s="100">
        <v>7</v>
      </c>
    </row>
    <row r="11" spans="1:17" ht="18" customHeight="1" x14ac:dyDescent="0.2">
      <c r="A11" s="297" t="s">
        <v>106</v>
      </c>
      <c r="B11" s="298"/>
      <c r="C11" s="299"/>
      <c r="D11" s="262">
        <v>100</v>
      </c>
      <c r="E11" s="263">
        <v>13028</v>
      </c>
      <c r="F11" s="264">
        <v>10841</v>
      </c>
      <c r="G11" s="264">
        <v>13132</v>
      </c>
      <c r="H11" s="264">
        <v>8618</v>
      </c>
      <c r="I11" s="265">
        <v>10408</v>
      </c>
      <c r="J11" s="263">
        <v>2620</v>
      </c>
      <c r="K11" s="266">
        <v>25.17294388931591</v>
      </c>
    </row>
    <row r="12" spans="1:17" ht="18" customHeight="1" x14ac:dyDescent="0.2">
      <c r="A12" s="300" t="s">
        <v>232</v>
      </c>
      <c r="B12" s="301"/>
      <c r="C12" s="301"/>
      <c r="D12" s="302"/>
      <c r="E12" s="309"/>
      <c r="F12" s="309"/>
      <c r="G12" s="309"/>
      <c r="H12" s="309"/>
      <c r="I12" s="309"/>
      <c r="J12" s="324"/>
      <c r="K12" s="304"/>
    </row>
    <row r="13" spans="1:17" ht="15.95" customHeight="1" x14ac:dyDescent="0.2">
      <c r="A13" s="306" t="s">
        <v>233</v>
      </c>
      <c r="B13" s="307"/>
      <c r="C13" s="308"/>
      <c r="D13" s="113">
        <v>32.291986490635551</v>
      </c>
      <c r="E13" s="115">
        <v>4207</v>
      </c>
      <c r="F13" s="114">
        <v>4019</v>
      </c>
      <c r="G13" s="114">
        <v>3753</v>
      </c>
      <c r="H13" s="114">
        <v>2720</v>
      </c>
      <c r="I13" s="140">
        <v>2854</v>
      </c>
      <c r="J13" s="115">
        <v>1353</v>
      </c>
      <c r="K13" s="116">
        <v>47.407147862648912</v>
      </c>
    </row>
    <row r="14" spans="1:17" ht="15.95" customHeight="1" x14ac:dyDescent="0.2">
      <c r="A14" s="306" t="s">
        <v>234</v>
      </c>
      <c r="B14" s="307"/>
      <c r="C14" s="308"/>
      <c r="D14" s="113">
        <v>50.544980042984342</v>
      </c>
      <c r="E14" s="115">
        <v>6585</v>
      </c>
      <c r="F14" s="114">
        <v>5317</v>
      </c>
      <c r="G14" s="114">
        <v>7253</v>
      </c>
      <c r="H14" s="114">
        <v>4500</v>
      </c>
      <c r="I14" s="140">
        <v>5763</v>
      </c>
      <c r="J14" s="115">
        <v>822</v>
      </c>
      <c r="K14" s="116">
        <v>14.263404476834982</v>
      </c>
    </row>
    <row r="15" spans="1:17" ht="15.95" customHeight="1" x14ac:dyDescent="0.2">
      <c r="A15" s="306" t="s">
        <v>235</v>
      </c>
      <c r="B15" s="307"/>
      <c r="C15" s="308"/>
      <c r="D15" s="113">
        <v>9.9861836045440597</v>
      </c>
      <c r="E15" s="115">
        <v>1301</v>
      </c>
      <c r="F15" s="114">
        <v>862</v>
      </c>
      <c r="G15" s="114">
        <v>1067</v>
      </c>
      <c r="H15" s="114">
        <v>791</v>
      </c>
      <c r="I15" s="140">
        <v>973</v>
      </c>
      <c r="J15" s="115">
        <v>328</v>
      </c>
      <c r="K15" s="116">
        <v>33.710174717368965</v>
      </c>
    </row>
    <row r="16" spans="1:17" ht="15.95" customHeight="1" x14ac:dyDescent="0.2">
      <c r="A16" s="306" t="s">
        <v>236</v>
      </c>
      <c r="B16" s="307"/>
      <c r="C16" s="308"/>
      <c r="D16" s="113">
        <v>6.9696039299969295</v>
      </c>
      <c r="E16" s="115">
        <v>908</v>
      </c>
      <c r="F16" s="114">
        <v>615</v>
      </c>
      <c r="G16" s="114">
        <v>990</v>
      </c>
      <c r="H16" s="114">
        <v>586</v>
      </c>
      <c r="I16" s="140">
        <v>793</v>
      </c>
      <c r="J16" s="115">
        <v>115</v>
      </c>
      <c r="K16" s="116">
        <v>14.501891551071878</v>
      </c>
    </row>
    <row r="17" spans="1:11" ht="18" customHeight="1" x14ac:dyDescent="0.2">
      <c r="A17" s="300" t="s">
        <v>237</v>
      </c>
      <c r="B17" s="301"/>
      <c r="C17" s="301"/>
      <c r="D17" s="302"/>
      <c r="E17" s="309"/>
      <c r="F17" s="309"/>
      <c r="G17" s="309"/>
      <c r="H17" s="309"/>
      <c r="I17" s="309"/>
      <c r="J17" s="324"/>
      <c r="K17" s="304"/>
    </row>
    <row r="18" spans="1:11" ht="14.1" customHeight="1" x14ac:dyDescent="0.2">
      <c r="A18" s="306">
        <v>11</v>
      </c>
      <c r="B18" s="307" t="s">
        <v>238</v>
      </c>
      <c r="C18" s="308"/>
      <c r="D18" s="113">
        <v>0.43751918943813323</v>
      </c>
      <c r="E18" s="115">
        <v>57</v>
      </c>
      <c r="F18" s="114">
        <v>111</v>
      </c>
      <c r="G18" s="114">
        <v>155</v>
      </c>
      <c r="H18" s="114">
        <v>78</v>
      </c>
      <c r="I18" s="140">
        <v>86</v>
      </c>
      <c r="J18" s="115">
        <v>-29</v>
      </c>
      <c r="K18" s="116">
        <v>-33.720930232558139</v>
      </c>
    </row>
    <row r="19" spans="1:11" ht="14.1" customHeight="1" x14ac:dyDescent="0.2">
      <c r="A19" s="306" t="s">
        <v>239</v>
      </c>
      <c r="B19" s="307" t="s">
        <v>240</v>
      </c>
      <c r="C19" s="308"/>
      <c r="D19" s="113">
        <v>0.26865213386552039</v>
      </c>
      <c r="E19" s="115">
        <v>35</v>
      </c>
      <c r="F19" s="114">
        <v>86</v>
      </c>
      <c r="G19" s="114">
        <v>119</v>
      </c>
      <c r="H19" s="114">
        <v>46</v>
      </c>
      <c r="I19" s="140">
        <v>44</v>
      </c>
      <c r="J19" s="115">
        <v>-9</v>
      </c>
      <c r="K19" s="116">
        <v>-20.454545454545453</v>
      </c>
    </row>
    <row r="20" spans="1:11" ht="14.1" customHeight="1" x14ac:dyDescent="0.2">
      <c r="A20" s="306">
        <v>12</v>
      </c>
      <c r="B20" s="307" t="s">
        <v>241</v>
      </c>
      <c r="C20" s="308"/>
      <c r="D20" s="113">
        <v>0.66011667178385014</v>
      </c>
      <c r="E20" s="115">
        <v>86</v>
      </c>
      <c r="F20" s="114">
        <v>147</v>
      </c>
      <c r="G20" s="114">
        <v>95</v>
      </c>
      <c r="H20" s="114">
        <v>67</v>
      </c>
      <c r="I20" s="140">
        <v>77</v>
      </c>
      <c r="J20" s="115">
        <v>9</v>
      </c>
      <c r="K20" s="116">
        <v>11.688311688311689</v>
      </c>
    </row>
    <row r="21" spans="1:11" ht="14.1" customHeight="1" x14ac:dyDescent="0.2">
      <c r="A21" s="306">
        <v>21</v>
      </c>
      <c r="B21" s="307" t="s">
        <v>242</v>
      </c>
      <c r="C21" s="308"/>
      <c r="D21" s="113">
        <v>0.36843721215842801</v>
      </c>
      <c r="E21" s="115">
        <v>48</v>
      </c>
      <c r="F21" s="114">
        <v>68</v>
      </c>
      <c r="G21" s="114">
        <v>50</v>
      </c>
      <c r="H21" s="114">
        <v>30</v>
      </c>
      <c r="I21" s="140">
        <v>67</v>
      </c>
      <c r="J21" s="115">
        <v>-19</v>
      </c>
      <c r="K21" s="116">
        <v>-28.35820895522388</v>
      </c>
    </row>
    <row r="22" spans="1:11" ht="14.1" customHeight="1" x14ac:dyDescent="0.2">
      <c r="A22" s="306">
        <v>22</v>
      </c>
      <c r="B22" s="307" t="s">
        <v>243</v>
      </c>
      <c r="C22" s="308"/>
      <c r="D22" s="113">
        <v>2.5944120356155973</v>
      </c>
      <c r="E22" s="115">
        <v>338</v>
      </c>
      <c r="F22" s="114">
        <v>178</v>
      </c>
      <c r="G22" s="114">
        <v>296</v>
      </c>
      <c r="H22" s="114">
        <v>180</v>
      </c>
      <c r="I22" s="140">
        <v>205</v>
      </c>
      <c r="J22" s="115">
        <v>133</v>
      </c>
      <c r="K22" s="116">
        <v>64.878048780487802</v>
      </c>
    </row>
    <row r="23" spans="1:11" ht="14.1" customHeight="1" x14ac:dyDescent="0.2">
      <c r="A23" s="306">
        <v>23</v>
      </c>
      <c r="B23" s="307" t="s">
        <v>244</v>
      </c>
      <c r="C23" s="308"/>
      <c r="D23" s="113">
        <v>0.57568314399754372</v>
      </c>
      <c r="E23" s="115">
        <v>75</v>
      </c>
      <c r="F23" s="114">
        <v>89</v>
      </c>
      <c r="G23" s="114">
        <v>145</v>
      </c>
      <c r="H23" s="114">
        <v>65</v>
      </c>
      <c r="I23" s="140">
        <v>95</v>
      </c>
      <c r="J23" s="115">
        <v>-20</v>
      </c>
      <c r="K23" s="116">
        <v>-21.05263157894737</v>
      </c>
    </row>
    <row r="24" spans="1:11" ht="14.1" customHeight="1" x14ac:dyDescent="0.2">
      <c r="A24" s="306">
        <v>24</v>
      </c>
      <c r="B24" s="307" t="s">
        <v>245</v>
      </c>
      <c r="C24" s="308"/>
      <c r="D24" s="113">
        <v>4.5056800736874427</v>
      </c>
      <c r="E24" s="115">
        <v>587</v>
      </c>
      <c r="F24" s="114">
        <v>396</v>
      </c>
      <c r="G24" s="114">
        <v>529</v>
      </c>
      <c r="H24" s="114">
        <v>451</v>
      </c>
      <c r="I24" s="140">
        <v>402</v>
      </c>
      <c r="J24" s="115">
        <v>185</v>
      </c>
      <c r="K24" s="116">
        <v>46.019900497512438</v>
      </c>
    </row>
    <row r="25" spans="1:11" ht="14.1" customHeight="1" x14ac:dyDescent="0.2">
      <c r="A25" s="306">
        <v>25</v>
      </c>
      <c r="B25" s="307" t="s">
        <v>246</v>
      </c>
      <c r="C25" s="308"/>
      <c r="D25" s="113">
        <v>5.8182376420018418</v>
      </c>
      <c r="E25" s="115">
        <v>758</v>
      </c>
      <c r="F25" s="114">
        <v>520</v>
      </c>
      <c r="G25" s="114">
        <v>570</v>
      </c>
      <c r="H25" s="114">
        <v>471</v>
      </c>
      <c r="I25" s="140">
        <v>609</v>
      </c>
      <c r="J25" s="115">
        <v>149</v>
      </c>
      <c r="K25" s="116">
        <v>24.466338259441709</v>
      </c>
    </row>
    <row r="26" spans="1:11" ht="14.1" customHeight="1" x14ac:dyDescent="0.2">
      <c r="A26" s="306">
        <v>26</v>
      </c>
      <c r="B26" s="307" t="s">
        <v>247</v>
      </c>
      <c r="C26" s="308"/>
      <c r="D26" s="113">
        <v>3.5999385937979738</v>
      </c>
      <c r="E26" s="115">
        <v>469</v>
      </c>
      <c r="F26" s="114">
        <v>333</v>
      </c>
      <c r="G26" s="114">
        <v>360</v>
      </c>
      <c r="H26" s="114">
        <v>320</v>
      </c>
      <c r="I26" s="140">
        <v>384</v>
      </c>
      <c r="J26" s="115">
        <v>85</v>
      </c>
      <c r="K26" s="116">
        <v>22.135416666666668</v>
      </c>
    </row>
    <row r="27" spans="1:11" ht="14.1" customHeight="1" x14ac:dyDescent="0.2">
      <c r="A27" s="306">
        <v>27</v>
      </c>
      <c r="B27" s="307" t="s">
        <v>248</v>
      </c>
      <c r="C27" s="308"/>
      <c r="D27" s="113">
        <v>2.9705250230273257</v>
      </c>
      <c r="E27" s="115">
        <v>387</v>
      </c>
      <c r="F27" s="114">
        <v>207</v>
      </c>
      <c r="G27" s="114">
        <v>276</v>
      </c>
      <c r="H27" s="114">
        <v>229</v>
      </c>
      <c r="I27" s="140">
        <v>293</v>
      </c>
      <c r="J27" s="115">
        <v>94</v>
      </c>
      <c r="K27" s="116">
        <v>32.081911262798634</v>
      </c>
    </row>
    <row r="28" spans="1:11" ht="14.1" customHeight="1" x14ac:dyDescent="0.2">
      <c r="A28" s="306">
        <v>28</v>
      </c>
      <c r="B28" s="307" t="s">
        <v>249</v>
      </c>
      <c r="C28" s="308"/>
      <c r="D28" s="113">
        <v>0.47589806570463616</v>
      </c>
      <c r="E28" s="115">
        <v>62</v>
      </c>
      <c r="F28" s="114">
        <v>55</v>
      </c>
      <c r="G28" s="114">
        <v>75</v>
      </c>
      <c r="H28" s="114">
        <v>74</v>
      </c>
      <c r="I28" s="140">
        <v>60</v>
      </c>
      <c r="J28" s="115">
        <v>2</v>
      </c>
      <c r="K28" s="116">
        <v>3.3333333333333335</v>
      </c>
    </row>
    <row r="29" spans="1:11" ht="14.1" customHeight="1" x14ac:dyDescent="0.2">
      <c r="A29" s="306">
        <v>29</v>
      </c>
      <c r="B29" s="307" t="s">
        <v>250</v>
      </c>
      <c r="C29" s="308"/>
      <c r="D29" s="113">
        <v>2.6788455634019037</v>
      </c>
      <c r="E29" s="115">
        <v>349</v>
      </c>
      <c r="F29" s="114">
        <v>345</v>
      </c>
      <c r="G29" s="114">
        <v>427</v>
      </c>
      <c r="H29" s="114">
        <v>246</v>
      </c>
      <c r="I29" s="140">
        <v>291</v>
      </c>
      <c r="J29" s="115">
        <v>58</v>
      </c>
      <c r="K29" s="116">
        <v>19.93127147766323</v>
      </c>
    </row>
    <row r="30" spans="1:11" ht="14.1" customHeight="1" x14ac:dyDescent="0.2">
      <c r="A30" s="306" t="s">
        <v>251</v>
      </c>
      <c r="B30" s="307" t="s">
        <v>252</v>
      </c>
      <c r="C30" s="308"/>
      <c r="D30" s="113">
        <v>1.0208781086889775</v>
      </c>
      <c r="E30" s="115">
        <v>133</v>
      </c>
      <c r="F30" s="114">
        <v>120</v>
      </c>
      <c r="G30" s="114">
        <v>147</v>
      </c>
      <c r="H30" s="114">
        <v>112</v>
      </c>
      <c r="I30" s="140" t="s">
        <v>519</v>
      </c>
      <c r="J30" s="115" t="s">
        <v>519</v>
      </c>
      <c r="K30" s="116" t="s">
        <v>519</v>
      </c>
    </row>
    <row r="31" spans="1:11" ht="14.1" customHeight="1" x14ac:dyDescent="0.2">
      <c r="A31" s="306" t="s">
        <v>253</v>
      </c>
      <c r="B31" s="307" t="s">
        <v>254</v>
      </c>
      <c r="C31" s="308"/>
      <c r="D31" s="113">
        <v>1.6349401289530243</v>
      </c>
      <c r="E31" s="115">
        <v>213</v>
      </c>
      <c r="F31" s="114">
        <v>222</v>
      </c>
      <c r="G31" s="114">
        <v>271</v>
      </c>
      <c r="H31" s="114">
        <v>128</v>
      </c>
      <c r="I31" s="140">
        <v>156</v>
      </c>
      <c r="J31" s="115">
        <v>57</v>
      </c>
      <c r="K31" s="116">
        <v>36.53846153846154</v>
      </c>
    </row>
    <row r="32" spans="1:11" ht="14.1" customHeight="1" x14ac:dyDescent="0.2">
      <c r="A32" s="306">
        <v>31</v>
      </c>
      <c r="B32" s="307" t="s">
        <v>255</v>
      </c>
      <c r="C32" s="308"/>
      <c r="D32" s="113">
        <v>0.42216763893153209</v>
      </c>
      <c r="E32" s="115">
        <v>55</v>
      </c>
      <c r="F32" s="114">
        <v>41</v>
      </c>
      <c r="G32" s="114">
        <v>55</v>
      </c>
      <c r="H32" s="114">
        <v>49</v>
      </c>
      <c r="I32" s="140">
        <v>34</v>
      </c>
      <c r="J32" s="115">
        <v>21</v>
      </c>
      <c r="K32" s="116">
        <v>61.764705882352942</v>
      </c>
    </row>
    <row r="33" spans="1:11" ht="14.1" customHeight="1" x14ac:dyDescent="0.2">
      <c r="A33" s="306">
        <v>32</v>
      </c>
      <c r="B33" s="307" t="s">
        <v>256</v>
      </c>
      <c r="C33" s="308"/>
      <c r="D33" s="113">
        <v>2.0340804421246546</v>
      </c>
      <c r="E33" s="115">
        <v>265</v>
      </c>
      <c r="F33" s="114">
        <v>294</v>
      </c>
      <c r="G33" s="114">
        <v>261</v>
      </c>
      <c r="H33" s="114">
        <v>216</v>
      </c>
      <c r="I33" s="140">
        <v>245</v>
      </c>
      <c r="J33" s="115">
        <v>20</v>
      </c>
      <c r="K33" s="116">
        <v>8.1632653061224492</v>
      </c>
    </row>
    <row r="34" spans="1:11" ht="14.1" customHeight="1" x14ac:dyDescent="0.2">
      <c r="A34" s="306">
        <v>33</v>
      </c>
      <c r="B34" s="307" t="s">
        <v>257</v>
      </c>
      <c r="C34" s="308"/>
      <c r="D34" s="113">
        <v>2.2797052502302733</v>
      </c>
      <c r="E34" s="115">
        <v>297</v>
      </c>
      <c r="F34" s="114">
        <v>424</v>
      </c>
      <c r="G34" s="114">
        <v>358</v>
      </c>
      <c r="H34" s="114">
        <v>229</v>
      </c>
      <c r="I34" s="140">
        <v>240</v>
      </c>
      <c r="J34" s="115">
        <v>57</v>
      </c>
      <c r="K34" s="116">
        <v>23.75</v>
      </c>
    </row>
    <row r="35" spans="1:11" ht="14.1" customHeight="1" x14ac:dyDescent="0.2">
      <c r="A35" s="306">
        <v>34</v>
      </c>
      <c r="B35" s="307" t="s">
        <v>258</v>
      </c>
      <c r="C35" s="308"/>
      <c r="D35" s="113">
        <v>1.6119128031931225</v>
      </c>
      <c r="E35" s="115">
        <v>210</v>
      </c>
      <c r="F35" s="114">
        <v>171</v>
      </c>
      <c r="G35" s="114">
        <v>209</v>
      </c>
      <c r="H35" s="114">
        <v>164</v>
      </c>
      <c r="I35" s="140">
        <v>225</v>
      </c>
      <c r="J35" s="115">
        <v>-15</v>
      </c>
      <c r="K35" s="116">
        <v>-6.666666666666667</v>
      </c>
    </row>
    <row r="36" spans="1:11" ht="14.1" customHeight="1" x14ac:dyDescent="0.2">
      <c r="A36" s="306">
        <v>41</v>
      </c>
      <c r="B36" s="307" t="s">
        <v>259</v>
      </c>
      <c r="C36" s="308"/>
      <c r="D36" s="113">
        <v>0.82898372735646297</v>
      </c>
      <c r="E36" s="115">
        <v>108</v>
      </c>
      <c r="F36" s="114">
        <v>98</v>
      </c>
      <c r="G36" s="114">
        <v>99</v>
      </c>
      <c r="H36" s="114">
        <v>58</v>
      </c>
      <c r="I36" s="140">
        <v>84</v>
      </c>
      <c r="J36" s="115">
        <v>24</v>
      </c>
      <c r="K36" s="116">
        <v>28.571428571428573</v>
      </c>
    </row>
    <row r="37" spans="1:11" ht="14.1" customHeight="1" x14ac:dyDescent="0.2">
      <c r="A37" s="306">
        <v>42</v>
      </c>
      <c r="B37" s="307" t="s">
        <v>260</v>
      </c>
      <c r="C37" s="308"/>
      <c r="D37" s="113">
        <v>6.140620202640467E-2</v>
      </c>
      <c r="E37" s="115">
        <v>8</v>
      </c>
      <c r="F37" s="114" t="s">
        <v>519</v>
      </c>
      <c r="G37" s="114" t="s">
        <v>519</v>
      </c>
      <c r="H37" s="114">
        <v>6</v>
      </c>
      <c r="I37" s="140">
        <v>10</v>
      </c>
      <c r="J37" s="115">
        <v>-2</v>
      </c>
      <c r="K37" s="116">
        <v>-20</v>
      </c>
    </row>
    <row r="38" spans="1:11" ht="14.1" customHeight="1" x14ac:dyDescent="0.2">
      <c r="A38" s="306">
        <v>43</v>
      </c>
      <c r="B38" s="307" t="s">
        <v>261</v>
      </c>
      <c r="C38" s="308"/>
      <c r="D38" s="113">
        <v>1.8498618360454406</v>
      </c>
      <c r="E38" s="115">
        <v>241</v>
      </c>
      <c r="F38" s="114">
        <v>151</v>
      </c>
      <c r="G38" s="114">
        <v>250</v>
      </c>
      <c r="H38" s="114">
        <v>113</v>
      </c>
      <c r="I38" s="140">
        <v>150</v>
      </c>
      <c r="J38" s="115">
        <v>91</v>
      </c>
      <c r="K38" s="116">
        <v>60.666666666666664</v>
      </c>
    </row>
    <row r="39" spans="1:11" ht="14.1" customHeight="1" x14ac:dyDescent="0.2">
      <c r="A39" s="306">
        <v>51</v>
      </c>
      <c r="B39" s="307" t="s">
        <v>262</v>
      </c>
      <c r="C39" s="308"/>
      <c r="D39" s="113">
        <v>19.005219527172244</v>
      </c>
      <c r="E39" s="115">
        <v>2476</v>
      </c>
      <c r="F39" s="114">
        <v>2248</v>
      </c>
      <c r="G39" s="114">
        <v>1839</v>
      </c>
      <c r="H39" s="114">
        <v>1443</v>
      </c>
      <c r="I39" s="140">
        <v>1597</v>
      </c>
      <c r="J39" s="115">
        <v>879</v>
      </c>
      <c r="K39" s="116">
        <v>55.04070131496556</v>
      </c>
    </row>
    <row r="40" spans="1:11" ht="14.1" customHeight="1" x14ac:dyDescent="0.2">
      <c r="A40" s="306" t="s">
        <v>263</v>
      </c>
      <c r="B40" s="307" t="s">
        <v>264</v>
      </c>
      <c r="C40" s="308"/>
      <c r="D40" s="113">
        <v>17.915259441203563</v>
      </c>
      <c r="E40" s="115">
        <v>2334</v>
      </c>
      <c r="F40" s="114">
        <v>2140</v>
      </c>
      <c r="G40" s="114">
        <v>1724</v>
      </c>
      <c r="H40" s="114">
        <v>1385</v>
      </c>
      <c r="I40" s="140">
        <v>1496</v>
      </c>
      <c r="J40" s="115">
        <v>838</v>
      </c>
      <c r="K40" s="116">
        <v>56.016042780748663</v>
      </c>
    </row>
    <row r="41" spans="1:11" ht="14.1" customHeight="1" x14ac:dyDescent="0.2">
      <c r="A41" s="306"/>
      <c r="B41" s="307" t="s">
        <v>265</v>
      </c>
      <c r="C41" s="308"/>
      <c r="D41" s="113">
        <v>16.403131716303346</v>
      </c>
      <c r="E41" s="115">
        <v>2137</v>
      </c>
      <c r="F41" s="114">
        <v>1940</v>
      </c>
      <c r="G41" s="114">
        <v>1475</v>
      </c>
      <c r="H41" s="114">
        <v>1211</v>
      </c>
      <c r="I41" s="140">
        <v>1289</v>
      </c>
      <c r="J41" s="115">
        <v>848</v>
      </c>
      <c r="K41" s="116">
        <v>65.787432117920872</v>
      </c>
    </row>
    <row r="42" spans="1:11" ht="14.1" customHeight="1" x14ac:dyDescent="0.2">
      <c r="A42" s="306">
        <v>52</v>
      </c>
      <c r="B42" s="307" t="s">
        <v>266</v>
      </c>
      <c r="C42" s="308"/>
      <c r="D42" s="113">
        <v>5.2809333742708011</v>
      </c>
      <c r="E42" s="115">
        <v>688</v>
      </c>
      <c r="F42" s="114">
        <v>470</v>
      </c>
      <c r="G42" s="114">
        <v>545</v>
      </c>
      <c r="H42" s="114">
        <v>413</v>
      </c>
      <c r="I42" s="140">
        <v>536</v>
      </c>
      <c r="J42" s="115">
        <v>152</v>
      </c>
      <c r="K42" s="116">
        <v>28.35820895522388</v>
      </c>
    </row>
    <row r="43" spans="1:11" ht="14.1" customHeight="1" x14ac:dyDescent="0.2">
      <c r="A43" s="306" t="s">
        <v>267</v>
      </c>
      <c r="B43" s="307" t="s">
        <v>268</v>
      </c>
      <c r="C43" s="308"/>
      <c r="D43" s="113">
        <v>4.2600552655818236</v>
      </c>
      <c r="E43" s="115">
        <v>555</v>
      </c>
      <c r="F43" s="114">
        <v>376</v>
      </c>
      <c r="G43" s="114">
        <v>455</v>
      </c>
      <c r="H43" s="114">
        <v>327</v>
      </c>
      <c r="I43" s="140">
        <v>436</v>
      </c>
      <c r="J43" s="115">
        <v>119</v>
      </c>
      <c r="K43" s="116">
        <v>27.293577981651374</v>
      </c>
    </row>
    <row r="44" spans="1:11" ht="14.1" customHeight="1" x14ac:dyDescent="0.2">
      <c r="A44" s="306">
        <v>53</v>
      </c>
      <c r="B44" s="307" t="s">
        <v>269</v>
      </c>
      <c r="C44" s="308"/>
      <c r="D44" s="113">
        <v>1.066932760208781</v>
      </c>
      <c r="E44" s="115">
        <v>139</v>
      </c>
      <c r="F44" s="114">
        <v>112</v>
      </c>
      <c r="G44" s="114">
        <v>120</v>
      </c>
      <c r="H44" s="114">
        <v>93</v>
      </c>
      <c r="I44" s="140">
        <v>92</v>
      </c>
      <c r="J44" s="115">
        <v>47</v>
      </c>
      <c r="K44" s="116">
        <v>51.086956521739133</v>
      </c>
    </row>
    <row r="45" spans="1:11" ht="14.1" customHeight="1" x14ac:dyDescent="0.2">
      <c r="A45" s="306" t="s">
        <v>270</v>
      </c>
      <c r="B45" s="307" t="s">
        <v>271</v>
      </c>
      <c r="C45" s="308"/>
      <c r="D45" s="113">
        <v>1.0362296591955789</v>
      </c>
      <c r="E45" s="115">
        <v>135</v>
      </c>
      <c r="F45" s="114">
        <v>109</v>
      </c>
      <c r="G45" s="114">
        <v>118</v>
      </c>
      <c r="H45" s="114">
        <v>89</v>
      </c>
      <c r="I45" s="140">
        <v>87</v>
      </c>
      <c r="J45" s="115">
        <v>48</v>
      </c>
      <c r="K45" s="116">
        <v>55.172413793103445</v>
      </c>
    </row>
    <row r="46" spans="1:11" ht="14.1" customHeight="1" x14ac:dyDescent="0.2">
      <c r="A46" s="306">
        <v>54</v>
      </c>
      <c r="B46" s="307" t="s">
        <v>272</v>
      </c>
      <c r="C46" s="308"/>
      <c r="D46" s="113">
        <v>2.8784157199877187</v>
      </c>
      <c r="E46" s="115">
        <v>375</v>
      </c>
      <c r="F46" s="114">
        <v>404</v>
      </c>
      <c r="G46" s="114">
        <v>399</v>
      </c>
      <c r="H46" s="114">
        <v>313</v>
      </c>
      <c r="I46" s="140">
        <v>322</v>
      </c>
      <c r="J46" s="115">
        <v>53</v>
      </c>
      <c r="K46" s="116">
        <v>16.459627329192546</v>
      </c>
    </row>
    <row r="47" spans="1:11" ht="14.1" customHeight="1" x14ac:dyDescent="0.2">
      <c r="A47" s="306">
        <v>61</v>
      </c>
      <c r="B47" s="307" t="s">
        <v>273</v>
      </c>
      <c r="C47" s="308"/>
      <c r="D47" s="113">
        <v>2.6481424623887011</v>
      </c>
      <c r="E47" s="115">
        <v>345</v>
      </c>
      <c r="F47" s="114">
        <v>259</v>
      </c>
      <c r="G47" s="114">
        <v>378</v>
      </c>
      <c r="H47" s="114">
        <v>248</v>
      </c>
      <c r="I47" s="140">
        <v>337</v>
      </c>
      <c r="J47" s="115">
        <v>8</v>
      </c>
      <c r="K47" s="116">
        <v>2.3738872403560829</v>
      </c>
    </row>
    <row r="48" spans="1:11" ht="14.1" customHeight="1" x14ac:dyDescent="0.2">
      <c r="A48" s="306">
        <v>62</v>
      </c>
      <c r="B48" s="307" t="s">
        <v>274</v>
      </c>
      <c r="C48" s="308"/>
      <c r="D48" s="113">
        <v>6.97727970525023</v>
      </c>
      <c r="E48" s="115">
        <v>909</v>
      </c>
      <c r="F48" s="114">
        <v>848</v>
      </c>
      <c r="G48" s="114">
        <v>1066</v>
      </c>
      <c r="H48" s="114">
        <v>621</v>
      </c>
      <c r="I48" s="140">
        <v>695</v>
      </c>
      <c r="J48" s="115">
        <v>214</v>
      </c>
      <c r="K48" s="116">
        <v>30.791366906474821</v>
      </c>
    </row>
    <row r="49" spans="1:11" ht="14.1" customHeight="1" x14ac:dyDescent="0.2">
      <c r="A49" s="306">
        <v>63</v>
      </c>
      <c r="B49" s="307" t="s">
        <v>275</v>
      </c>
      <c r="C49" s="308"/>
      <c r="D49" s="113">
        <v>2.2490021492170711</v>
      </c>
      <c r="E49" s="115">
        <v>293</v>
      </c>
      <c r="F49" s="114">
        <v>337</v>
      </c>
      <c r="G49" s="114">
        <v>363</v>
      </c>
      <c r="H49" s="114">
        <v>188</v>
      </c>
      <c r="I49" s="140">
        <v>212</v>
      </c>
      <c r="J49" s="115">
        <v>81</v>
      </c>
      <c r="K49" s="116">
        <v>38.20754716981132</v>
      </c>
    </row>
    <row r="50" spans="1:11" ht="14.1" customHeight="1" x14ac:dyDescent="0.2">
      <c r="A50" s="306" t="s">
        <v>276</v>
      </c>
      <c r="B50" s="307" t="s">
        <v>277</v>
      </c>
      <c r="C50" s="308"/>
      <c r="D50" s="113">
        <v>0.44519496469143383</v>
      </c>
      <c r="E50" s="115">
        <v>58</v>
      </c>
      <c r="F50" s="114">
        <v>48</v>
      </c>
      <c r="G50" s="114">
        <v>75</v>
      </c>
      <c r="H50" s="114">
        <v>27</v>
      </c>
      <c r="I50" s="140">
        <v>39</v>
      </c>
      <c r="J50" s="115">
        <v>19</v>
      </c>
      <c r="K50" s="116">
        <v>48.717948717948715</v>
      </c>
    </row>
    <row r="51" spans="1:11" ht="14.1" customHeight="1" x14ac:dyDescent="0.2">
      <c r="A51" s="306" t="s">
        <v>278</v>
      </c>
      <c r="B51" s="307" t="s">
        <v>279</v>
      </c>
      <c r="C51" s="308"/>
      <c r="D51" s="113">
        <v>1.512127724900215</v>
      </c>
      <c r="E51" s="115">
        <v>197</v>
      </c>
      <c r="F51" s="114">
        <v>267</v>
      </c>
      <c r="G51" s="114">
        <v>262</v>
      </c>
      <c r="H51" s="114">
        <v>129</v>
      </c>
      <c r="I51" s="140">
        <v>123</v>
      </c>
      <c r="J51" s="115">
        <v>74</v>
      </c>
      <c r="K51" s="116">
        <v>60.162601626016261</v>
      </c>
    </row>
    <row r="52" spans="1:11" ht="14.1" customHeight="1" x14ac:dyDescent="0.2">
      <c r="A52" s="306">
        <v>71</v>
      </c>
      <c r="B52" s="307" t="s">
        <v>280</v>
      </c>
      <c r="C52" s="308"/>
      <c r="D52" s="113">
        <v>9.0957936751611914</v>
      </c>
      <c r="E52" s="115">
        <v>1185</v>
      </c>
      <c r="F52" s="114">
        <v>869</v>
      </c>
      <c r="G52" s="114">
        <v>1255</v>
      </c>
      <c r="H52" s="114">
        <v>742</v>
      </c>
      <c r="I52" s="140">
        <v>1084</v>
      </c>
      <c r="J52" s="115">
        <v>101</v>
      </c>
      <c r="K52" s="116">
        <v>9.317343173431734</v>
      </c>
    </row>
    <row r="53" spans="1:11" ht="14.1" customHeight="1" x14ac:dyDescent="0.2">
      <c r="A53" s="306" t="s">
        <v>281</v>
      </c>
      <c r="B53" s="307" t="s">
        <v>282</v>
      </c>
      <c r="C53" s="308"/>
      <c r="D53" s="113">
        <v>3.6383174700644765</v>
      </c>
      <c r="E53" s="115">
        <v>474</v>
      </c>
      <c r="F53" s="114">
        <v>373</v>
      </c>
      <c r="G53" s="114">
        <v>489</v>
      </c>
      <c r="H53" s="114">
        <v>290</v>
      </c>
      <c r="I53" s="140">
        <v>402</v>
      </c>
      <c r="J53" s="115">
        <v>72</v>
      </c>
      <c r="K53" s="116">
        <v>17.910447761194028</v>
      </c>
    </row>
    <row r="54" spans="1:11" ht="14.1" customHeight="1" x14ac:dyDescent="0.2">
      <c r="A54" s="306" t="s">
        <v>283</v>
      </c>
      <c r="B54" s="307" t="s">
        <v>284</v>
      </c>
      <c r="C54" s="308"/>
      <c r="D54" s="113">
        <v>4.4289223211544364</v>
      </c>
      <c r="E54" s="115">
        <v>577</v>
      </c>
      <c r="F54" s="114">
        <v>430</v>
      </c>
      <c r="G54" s="114">
        <v>653</v>
      </c>
      <c r="H54" s="114">
        <v>377</v>
      </c>
      <c r="I54" s="140">
        <v>579</v>
      </c>
      <c r="J54" s="115">
        <v>-2</v>
      </c>
      <c r="K54" s="116">
        <v>-0.34542314335060448</v>
      </c>
    </row>
    <row r="55" spans="1:11" ht="14.1" customHeight="1" x14ac:dyDescent="0.2">
      <c r="A55" s="306">
        <v>72</v>
      </c>
      <c r="B55" s="307" t="s">
        <v>285</v>
      </c>
      <c r="C55" s="308"/>
      <c r="D55" s="113">
        <v>2.2797052502302733</v>
      </c>
      <c r="E55" s="115">
        <v>297</v>
      </c>
      <c r="F55" s="114">
        <v>167</v>
      </c>
      <c r="G55" s="114">
        <v>310</v>
      </c>
      <c r="H55" s="114">
        <v>197</v>
      </c>
      <c r="I55" s="140">
        <v>310</v>
      </c>
      <c r="J55" s="115">
        <v>-13</v>
      </c>
      <c r="K55" s="116">
        <v>-4.193548387096774</v>
      </c>
    </row>
    <row r="56" spans="1:11" ht="14.1" customHeight="1" x14ac:dyDescent="0.2">
      <c r="A56" s="306" t="s">
        <v>286</v>
      </c>
      <c r="B56" s="307" t="s">
        <v>287</v>
      </c>
      <c r="C56" s="308"/>
      <c r="D56" s="113">
        <v>0.90574147988946885</v>
      </c>
      <c r="E56" s="115">
        <v>118</v>
      </c>
      <c r="F56" s="114">
        <v>65</v>
      </c>
      <c r="G56" s="114">
        <v>108</v>
      </c>
      <c r="H56" s="114">
        <v>67</v>
      </c>
      <c r="I56" s="140">
        <v>113</v>
      </c>
      <c r="J56" s="115">
        <v>5</v>
      </c>
      <c r="K56" s="116">
        <v>4.4247787610619467</v>
      </c>
    </row>
    <row r="57" spans="1:11" ht="14.1" customHeight="1" x14ac:dyDescent="0.2">
      <c r="A57" s="306" t="s">
        <v>288</v>
      </c>
      <c r="B57" s="307" t="s">
        <v>289</v>
      </c>
      <c r="C57" s="308"/>
      <c r="D57" s="113">
        <v>0.96714768191587352</v>
      </c>
      <c r="E57" s="115">
        <v>126</v>
      </c>
      <c r="F57" s="114">
        <v>78</v>
      </c>
      <c r="G57" s="114">
        <v>118</v>
      </c>
      <c r="H57" s="114">
        <v>87</v>
      </c>
      <c r="I57" s="140">
        <v>117</v>
      </c>
      <c r="J57" s="115">
        <v>9</v>
      </c>
      <c r="K57" s="116">
        <v>7.6923076923076925</v>
      </c>
    </row>
    <row r="58" spans="1:11" ht="14.1" customHeight="1" x14ac:dyDescent="0.2">
      <c r="A58" s="306">
        <v>73</v>
      </c>
      <c r="B58" s="307" t="s">
        <v>290</v>
      </c>
      <c r="C58" s="308"/>
      <c r="D58" s="113">
        <v>1.7961314092723366</v>
      </c>
      <c r="E58" s="115">
        <v>234</v>
      </c>
      <c r="F58" s="114">
        <v>138</v>
      </c>
      <c r="G58" s="114">
        <v>225</v>
      </c>
      <c r="H58" s="114">
        <v>127</v>
      </c>
      <c r="I58" s="140">
        <v>198</v>
      </c>
      <c r="J58" s="115">
        <v>36</v>
      </c>
      <c r="K58" s="116">
        <v>18.181818181818183</v>
      </c>
    </row>
    <row r="59" spans="1:11" ht="14.1" customHeight="1" x14ac:dyDescent="0.2">
      <c r="A59" s="306" t="s">
        <v>291</v>
      </c>
      <c r="B59" s="307" t="s">
        <v>292</v>
      </c>
      <c r="C59" s="308"/>
      <c r="D59" s="113">
        <v>1.4276941971139085</v>
      </c>
      <c r="E59" s="115">
        <v>186</v>
      </c>
      <c r="F59" s="114">
        <v>108</v>
      </c>
      <c r="G59" s="114">
        <v>160</v>
      </c>
      <c r="H59" s="114">
        <v>87</v>
      </c>
      <c r="I59" s="140">
        <v>100</v>
      </c>
      <c r="J59" s="115">
        <v>86</v>
      </c>
      <c r="K59" s="116">
        <v>86</v>
      </c>
    </row>
    <row r="60" spans="1:11" ht="14.1" customHeight="1" x14ac:dyDescent="0.2">
      <c r="A60" s="306">
        <v>81</v>
      </c>
      <c r="B60" s="307" t="s">
        <v>293</v>
      </c>
      <c r="C60" s="308"/>
      <c r="D60" s="113">
        <v>5.165796745471293</v>
      </c>
      <c r="E60" s="115">
        <v>673</v>
      </c>
      <c r="F60" s="114">
        <v>590</v>
      </c>
      <c r="G60" s="114">
        <v>752</v>
      </c>
      <c r="H60" s="114">
        <v>477</v>
      </c>
      <c r="I60" s="140">
        <v>586</v>
      </c>
      <c r="J60" s="115">
        <v>87</v>
      </c>
      <c r="K60" s="116">
        <v>14.84641638225256</v>
      </c>
    </row>
    <row r="61" spans="1:11" ht="14.1" customHeight="1" x14ac:dyDescent="0.2">
      <c r="A61" s="306" t="s">
        <v>294</v>
      </c>
      <c r="B61" s="307" t="s">
        <v>295</v>
      </c>
      <c r="C61" s="308"/>
      <c r="D61" s="113">
        <v>2.1568928461774641</v>
      </c>
      <c r="E61" s="115">
        <v>281</v>
      </c>
      <c r="F61" s="114">
        <v>210</v>
      </c>
      <c r="G61" s="114">
        <v>353</v>
      </c>
      <c r="H61" s="114">
        <v>158</v>
      </c>
      <c r="I61" s="140">
        <v>265</v>
      </c>
      <c r="J61" s="115">
        <v>16</v>
      </c>
      <c r="K61" s="116">
        <v>6.0377358490566042</v>
      </c>
    </row>
    <row r="62" spans="1:11" ht="14.1" customHeight="1" x14ac:dyDescent="0.2">
      <c r="A62" s="306" t="s">
        <v>296</v>
      </c>
      <c r="B62" s="307" t="s">
        <v>297</v>
      </c>
      <c r="C62" s="308"/>
      <c r="D62" s="113">
        <v>1.4430457476205096</v>
      </c>
      <c r="E62" s="115">
        <v>188</v>
      </c>
      <c r="F62" s="114">
        <v>212</v>
      </c>
      <c r="G62" s="114">
        <v>175</v>
      </c>
      <c r="H62" s="114">
        <v>167</v>
      </c>
      <c r="I62" s="140">
        <v>144</v>
      </c>
      <c r="J62" s="115">
        <v>44</v>
      </c>
      <c r="K62" s="116">
        <v>30.555555555555557</v>
      </c>
    </row>
    <row r="63" spans="1:11" ht="14.1" customHeight="1" x14ac:dyDescent="0.2">
      <c r="A63" s="306"/>
      <c r="B63" s="307" t="s">
        <v>298</v>
      </c>
      <c r="C63" s="308"/>
      <c r="D63" s="113">
        <v>1.2434755910346944</v>
      </c>
      <c r="E63" s="115">
        <v>162</v>
      </c>
      <c r="F63" s="114">
        <v>165</v>
      </c>
      <c r="G63" s="114">
        <v>145</v>
      </c>
      <c r="H63" s="114">
        <v>149</v>
      </c>
      <c r="I63" s="140">
        <v>129</v>
      </c>
      <c r="J63" s="115">
        <v>33</v>
      </c>
      <c r="K63" s="116">
        <v>25.581395348837209</v>
      </c>
    </row>
    <row r="64" spans="1:11" ht="14.1" customHeight="1" x14ac:dyDescent="0.2">
      <c r="A64" s="306" t="s">
        <v>299</v>
      </c>
      <c r="B64" s="307" t="s">
        <v>300</v>
      </c>
      <c r="C64" s="308"/>
      <c r="D64" s="113">
        <v>0.5066011667178385</v>
      </c>
      <c r="E64" s="115">
        <v>66</v>
      </c>
      <c r="F64" s="114">
        <v>56</v>
      </c>
      <c r="G64" s="114">
        <v>56</v>
      </c>
      <c r="H64" s="114">
        <v>50</v>
      </c>
      <c r="I64" s="140">
        <v>71</v>
      </c>
      <c r="J64" s="115">
        <v>-5</v>
      </c>
      <c r="K64" s="116">
        <v>-7.042253521126761</v>
      </c>
    </row>
    <row r="65" spans="1:11" ht="14.1" customHeight="1" x14ac:dyDescent="0.2">
      <c r="A65" s="306" t="s">
        <v>301</v>
      </c>
      <c r="B65" s="307" t="s">
        <v>302</v>
      </c>
      <c r="C65" s="308"/>
      <c r="D65" s="113">
        <v>0.42984341418483268</v>
      </c>
      <c r="E65" s="115">
        <v>56</v>
      </c>
      <c r="F65" s="114">
        <v>36</v>
      </c>
      <c r="G65" s="114">
        <v>84</v>
      </c>
      <c r="H65" s="114">
        <v>36</v>
      </c>
      <c r="I65" s="140">
        <v>56</v>
      </c>
      <c r="J65" s="115">
        <v>0</v>
      </c>
      <c r="K65" s="116">
        <v>0</v>
      </c>
    </row>
    <row r="66" spans="1:11" ht="14.1" customHeight="1" x14ac:dyDescent="0.2">
      <c r="A66" s="306">
        <v>82</v>
      </c>
      <c r="B66" s="307" t="s">
        <v>303</v>
      </c>
      <c r="C66" s="308"/>
      <c r="D66" s="113">
        <v>2.4562480810561866</v>
      </c>
      <c r="E66" s="115">
        <v>320</v>
      </c>
      <c r="F66" s="114">
        <v>267</v>
      </c>
      <c r="G66" s="114">
        <v>408</v>
      </c>
      <c r="H66" s="114">
        <v>252</v>
      </c>
      <c r="I66" s="140">
        <v>269</v>
      </c>
      <c r="J66" s="115">
        <v>51</v>
      </c>
      <c r="K66" s="116">
        <v>18.959107806691449</v>
      </c>
    </row>
    <row r="67" spans="1:11" ht="14.1" customHeight="1" x14ac:dyDescent="0.2">
      <c r="A67" s="306" t="s">
        <v>304</v>
      </c>
      <c r="B67" s="307" t="s">
        <v>305</v>
      </c>
      <c r="C67" s="308"/>
      <c r="D67" s="113">
        <v>1.6579674547129259</v>
      </c>
      <c r="E67" s="115">
        <v>216</v>
      </c>
      <c r="F67" s="114">
        <v>168</v>
      </c>
      <c r="G67" s="114">
        <v>270</v>
      </c>
      <c r="H67" s="114">
        <v>155</v>
      </c>
      <c r="I67" s="140">
        <v>174</v>
      </c>
      <c r="J67" s="115">
        <v>42</v>
      </c>
      <c r="K67" s="116">
        <v>24.137931034482758</v>
      </c>
    </row>
    <row r="68" spans="1:11" ht="14.1" customHeight="1" x14ac:dyDescent="0.2">
      <c r="A68" s="306" t="s">
        <v>306</v>
      </c>
      <c r="B68" s="307" t="s">
        <v>307</v>
      </c>
      <c r="C68" s="308"/>
      <c r="D68" s="113">
        <v>0.48357384095793676</v>
      </c>
      <c r="E68" s="115">
        <v>63</v>
      </c>
      <c r="F68" s="114">
        <v>66</v>
      </c>
      <c r="G68" s="114">
        <v>77</v>
      </c>
      <c r="H68" s="114">
        <v>73</v>
      </c>
      <c r="I68" s="140">
        <v>53</v>
      </c>
      <c r="J68" s="115">
        <v>10</v>
      </c>
      <c r="K68" s="116">
        <v>18.867924528301888</v>
      </c>
    </row>
    <row r="69" spans="1:11" ht="14.1" customHeight="1" x14ac:dyDescent="0.2">
      <c r="A69" s="306">
        <v>83</v>
      </c>
      <c r="B69" s="307" t="s">
        <v>308</v>
      </c>
      <c r="C69" s="308"/>
      <c r="D69" s="113">
        <v>2.6097635861221984</v>
      </c>
      <c r="E69" s="115">
        <v>340</v>
      </c>
      <c r="F69" s="114">
        <v>282</v>
      </c>
      <c r="G69" s="114">
        <v>729</v>
      </c>
      <c r="H69" s="114">
        <v>240</v>
      </c>
      <c r="I69" s="140">
        <v>304</v>
      </c>
      <c r="J69" s="115">
        <v>36</v>
      </c>
      <c r="K69" s="116">
        <v>11.842105263157896</v>
      </c>
    </row>
    <row r="70" spans="1:11" ht="14.1" customHeight="1" x14ac:dyDescent="0.2">
      <c r="A70" s="306" t="s">
        <v>309</v>
      </c>
      <c r="B70" s="307" t="s">
        <v>310</v>
      </c>
      <c r="C70" s="308"/>
      <c r="D70" s="113">
        <v>2.0187288916180535</v>
      </c>
      <c r="E70" s="115">
        <v>263</v>
      </c>
      <c r="F70" s="114">
        <v>202</v>
      </c>
      <c r="G70" s="114">
        <v>653</v>
      </c>
      <c r="H70" s="114">
        <v>184</v>
      </c>
      <c r="I70" s="140">
        <v>246</v>
      </c>
      <c r="J70" s="115">
        <v>17</v>
      </c>
      <c r="K70" s="116">
        <v>6.9105691056910565</v>
      </c>
    </row>
    <row r="71" spans="1:11" ht="14.1" customHeight="1" x14ac:dyDescent="0.2">
      <c r="A71" s="306"/>
      <c r="B71" s="307" t="s">
        <v>311</v>
      </c>
      <c r="C71" s="308"/>
      <c r="D71" s="113">
        <v>1.3739637703408045</v>
      </c>
      <c r="E71" s="115">
        <v>179</v>
      </c>
      <c r="F71" s="114">
        <v>135</v>
      </c>
      <c r="G71" s="114">
        <v>442</v>
      </c>
      <c r="H71" s="114">
        <v>125</v>
      </c>
      <c r="I71" s="140">
        <v>153</v>
      </c>
      <c r="J71" s="115">
        <v>26</v>
      </c>
      <c r="K71" s="116">
        <v>16.993464052287582</v>
      </c>
    </row>
    <row r="72" spans="1:11" ht="14.1" customHeight="1" x14ac:dyDescent="0.2">
      <c r="A72" s="306">
        <v>84</v>
      </c>
      <c r="B72" s="307" t="s">
        <v>312</v>
      </c>
      <c r="C72" s="308"/>
      <c r="D72" s="113">
        <v>0.97482345716917407</v>
      </c>
      <c r="E72" s="115">
        <v>127</v>
      </c>
      <c r="F72" s="114">
        <v>61</v>
      </c>
      <c r="G72" s="114">
        <v>256</v>
      </c>
      <c r="H72" s="114">
        <v>60</v>
      </c>
      <c r="I72" s="140">
        <v>130</v>
      </c>
      <c r="J72" s="115">
        <v>-3</v>
      </c>
      <c r="K72" s="116">
        <v>-2.3076923076923075</v>
      </c>
    </row>
    <row r="73" spans="1:11" ht="14.1" customHeight="1" x14ac:dyDescent="0.2">
      <c r="A73" s="306" t="s">
        <v>313</v>
      </c>
      <c r="B73" s="307" t="s">
        <v>314</v>
      </c>
      <c r="C73" s="308"/>
      <c r="D73" s="113">
        <v>0.28400368437212159</v>
      </c>
      <c r="E73" s="115">
        <v>37</v>
      </c>
      <c r="F73" s="114">
        <v>11</v>
      </c>
      <c r="G73" s="114">
        <v>155</v>
      </c>
      <c r="H73" s="114">
        <v>8</v>
      </c>
      <c r="I73" s="140">
        <v>30</v>
      </c>
      <c r="J73" s="115">
        <v>7</v>
      </c>
      <c r="K73" s="116">
        <v>23.333333333333332</v>
      </c>
    </row>
    <row r="74" spans="1:11" ht="14.1" customHeight="1" x14ac:dyDescent="0.2">
      <c r="A74" s="306" t="s">
        <v>315</v>
      </c>
      <c r="B74" s="307" t="s">
        <v>316</v>
      </c>
      <c r="C74" s="308"/>
      <c r="D74" s="113">
        <v>9.9785078292907586E-2</v>
      </c>
      <c r="E74" s="115">
        <v>13</v>
      </c>
      <c r="F74" s="114">
        <v>7</v>
      </c>
      <c r="G74" s="114">
        <v>40</v>
      </c>
      <c r="H74" s="114">
        <v>6</v>
      </c>
      <c r="I74" s="140">
        <v>41</v>
      </c>
      <c r="J74" s="115">
        <v>-28</v>
      </c>
      <c r="K74" s="116">
        <v>-68.292682926829272</v>
      </c>
    </row>
    <row r="75" spans="1:11" ht="14.1" customHeight="1" x14ac:dyDescent="0.2">
      <c r="A75" s="306" t="s">
        <v>317</v>
      </c>
      <c r="B75" s="307" t="s">
        <v>318</v>
      </c>
      <c r="C75" s="308"/>
      <c r="D75" s="113">
        <v>6.9081977279705248E-2</v>
      </c>
      <c r="E75" s="115">
        <v>9</v>
      </c>
      <c r="F75" s="114">
        <v>7</v>
      </c>
      <c r="G75" s="114">
        <v>6</v>
      </c>
      <c r="H75" s="114">
        <v>5</v>
      </c>
      <c r="I75" s="140">
        <v>13</v>
      </c>
      <c r="J75" s="115">
        <v>-4</v>
      </c>
      <c r="K75" s="116">
        <v>-30.76923076923077</v>
      </c>
    </row>
    <row r="76" spans="1:11" ht="14.1" customHeight="1" x14ac:dyDescent="0.2">
      <c r="A76" s="306">
        <v>91</v>
      </c>
      <c r="B76" s="307" t="s">
        <v>319</v>
      </c>
      <c r="C76" s="308"/>
      <c r="D76" s="113">
        <v>0.1765428308259134</v>
      </c>
      <c r="E76" s="115">
        <v>23</v>
      </c>
      <c r="F76" s="114" t="s">
        <v>519</v>
      </c>
      <c r="G76" s="114" t="s">
        <v>519</v>
      </c>
      <c r="H76" s="114">
        <v>5</v>
      </c>
      <c r="I76" s="140">
        <v>3</v>
      </c>
      <c r="J76" s="115">
        <v>20</v>
      </c>
      <c r="K76" s="116" t="s">
        <v>520</v>
      </c>
    </row>
    <row r="77" spans="1:11" ht="14.1" customHeight="1" x14ac:dyDescent="0.2">
      <c r="A77" s="306">
        <v>92</v>
      </c>
      <c r="B77" s="307" t="s">
        <v>320</v>
      </c>
      <c r="C77" s="308"/>
      <c r="D77" s="113">
        <v>0.79060485108996004</v>
      </c>
      <c r="E77" s="115">
        <v>103</v>
      </c>
      <c r="F77" s="114">
        <v>78</v>
      </c>
      <c r="G77" s="114">
        <v>96</v>
      </c>
      <c r="H77" s="114">
        <v>94</v>
      </c>
      <c r="I77" s="140">
        <v>85</v>
      </c>
      <c r="J77" s="115">
        <v>18</v>
      </c>
      <c r="K77" s="116">
        <v>21.176470588235293</v>
      </c>
    </row>
    <row r="78" spans="1:11" ht="14.1" customHeight="1" x14ac:dyDescent="0.2">
      <c r="A78" s="306">
        <v>93</v>
      </c>
      <c r="B78" s="307" t="s">
        <v>321</v>
      </c>
      <c r="C78" s="308"/>
      <c r="D78" s="113">
        <v>0.35308566165182681</v>
      </c>
      <c r="E78" s="115">
        <v>46</v>
      </c>
      <c r="F78" s="114">
        <v>25</v>
      </c>
      <c r="G78" s="114">
        <v>46</v>
      </c>
      <c r="H78" s="114">
        <v>26</v>
      </c>
      <c r="I78" s="140">
        <v>25</v>
      </c>
      <c r="J78" s="115">
        <v>21</v>
      </c>
      <c r="K78" s="116">
        <v>84</v>
      </c>
    </row>
    <row r="79" spans="1:11" ht="14.1" customHeight="1" x14ac:dyDescent="0.2">
      <c r="A79" s="306">
        <v>94</v>
      </c>
      <c r="B79" s="307" t="s">
        <v>322</v>
      </c>
      <c r="C79" s="308"/>
      <c r="D79" s="113">
        <v>0.19957015658581517</v>
      </c>
      <c r="E79" s="115">
        <v>26</v>
      </c>
      <c r="F79" s="114">
        <v>17</v>
      </c>
      <c r="G79" s="114">
        <v>55</v>
      </c>
      <c r="H79" s="114">
        <v>11</v>
      </c>
      <c r="I79" s="140">
        <v>40</v>
      </c>
      <c r="J79" s="115">
        <v>-14</v>
      </c>
      <c r="K79" s="116">
        <v>-35</v>
      </c>
    </row>
    <row r="80" spans="1:11" ht="14.1" customHeight="1" x14ac:dyDescent="0.2">
      <c r="A80" s="310" t="s">
        <v>323</v>
      </c>
      <c r="B80" s="311" t="s">
        <v>324</v>
      </c>
      <c r="C80" s="312"/>
      <c r="D80" s="125">
        <v>0.22259748234571691</v>
      </c>
      <c r="E80" s="143">
        <v>29</v>
      </c>
      <c r="F80" s="144">
        <v>28</v>
      </c>
      <c r="G80" s="144">
        <v>70</v>
      </c>
      <c r="H80" s="144">
        <v>22</v>
      </c>
      <c r="I80" s="145">
        <v>26</v>
      </c>
      <c r="J80" s="143">
        <v>3</v>
      </c>
      <c r="K80" s="146">
        <v>11.538461538461538</v>
      </c>
    </row>
    <row r="81" spans="1:11" s="269" customFormat="1" ht="11.25" customHeight="1" x14ac:dyDescent="0.15">
      <c r="A81" s="214" t="s">
        <v>124</v>
      </c>
      <c r="B81" s="271"/>
      <c r="C81" s="271"/>
      <c r="D81" s="272"/>
      <c r="E81" s="272"/>
      <c r="F81" s="272"/>
      <c r="G81" s="272"/>
      <c r="H81" s="272"/>
      <c r="I81" s="272"/>
      <c r="J81" s="150"/>
      <c r="K81" s="269" t="s">
        <v>47</v>
      </c>
    </row>
    <row r="82" spans="1:11" s="151" customFormat="1" ht="12.75" customHeight="1" x14ac:dyDescent="0.2">
      <c r="A82" s="277" t="s">
        <v>325</v>
      </c>
      <c r="B82" s="97"/>
      <c r="C82" s="97"/>
      <c r="D82" s="155"/>
      <c r="E82" s="156"/>
      <c r="F82" s="156"/>
      <c r="G82" s="156"/>
      <c r="H82" s="156"/>
      <c r="I82" s="156"/>
      <c r="J82" s="156"/>
      <c r="K82" s="157"/>
    </row>
    <row r="83" spans="1:11" ht="21.75" customHeight="1" x14ac:dyDescent="0.2">
      <c r="A83" s="661" t="s">
        <v>374</v>
      </c>
      <c r="B83" s="661"/>
      <c r="C83" s="661"/>
      <c r="D83" s="661"/>
      <c r="E83" s="661"/>
      <c r="F83" s="661"/>
      <c r="G83" s="661"/>
      <c r="H83" s="661"/>
      <c r="I83" s="661"/>
      <c r="J83" s="661"/>
      <c r="K83" s="661"/>
    </row>
    <row r="84" spans="1:11" s="406" customFormat="1" ht="21" customHeight="1" x14ac:dyDescent="0.2">
      <c r="A84" s="625" t="s">
        <v>326</v>
      </c>
      <c r="B84" s="625"/>
      <c r="C84" s="625"/>
      <c r="D84" s="625"/>
      <c r="E84" s="625"/>
      <c r="F84" s="625"/>
      <c r="G84" s="625"/>
      <c r="H84" s="625"/>
      <c r="I84" s="625"/>
      <c r="J84" s="625"/>
      <c r="K84" s="625"/>
    </row>
    <row r="85" spans="1:11" ht="11.25" x14ac:dyDescent="0.2">
      <c r="A85" s="625" t="s">
        <v>368</v>
      </c>
      <c r="B85" s="625"/>
      <c r="C85" s="625"/>
      <c r="D85" s="625"/>
      <c r="E85" s="625"/>
      <c r="F85" s="625"/>
      <c r="G85" s="625"/>
      <c r="H85" s="625"/>
      <c r="I85" s="625"/>
      <c r="J85" s="625"/>
      <c r="K85" s="625"/>
    </row>
    <row r="86" spans="1:11" ht="18" customHeight="1" x14ac:dyDescent="0.2">
      <c r="A86" s="625"/>
      <c r="B86" s="625"/>
      <c r="C86" s="625"/>
      <c r="D86" s="625"/>
      <c r="E86" s="625"/>
      <c r="F86" s="625"/>
      <c r="G86" s="625"/>
      <c r="H86" s="625"/>
      <c r="I86" s="625"/>
      <c r="J86" s="625"/>
      <c r="K86" s="625"/>
    </row>
    <row r="87" spans="1:11" ht="15.95" customHeight="1" x14ac:dyDescent="0.2">
      <c r="A87" s="407"/>
      <c r="B87" s="110"/>
      <c r="C87" s="110"/>
    </row>
  </sheetData>
  <mergeCells count="16">
    <mergeCell ref="A86:K86"/>
    <mergeCell ref="A3:K3"/>
    <mergeCell ref="A4:K4"/>
    <mergeCell ref="A5:E5"/>
    <mergeCell ref="A7:C10"/>
    <mergeCell ref="D7:D10"/>
    <mergeCell ref="E7:I7"/>
    <mergeCell ref="J7:K8"/>
    <mergeCell ref="E8:E9"/>
    <mergeCell ref="F8:F9"/>
    <mergeCell ref="G8:G9"/>
    <mergeCell ref="H8:H9"/>
    <mergeCell ref="I8:I9"/>
    <mergeCell ref="A83:K83"/>
    <mergeCell ref="A84:K84"/>
    <mergeCell ref="A85:K85"/>
  </mergeCells>
  <printOptions horizontalCentered="1"/>
  <pageMargins left="0.70866141732283461" right="0.31496062992125984" top="0.74803149606299213" bottom="0.74803149606299213" header="0.31496062992125984" footer="0.31496062992125984"/>
  <pageSetup paperSize="9" scale="77" fitToHeight="2" orientation="portrait" r:id="rId1"/>
  <headerFooter alignWithMargins="0"/>
  <rowBreaks count="1" manualBreakCount="1">
    <brk id="64" max="10"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6565-CC1E-4E23-8F3D-E66C5E6C7378}">
  <sheetPr codeName="Tabelle32">
    <pageSetUpPr fitToPage="1"/>
  </sheetPr>
  <dimension ref="N64"/>
  <sheetViews>
    <sheetView showGridLines="0" tabSelected="1" zoomScaleNormal="100" workbookViewId="0"/>
  </sheetViews>
  <sheetFormatPr baseColWidth="10" defaultColWidth="10" defaultRowHeight="14.25" x14ac:dyDescent="0.2"/>
  <cols>
    <col min="1" max="7" width="10" style="12"/>
    <col min="8" max="8" width="23.5" style="12" customWidth="1"/>
    <col min="9" max="16384" width="10" style="12"/>
  </cols>
  <sheetData>
    <row r="64" spans="14:14" x14ac:dyDescent="0.2">
      <c r="N64" s="11" t="s">
        <v>5</v>
      </c>
    </row>
  </sheetData>
  <dataConsolidate/>
  <pageMargins left="0" right="0" top="0" bottom="0" header="0.16" footer="0"/>
  <pageSetup paperSize="9" scale="96" orientation="portrait" r:id="rId1"/>
  <drawing r:id="rId2"/>
  <legacyDrawing r:id="rId3"/>
  <controls>
    <mc:AlternateContent xmlns:mc="http://schemas.openxmlformats.org/markup-compatibility/2006">
      <mc:Choice Requires="x14">
        <control shapeId="2055" r:id="rId4" name="ComboBox3">
          <controlPr autoLine="0" r:id="rId5">
            <anchor moveWithCells="1">
              <from>
                <xdr:col>0</xdr:col>
                <xdr:colOff>533400</xdr:colOff>
                <xdr:row>52</xdr:row>
                <xdr:rowOff>57150</xdr:rowOff>
              </from>
              <to>
                <xdr:col>2</xdr:col>
                <xdr:colOff>704850</xdr:colOff>
                <xdr:row>53</xdr:row>
                <xdr:rowOff>104775</xdr:rowOff>
              </to>
            </anchor>
          </controlPr>
        </control>
      </mc:Choice>
      <mc:Fallback>
        <control shapeId="2055" r:id="rId4" name="ComboBox3"/>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D531B-5144-49CF-BB36-815CCC5FB2BA}">
  <sheetPr codeName="Tabelle38">
    <pageSetUpPr fitToPage="1"/>
  </sheetPr>
  <dimension ref="A1:Q88"/>
  <sheetViews>
    <sheetView showGridLines="0" zoomScaleNormal="100" workbookViewId="0"/>
  </sheetViews>
  <sheetFormatPr baseColWidth="10" defaultColWidth="7.75" defaultRowHeight="15.95" customHeight="1" x14ac:dyDescent="0.2"/>
  <cols>
    <col min="1" max="1" width="14.75" style="97" customWidth="1"/>
    <col min="2" max="2" width="8.5" style="155" customWidth="1"/>
    <col min="3" max="9" width="8.5" style="156" customWidth="1"/>
    <col min="10" max="10" width="8.5" style="157" customWidth="1"/>
    <col min="11" max="11" width="8.5" style="97" customWidth="1"/>
    <col min="12" max="12" width="8.5" style="156" customWidth="1"/>
    <col min="13" max="13" width="8.5" style="97" customWidth="1"/>
    <col min="14" max="16384" width="7.75" style="97"/>
  </cols>
  <sheetData>
    <row r="1" spans="1:13" s="91" customFormat="1" ht="36.75" customHeight="1" x14ac:dyDescent="0.2">
      <c r="A1" s="89" t="s">
        <v>80</v>
      </c>
      <c r="B1" s="89"/>
      <c r="C1" s="90"/>
      <c r="D1" s="90"/>
      <c r="E1" s="90"/>
      <c r="F1" s="90"/>
      <c r="G1" s="90"/>
      <c r="H1" s="89"/>
      <c r="I1" s="89"/>
      <c r="J1" s="89"/>
      <c r="K1" s="409"/>
      <c r="L1" s="89"/>
      <c r="M1" s="57" t="s">
        <v>6</v>
      </c>
    </row>
    <row r="2" spans="1:13" s="91" customFormat="1" ht="11.25" customHeight="1" x14ac:dyDescent="0.2">
      <c r="A2" s="93"/>
      <c r="B2" s="93"/>
      <c r="C2" s="93"/>
      <c r="D2" s="93"/>
      <c r="E2" s="93"/>
      <c r="F2" s="93"/>
      <c r="G2" s="93"/>
      <c r="H2" s="93"/>
      <c r="I2" s="93"/>
      <c r="J2" s="93"/>
      <c r="K2" s="93"/>
      <c r="L2" s="93"/>
      <c r="M2" s="93"/>
    </row>
    <row r="3" spans="1:13" s="94" customFormat="1" ht="24.95" customHeight="1" x14ac:dyDescent="0.2">
      <c r="A3" s="577" t="s">
        <v>375</v>
      </c>
      <c r="B3" s="578"/>
      <c r="C3" s="578"/>
      <c r="D3" s="578"/>
      <c r="E3" s="578"/>
      <c r="F3" s="578"/>
      <c r="G3" s="578"/>
      <c r="H3" s="578"/>
      <c r="I3" s="578"/>
      <c r="J3" s="578"/>
      <c r="K3" s="578"/>
    </row>
    <row r="4" spans="1:13" s="94" customFormat="1" ht="12" customHeight="1" x14ac:dyDescent="0.2">
      <c r="A4" s="410" t="s">
        <v>376</v>
      </c>
      <c r="B4" s="411"/>
      <c r="C4" s="411"/>
      <c r="D4" s="411"/>
      <c r="E4" s="411"/>
      <c r="F4" s="411"/>
      <c r="G4" s="411"/>
      <c r="H4" s="411"/>
      <c r="I4" s="411"/>
      <c r="J4" s="411"/>
      <c r="K4" s="411"/>
      <c r="L4" s="411"/>
      <c r="M4" s="411"/>
    </row>
    <row r="5" spans="1:13" s="94" customFormat="1" ht="12" customHeight="1" x14ac:dyDescent="0.2">
      <c r="A5" s="673" t="s">
        <v>377</v>
      </c>
      <c r="B5" s="673"/>
      <c r="C5" s="412"/>
      <c r="D5" s="412"/>
      <c r="E5" s="412"/>
      <c r="F5" s="413"/>
      <c r="G5" s="413"/>
      <c r="H5" s="413"/>
      <c r="I5" s="413"/>
      <c r="J5" s="413"/>
      <c r="K5" s="413"/>
      <c r="L5" s="413"/>
      <c r="M5" s="413"/>
    </row>
    <row r="6" spans="1:13" s="94" customFormat="1" ht="16.5" customHeight="1" x14ac:dyDescent="0.2">
      <c r="A6" s="674" t="s">
        <v>378</v>
      </c>
      <c r="B6" s="674"/>
      <c r="C6" s="674"/>
      <c r="D6" s="674"/>
      <c r="E6" s="674"/>
      <c r="F6" s="674"/>
      <c r="G6" s="674"/>
      <c r="H6" s="674"/>
      <c r="I6" s="674"/>
      <c r="J6" s="674"/>
      <c r="K6" s="674"/>
      <c r="L6" s="674"/>
      <c r="M6" s="674"/>
    </row>
    <row r="7" spans="1:13" s="91" customFormat="1" ht="33.950000000000003" customHeight="1" x14ac:dyDescent="0.2">
      <c r="A7" s="589" t="s">
        <v>379</v>
      </c>
      <c r="B7" s="675" t="s">
        <v>380</v>
      </c>
      <c r="C7" s="675"/>
      <c r="D7" s="675"/>
      <c r="E7" s="675"/>
      <c r="F7" s="675"/>
      <c r="G7" s="675"/>
      <c r="H7" s="676"/>
      <c r="I7" s="675" t="s">
        <v>381</v>
      </c>
      <c r="J7" s="675"/>
      <c r="K7" s="676"/>
      <c r="L7" s="677" t="s">
        <v>382</v>
      </c>
      <c r="M7" s="678"/>
    </row>
    <row r="8" spans="1:13" ht="23.85" customHeight="1" x14ac:dyDescent="0.2">
      <c r="A8" s="590"/>
      <c r="B8" s="414" t="s">
        <v>106</v>
      </c>
      <c r="C8" s="415" t="s">
        <v>108</v>
      </c>
      <c r="D8" s="415" t="s">
        <v>109</v>
      </c>
      <c r="E8" s="415" t="s">
        <v>383</v>
      </c>
      <c r="F8" s="415" t="s">
        <v>384</v>
      </c>
      <c r="G8" s="415" t="s">
        <v>110</v>
      </c>
      <c r="H8" s="416" t="s">
        <v>385</v>
      </c>
      <c r="I8" s="414" t="s">
        <v>106</v>
      </c>
      <c r="J8" s="414" t="s">
        <v>386</v>
      </c>
      <c r="K8" s="417" t="s">
        <v>387</v>
      </c>
      <c r="L8" s="418" t="s">
        <v>388</v>
      </c>
      <c r="M8" s="419" t="s">
        <v>389</v>
      </c>
    </row>
    <row r="9" spans="1:13" ht="12" customHeight="1" x14ac:dyDescent="0.2">
      <c r="A9" s="591"/>
      <c r="B9" s="100">
        <v>1</v>
      </c>
      <c r="C9" s="100">
        <v>2</v>
      </c>
      <c r="D9" s="100">
        <v>3</v>
      </c>
      <c r="E9" s="100">
        <v>4</v>
      </c>
      <c r="F9" s="100">
        <v>5</v>
      </c>
      <c r="G9" s="100">
        <v>6</v>
      </c>
      <c r="H9" s="100">
        <v>7</v>
      </c>
      <c r="I9" s="100">
        <v>8</v>
      </c>
      <c r="J9" s="100">
        <v>9</v>
      </c>
      <c r="K9" s="420">
        <v>10</v>
      </c>
      <c r="L9" s="421">
        <v>11</v>
      </c>
      <c r="M9" s="421">
        <v>12</v>
      </c>
    </row>
    <row r="10" spans="1:13" ht="15" customHeight="1" x14ac:dyDescent="0.2">
      <c r="A10" s="422" t="s">
        <v>390</v>
      </c>
      <c r="B10" s="115">
        <v>132866</v>
      </c>
      <c r="C10" s="114">
        <v>75260</v>
      </c>
      <c r="D10" s="114">
        <v>57606</v>
      </c>
      <c r="E10" s="114">
        <v>100691</v>
      </c>
      <c r="F10" s="114">
        <v>32064</v>
      </c>
      <c r="G10" s="114">
        <v>18129</v>
      </c>
      <c r="H10" s="114">
        <v>36080</v>
      </c>
      <c r="I10" s="115">
        <v>40821</v>
      </c>
      <c r="J10" s="114">
        <v>26674</v>
      </c>
      <c r="K10" s="114">
        <v>14147</v>
      </c>
      <c r="L10" s="423">
        <v>10641</v>
      </c>
      <c r="M10" s="424">
        <v>10803</v>
      </c>
    </row>
    <row r="11" spans="1:13" ht="11.1" customHeight="1" x14ac:dyDescent="0.2">
      <c r="A11" s="422" t="s">
        <v>391</v>
      </c>
      <c r="B11" s="115">
        <v>133307</v>
      </c>
      <c r="C11" s="114">
        <v>75588</v>
      </c>
      <c r="D11" s="114">
        <v>57719</v>
      </c>
      <c r="E11" s="114">
        <v>100792</v>
      </c>
      <c r="F11" s="114">
        <v>32416</v>
      </c>
      <c r="G11" s="114">
        <v>17621</v>
      </c>
      <c r="H11" s="114">
        <v>36832</v>
      </c>
      <c r="I11" s="115">
        <v>41393</v>
      </c>
      <c r="J11" s="114">
        <v>26909</v>
      </c>
      <c r="K11" s="114">
        <v>14484</v>
      </c>
      <c r="L11" s="423">
        <v>7907</v>
      </c>
      <c r="M11" s="424">
        <v>7419</v>
      </c>
    </row>
    <row r="12" spans="1:13" ht="11.1" customHeight="1" x14ac:dyDescent="0.2">
      <c r="A12" s="422" t="s">
        <v>392</v>
      </c>
      <c r="B12" s="115">
        <v>135635</v>
      </c>
      <c r="C12" s="114">
        <v>76971</v>
      </c>
      <c r="D12" s="114">
        <v>58664</v>
      </c>
      <c r="E12" s="114">
        <v>102802</v>
      </c>
      <c r="F12" s="114">
        <v>32686</v>
      </c>
      <c r="G12" s="114">
        <v>19096</v>
      </c>
      <c r="H12" s="114">
        <v>37395</v>
      </c>
      <c r="I12" s="115">
        <v>41452</v>
      </c>
      <c r="J12" s="114">
        <v>26897</v>
      </c>
      <c r="K12" s="114">
        <v>14555</v>
      </c>
      <c r="L12" s="423">
        <v>13874</v>
      </c>
      <c r="M12" s="424">
        <v>11856</v>
      </c>
    </row>
    <row r="13" spans="1:13" s="110" customFormat="1" ht="11.1" customHeight="1" x14ac:dyDescent="0.2">
      <c r="A13" s="422" t="s">
        <v>393</v>
      </c>
      <c r="B13" s="115">
        <v>134748</v>
      </c>
      <c r="C13" s="114">
        <v>75974</v>
      </c>
      <c r="D13" s="114">
        <v>58774</v>
      </c>
      <c r="E13" s="114">
        <v>101910</v>
      </c>
      <c r="F13" s="114">
        <v>32818</v>
      </c>
      <c r="G13" s="114">
        <v>18355</v>
      </c>
      <c r="H13" s="114">
        <v>37808</v>
      </c>
      <c r="I13" s="115">
        <v>42555</v>
      </c>
      <c r="J13" s="114">
        <v>27314</v>
      </c>
      <c r="K13" s="114">
        <v>15241</v>
      </c>
      <c r="L13" s="423">
        <v>7772</v>
      </c>
      <c r="M13" s="424">
        <v>9529</v>
      </c>
    </row>
    <row r="14" spans="1:13" ht="15" customHeight="1" x14ac:dyDescent="0.2">
      <c r="A14" s="422" t="s">
        <v>394</v>
      </c>
      <c r="B14" s="115">
        <v>134376</v>
      </c>
      <c r="C14" s="114">
        <v>75746</v>
      </c>
      <c r="D14" s="114">
        <v>58630</v>
      </c>
      <c r="E14" s="114">
        <v>101367</v>
      </c>
      <c r="F14" s="114">
        <v>32803</v>
      </c>
      <c r="G14" s="114">
        <v>17682</v>
      </c>
      <c r="H14" s="114">
        <v>38311</v>
      </c>
      <c r="I14" s="115">
        <v>41882</v>
      </c>
      <c r="J14" s="114">
        <v>26943</v>
      </c>
      <c r="K14" s="114">
        <v>14939</v>
      </c>
      <c r="L14" s="423">
        <v>8804</v>
      </c>
      <c r="M14" s="424">
        <v>9298</v>
      </c>
    </row>
    <row r="15" spans="1:13" ht="11.1" customHeight="1" x14ac:dyDescent="0.2">
      <c r="A15" s="422" t="s">
        <v>391</v>
      </c>
      <c r="B15" s="115">
        <v>131225</v>
      </c>
      <c r="C15" s="114">
        <v>73788</v>
      </c>
      <c r="D15" s="114">
        <v>57437</v>
      </c>
      <c r="E15" s="114">
        <v>99140</v>
      </c>
      <c r="F15" s="114">
        <v>31835</v>
      </c>
      <c r="G15" s="114">
        <v>16784</v>
      </c>
      <c r="H15" s="114">
        <v>38290</v>
      </c>
      <c r="I15" s="115">
        <v>41576</v>
      </c>
      <c r="J15" s="114">
        <v>26581</v>
      </c>
      <c r="K15" s="114">
        <v>14995</v>
      </c>
      <c r="L15" s="423">
        <v>7485</v>
      </c>
      <c r="M15" s="424">
        <v>7732</v>
      </c>
    </row>
    <row r="16" spans="1:13" ht="11.1" customHeight="1" x14ac:dyDescent="0.2">
      <c r="A16" s="422" t="s">
        <v>392</v>
      </c>
      <c r="B16" s="115">
        <v>133310</v>
      </c>
      <c r="C16" s="114">
        <v>74914</v>
      </c>
      <c r="D16" s="114">
        <v>58396</v>
      </c>
      <c r="E16" s="114">
        <v>100243</v>
      </c>
      <c r="F16" s="114">
        <v>32117</v>
      </c>
      <c r="G16" s="114">
        <v>18046</v>
      </c>
      <c r="H16" s="114">
        <v>38866</v>
      </c>
      <c r="I16" s="115">
        <v>41739</v>
      </c>
      <c r="J16" s="114">
        <v>26450</v>
      </c>
      <c r="K16" s="114">
        <v>15289</v>
      </c>
      <c r="L16" s="423">
        <v>12044</v>
      </c>
      <c r="M16" s="424">
        <v>10173</v>
      </c>
    </row>
    <row r="17" spans="1:13" s="110" customFormat="1" ht="11.1" customHeight="1" x14ac:dyDescent="0.2">
      <c r="A17" s="422" t="s">
        <v>393</v>
      </c>
      <c r="B17" s="115">
        <v>131629</v>
      </c>
      <c r="C17" s="114">
        <v>73343</v>
      </c>
      <c r="D17" s="114">
        <v>58286</v>
      </c>
      <c r="E17" s="114">
        <v>98471</v>
      </c>
      <c r="F17" s="114">
        <v>32196</v>
      </c>
      <c r="G17" s="114">
        <v>17218</v>
      </c>
      <c r="H17" s="114">
        <v>38976</v>
      </c>
      <c r="I17" s="115">
        <v>41503</v>
      </c>
      <c r="J17" s="114">
        <v>26391</v>
      </c>
      <c r="K17" s="114">
        <v>15112</v>
      </c>
      <c r="L17" s="423">
        <v>6648</v>
      </c>
      <c r="M17" s="424">
        <v>8551</v>
      </c>
    </row>
    <row r="18" spans="1:13" ht="15" customHeight="1" x14ac:dyDescent="0.2">
      <c r="A18" s="422" t="s">
        <v>395</v>
      </c>
      <c r="B18" s="115">
        <v>131620</v>
      </c>
      <c r="C18" s="114">
        <v>73435</v>
      </c>
      <c r="D18" s="114">
        <v>58185</v>
      </c>
      <c r="E18" s="114">
        <v>98361</v>
      </c>
      <c r="F18" s="114">
        <v>32324</v>
      </c>
      <c r="G18" s="114">
        <v>16759</v>
      </c>
      <c r="H18" s="114">
        <v>39471</v>
      </c>
      <c r="I18" s="115">
        <v>41219</v>
      </c>
      <c r="J18" s="114">
        <v>26163</v>
      </c>
      <c r="K18" s="114">
        <v>15056</v>
      </c>
      <c r="L18" s="423">
        <v>9347</v>
      </c>
      <c r="M18" s="424">
        <v>9008</v>
      </c>
    </row>
    <row r="19" spans="1:13" ht="11.1" customHeight="1" x14ac:dyDescent="0.2">
      <c r="A19" s="422" t="s">
        <v>391</v>
      </c>
      <c r="B19" s="115">
        <v>132331</v>
      </c>
      <c r="C19" s="114">
        <v>73834</v>
      </c>
      <c r="D19" s="114">
        <v>58497</v>
      </c>
      <c r="E19" s="114">
        <v>98652</v>
      </c>
      <c r="F19" s="114">
        <v>32786</v>
      </c>
      <c r="G19" s="114">
        <v>16323</v>
      </c>
      <c r="H19" s="114">
        <v>40224</v>
      </c>
      <c r="I19" s="115">
        <v>41982</v>
      </c>
      <c r="J19" s="114">
        <v>26691</v>
      </c>
      <c r="K19" s="114">
        <v>15291</v>
      </c>
      <c r="L19" s="423">
        <v>7471</v>
      </c>
      <c r="M19" s="424">
        <v>6958</v>
      </c>
    </row>
    <row r="20" spans="1:13" ht="11.1" customHeight="1" x14ac:dyDescent="0.2">
      <c r="A20" s="422" t="s">
        <v>392</v>
      </c>
      <c r="B20" s="115">
        <v>134060</v>
      </c>
      <c r="C20" s="114">
        <v>74620</v>
      </c>
      <c r="D20" s="114">
        <v>59440</v>
      </c>
      <c r="E20" s="114">
        <v>100576</v>
      </c>
      <c r="F20" s="114">
        <v>33418</v>
      </c>
      <c r="G20" s="114">
        <v>17620</v>
      </c>
      <c r="H20" s="114">
        <v>40726</v>
      </c>
      <c r="I20" s="115">
        <v>42238</v>
      </c>
      <c r="J20" s="114">
        <v>26505</v>
      </c>
      <c r="K20" s="114">
        <v>15733</v>
      </c>
      <c r="L20" s="423">
        <v>12552</v>
      </c>
      <c r="M20" s="424">
        <v>10970</v>
      </c>
    </row>
    <row r="21" spans="1:13" s="110" customFormat="1" ht="11.1" customHeight="1" x14ac:dyDescent="0.2">
      <c r="A21" s="422" t="s">
        <v>393</v>
      </c>
      <c r="B21" s="115">
        <v>132542</v>
      </c>
      <c r="C21" s="114">
        <v>73306</v>
      </c>
      <c r="D21" s="114">
        <v>59236</v>
      </c>
      <c r="E21" s="114">
        <v>99097</v>
      </c>
      <c r="F21" s="114">
        <v>33423</v>
      </c>
      <c r="G21" s="114">
        <v>16951</v>
      </c>
      <c r="H21" s="114">
        <v>40778</v>
      </c>
      <c r="I21" s="115">
        <v>41913</v>
      </c>
      <c r="J21" s="114">
        <v>26284</v>
      </c>
      <c r="K21" s="114">
        <v>15629</v>
      </c>
      <c r="L21" s="423">
        <v>6848</v>
      </c>
      <c r="M21" s="424">
        <v>8485</v>
      </c>
    </row>
    <row r="22" spans="1:13" ht="15" customHeight="1" x14ac:dyDescent="0.2">
      <c r="A22" s="422" t="s">
        <v>396</v>
      </c>
      <c r="B22" s="115">
        <v>132965</v>
      </c>
      <c r="C22" s="114">
        <v>73454</v>
      </c>
      <c r="D22" s="114">
        <v>59511</v>
      </c>
      <c r="E22" s="114">
        <v>98915</v>
      </c>
      <c r="F22" s="114">
        <v>34035</v>
      </c>
      <c r="G22" s="114">
        <v>16366</v>
      </c>
      <c r="H22" s="114">
        <v>41386</v>
      </c>
      <c r="I22" s="115">
        <v>40376</v>
      </c>
      <c r="J22" s="114">
        <v>25251</v>
      </c>
      <c r="K22" s="114">
        <v>15125</v>
      </c>
      <c r="L22" s="423">
        <v>10127</v>
      </c>
      <c r="M22" s="424">
        <v>9641</v>
      </c>
    </row>
    <row r="23" spans="1:13" ht="11.1" customHeight="1" x14ac:dyDescent="0.2">
      <c r="A23" s="422" t="s">
        <v>391</v>
      </c>
      <c r="B23" s="115">
        <v>133788</v>
      </c>
      <c r="C23" s="114">
        <v>74155</v>
      </c>
      <c r="D23" s="114">
        <v>59633</v>
      </c>
      <c r="E23" s="114">
        <v>99298</v>
      </c>
      <c r="F23" s="114">
        <v>34479</v>
      </c>
      <c r="G23" s="114">
        <v>16018</v>
      </c>
      <c r="H23" s="114">
        <v>42121</v>
      </c>
      <c r="I23" s="115">
        <v>40971</v>
      </c>
      <c r="J23" s="114">
        <v>25654</v>
      </c>
      <c r="K23" s="114">
        <v>15317</v>
      </c>
      <c r="L23" s="423">
        <v>8168</v>
      </c>
      <c r="M23" s="424">
        <v>7466</v>
      </c>
    </row>
    <row r="24" spans="1:13" ht="11.1" customHeight="1" x14ac:dyDescent="0.2">
      <c r="A24" s="422" t="s">
        <v>392</v>
      </c>
      <c r="B24" s="115">
        <v>135811</v>
      </c>
      <c r="C24" s="114">
        <v>75262</v>
      </c>
      <c r="D24" s="114">
        <v>60549</v>
      </c>
      <c r="E24" s="114">
        <v>100824</v>
      </c>
      <c r="F24" s="114">
        <v>34982</v>
      </c>
      <c r="G24" s="114">
        <v>17245</v>
      </c>
      <c r="H24" s="114">
        <v>42606</v>
      </c>
      <c r="I24" s="115">
        <v>40882</v>
      </c>
      <c r="J24" s="114">
        <v>25202</v>
      </c>
      <c r="K24" s="114">
        <v>15680</v>
      </c>
      <c r="L24" s="423">
        <v>12664</v>
      </c>
      <c r="M24" s="424">
        <v>10975</v>
      </c>
    </row>
    <row r="25" spans="1:13" s="110" customFormat="1" ht="11.1" customHeight="1" x14ac:dyDescent="0.2">
      <c r="A25" s="422" t="s">
        <v>393</v>
      </c>
      <c r="B25" s="115">
        <v>134570</v>
      </c>
      <c r="C25" s="114">
        <v>73961</v>
      </c>
      <c r="D25" s="114">
        <v>60609</v>
      </c>
      <c r="E25" s="114">
        <v>99283</v>
      </c>
      <c r="F25" s="114">
        <v>35283</v>
      </c>
      <c r="G25" s="114">
        <v>16636</v>
      </c>
      <c r="H25" s="114">
        <v>42743</v>
      </c>
      <c r="I25" s="115">
        <v>40881</v>
      </c>
      <c r="J25" s="114">
        <v>25291</v>
      </c>
      <c r="K25" s="114">
        <v>15590</v>
      </c>
      <c r="L25" s="423">
        <v>7425</v>
      </c>
      <c r="M25" s="424">
        <v>8713</v>
      </c>
    </row>
    <row r="26" spans="1:13" ht="15" customHeight="1" x14ac:dyDescent="0.2">
      <c r="A26" s="422" t="s">
        <v>397</v>
      </c>
      <c r="B26" s="115">
        <v>134883</v>
      </c>
      <c r="C26" s="114">
        <v>74167</v>
      </c>
      <c r="D26" s="114">
        <v>60716</v>
      </c>
      <c r="E26" s="114">
        <v>99272</v>
      </c>
      <c r="F26" s="114">
        <v>35609</v>
      </c>
      <c r="G26" s="114">
        <v>16151</v>
      </c>
      <c r="H26" s="114">
        <v>43348</v>
      </c>
      <c r="I26" s="115">
        <v>40667</v>
      </c>
      <c r="J26" s="114">
        <v>25008</v>
      </c>
      <c r="K26" s="114">
        <v>15659</v>
      </c>
      <c r="L26" s="423">
        <v>10209</v>
      </c>
      <c r="M26" s="424">
        <v>9905</v>
      </c>
    </row>
    <row r="27" spans="1:13" ht="11.1" customHeight="1" x14ac:dyDescent="0.2">
      <c r="A27" s="422" t="s">
        <v>391</v>
      </c>
      <c r="B27" s="115">
        <v>135762</v>
      </c>
      <c r="C27" s="114">
        <v>74827</v>
      </c>
      <c r="D27" s="114">
        <v>60935</v>
      </c>
      <c r="E27" s="114">
        <v>99706</v>
      </c>
      <c r="F27" s="114">
        <v>36056</v>
      </c>
      <c r="G27" s="114">
        <v>15810</v>
      </c>
      <c r="H27" s="114">
        <v>44157</v>
      </c>
      <c r="I27" s="115">
        <v>41345</v>
      </c>
      <c r="J27" s="114">
        <v>25517</v>
      </c>
      <c r="K27" s="114">
        <v>15828</v>
      </c>
      <c r="L27" s="423">
        <v>8195</v>
      </c>
      <c r="M27" s="424">
        <v>7500</v>
      </c>
    </row>
    <row r="28" spans="1:13" ht="11.1" customHeight="1" x14ac:dyDescent="0.2">
      <c r="A28" s="422" t="s">
        <v>392</v>
      </c>
      <c r="B28" s="115">
        <v>138224</v>
      </c>
      <c r="C28" s="114">
        <v>76375</v>
      </c>
      <c r="D28" s="114">
        <v>61849</v>
      </c>
      <c r="E28" s="114">
        <v>101808</v>
      </c>
      <c r="F28" s="114">
        <v>36416</v>
      </c>
      <c r="G28" s="114">
        <v>17147</v>
      </c>
      <c r="H28" s="114">
        <v>44812</v>
      </c>
      <c r="I28" s="115">
        <v>41488</v>
      </c>
      <c r="J28" s="114">
        <v>25204</v>
      </c>
      <c r="K28" s="114">
        <v>16284</v>
      </c>
      <c r="L28" s="423">
        <v>13292</v>
      </c>
      <c r="M28" s="424">
        <v>11322</v>
      </c>
    </row>
    <row r="29" spans="1:13" s="110" customFormat="1" ht="11.1" customHeight="1" x14ac:dyDescent="0.2">
      <c r="A29" s="422" t="s">
        <v>393</v>
      </c>
      <c r="B29" s="115">
        <v>137497</v>
      </c>
      <c r="C29" s="114">
        <v>75570</v>
      </c>
      <c r="D29" s="114">
        <v>61927</v>
      </c>
      <c r="E29" s="114">
        <v>100852</v>
      </c>
      <c r="F29" s="114">
        <v>36645</v>
      </c>
      <c r="G29" s="114">
        <v>16666</v>
      </c>
      <c r="H29" s="114">
        <v>44921</v>
      </c>
      <c r="I29" s="115">
        <v>41195</v>
      </c>
      <c r="J29" s="114">
        <v>25049</v>
      </c>
      <c r="K29" s="114">
        <v>16146</v>
      </c>
      <c r="L29" s="423">
        <v>7382</v>
      </c>
      <c r="M29" s="424">
        <v>8254</v>
      </c>
    </row>
    <row r="30" spans="1:13" ht="15" customHeight="1" x14ac:dyDescent="0.2">
      <c r="A30" s="422" t="s">
        <v>398</v>
      </c>
      <c r="B30" s="115">
        <v>138140</v>
      </c>
      <c r="C30" s="114">
        <v>76223</v>
      </c>
      <c r="D30" s="114">
        <v>61917</v>
      </c>
      <c r="E30" s="114">
        <v>101318</v>
      </c>
      <c r="F30" s="114">
        <v>36822</v>
      </c>
      <c r="G30" s="114">
        <v>16256</v>
      </c>
      <c r="H30" s="114">
        <v>45396</v>
      </c>
      <c r="I30" s="115">
        <v>41145</v>
      </c>
      <c r="J30" s="114">
        <v>25020</v>
      </c>
      <c r="K30" s="114">
        <v>16125</v>
      </c>
      <c r="L30" s="423">
        <v>13896</v>
      </c>
      <c r="M30" s="424">
        <v>13295</v>
      </c>
    </row>
    <row r="31" spans="1:13" ht="11.1" customHeight="1" x14ac:dyDescent="0.2">
      <c r="A31" s="422" t="s">
        <v>391</v>
      </c>
      <c r="B31" s="115">
        <v>139482</v>
      </c>
      <c r="C31" s="114">
        <v>77236</v>
      </c>
      <c r="D31" s="114">
        <v>62246</v>
      </c>
      <c r="E31" s="114">
        <v>102151</v>
      </c>
      <c r="F31" s="114">
        <v>37331</v>
      </c>
      <c r="G31" s="114">
        <v>16005</v>
      </c>
      <c r="H31" s="114">
        <v>46275</v>
      </c>
      <c r="I31" s="115">
        <v>41642</v>
      </c>
      <c r="J31" s="114">
        <v>25209</v>
      </c>
      <c r="K31" s="114">
        <v>16433</v>
      </c>
      <c r="L31" s="423">
        <v>8837</v>
      </c>
      <c r="M31" s="424">
        <v>8018</v>
      </c>
    </row>
    <row r="32" spans="1:13" ht="11.1" customHeight="1" x14ac:dyDescent="0.2">
      <c r="A32" s="422" t="s">
        <v>392</v>
      </c>
      <c r="B32" s="115">
        <v>141521</v>
      </c>
      <c r="C32" s="114">
        <v>78445</v>
      </c>
      <c r="D32" s="114">
        <v>63076</v>
      </c>
      <c r="E32" s="114">
        <v>104050</v>
      </c>
      <c r="F32" s="114">
        <v>37471</v>
      </c>
      <c r="G32" s="114">
        <v>17406</v>
      </c>
      <c r="H32" s="114">
        <v>46636</v>
      </c>
      <c r="I32" s="115">
        <v>41827</v>
      </c>
      <c r="J32" s="114">
        <v>24907</v>
      </c>
      <c r="K32" s="114">
        <v>16920</v>
      </c>
      <c r="L32" s="423">
        <v>14168</v>
      </c>
      <c r="M32" s="424">
        <v>12230</v>
      </c>
    </row>
    <row r="33" spans="1:13" s="110" customFormat="1" ht="11.1" customHeight="1" x14ac:dyDescent="0.2">
      <c r="A33" s="422" t="s">
        <v>393</v>
      </c>
      <c r="B33" s="115">
        <v>140761</v>
      </c>
      <c r="C33" s="114">
        <v>77834</v>
      </c>
      <c r="D33" s="114">
        <v>62927</v>
      </c>
      <c r="E33" s="114">
        <v>103112</v>
      </c>
      <c r="F33" s="114">
        <v>37649</v>
      </c>
      <c r="G33" s="114">
        <v>17099</v>
      </c>
      <c r="H33" s="114">
        <v>46718</v>
      </c>
      <c r="I33" s="115">
        <v>41548</v>
      </c>
      <c r="J33" s="114">
        <v>24787</v>
      </c>
      <c r="K33" s="114">
        <v>16761</v>
      </c>
      <c r="L33" s="423">
        <v>8680</v>
      </c>
      <c r="M33" s="424">
        <v>9589</v>
      </c>
    </row>
    <row r="34" spans="1:13" ht="15" customHeight="1" x14ac:dyDescent="0.2">
      <c r="A34" s="422" t="s">
        <v>399</v>
      </c>
      <c r="B34" s="115">
        <v>141214</v>
      </c>
      <c r="C34" s="114">
        <v>78207</v>
      </c>
      <c r="D34" s="114">
        <v>63007</v>
      </c>
      <c r="E34" s="114">
        <v>103162</v>
      </c>
      <c r="F34" s="114">
        <v>38052</v>
      </c>
      <c r="G34" s="114">
        <v>16510</v>
      </c>
      <c r="H34" s="114">
        <v>47337</v>
      </c>
      <c r="I34" s="115">
        <v>41074</v>
      </c>
      <c r="J34" s="114">
        <v>24372</v>
      </c>
      <c r="K34" s="114">
        <v>16702</v>
      </c>
      <c r="L34" s="423">
        <v>11328</v>
      </c>
      <c r="M34" s="424">
        <v>10887</v>
      </c>
    </row>
    <row r="35" spans="1:13" ht="11.1" customHeight="1" x14ac:dyDescent="0.2">
      <c r="A35" s="422" t="s">
        <v>391</v>
      </c>
      <c r="B35" s="115">
        <v>142557</v>
      </c>
      <c r="C35" s="114">
        <v>79236</v>
      </c>
      <c r="D35" s="114">
        <v>63321</v>
      </c>
      <c r="E35" s="114">
        <v>104051</v>
      </c>
      <c r="F35" s="114">
        <v>38506</v>
      </c>
      <c r="G35" s="114">
        <v>16258</v>
      </c>
      <c r="H35" s="114">
        <v>48247</v>
      </c>
      <c r="I35" s="115">
        <v>41865</v>
      </c>
      <c r="J35" s="114">
        <v>24756</v>
      </c>
      <c r="K35" s="114">
        <v>17109</v>
      </c>
      <c r="L35" s="423">
        <v>11697</v>
      </c>
      <c r="M35" s="424">
        <v>10674</v>
      </c>
    </row>
    <row r="36" spans="1:13" ht="11.1" customHeight="1" x14ac:dyDescent="0.2">
      <c r="A36" s="422" t="s">
        <v>392</v>
      </c>
      <c r="B36" s="115">
        <v>144936</v>
      </c>
      <c r="C36" s="114">
        <v>80675</v>
      </c>
      <c r="D36" s="114">
        <v>64261</v>
      </c>
      <c r="E36" s="114">
        <v>106200</v>
      </c>
      <c r="F36" s="114">
        <v>38736</v>
      </c>
      <c r="G36" s="114">
        <v>17675</v>
      </c>
      <c r="H36" s="114">
        <v>48656</v>
      </c>
      <c r="I36" s="115">
        <v>41704</v>
      </c>
      <c r="J36" s="114">
        <v>24239</v>
      </c>
      <c r="K36" s="114">
        <v>17465</v>
      </c>
      <c r="L36" s="423">
        <v>14321</v>
      </c>
      <c r="M36" s="424">
        <v>12473</v>
      </c>
    </row>
    <row r="37" spans="1:13" s="110" customFormat="1" ht="11.1" customHeight="1" x14ac:dyDescent="0.2">
      <c r="A37" s="422" t="s">
        <v>393</v>
      </c>
      <c r="B37" s="115">
        <v>143708</v>
      </c>
      <c r="C37" s="114">
        <v>79725</v>
      </c>
      <c r="D37" s="114">
        <v>63983</v>
      </c>
      <c r="E37" s="114">
        <v>104987</v>
      </c>
      <c r="F37" s="114">
        <v>38721</v>
      </c>
      <c r="G37" s="114">
        <v>17224</v>
      </c>
      <c r="H37" s="114">
        <v>48599</v>
      </c>
      <c r="I37" s="115">
        <v>41389</v>
      </c>
      <c r="J37" s="114">
        <v>23991</v>
      </c>
      <c r="K37" s="114">
        <v>17398</v>
      </c>
      <c r="L37" s="423">
        <v>8465</v>
      </c>
      <c r="M37" s="424">
        <v>9565</v>
      </c>
    </row>
    <row r="38" spans="1:13" ht="15" customHeight="1" x14ac:dyDescent="0.2">
      <c r="A38" s="425" t="s">
        <v>400</v>
      </c>
      <c r="B38" s="115">
        <v>144142</v>
      </c>
      <c r="C38" s="114">
        <v>80173</v>
      </c>
      <c r="D38" s="114">
        <v>63969</v>
      </c>
      <c r="E38" s="114">
        <v>104980</v>
      </c>
      <c r="F38" s="114">
        <v>39162</v>
      </c>
      <c r="G38" s="114">
        <v>16795</v>
      </c>
      <c r="H38" s="114">
        <v>49054</v>
      </c>
      <c r="I38" s="115">
        <v>41083</v>
      </c>
      <c r="J38" s="114">
        <v>23717</v>
      </c>
      <c r="K38" s="114">
        <v>17366</v>
      </c>
      <c r="L38" s="423">
        <v>11447</v>
      </c>
      <c r="M38" s="424">
        <v>11106</v>
      </c>
    </row>
    <row r="39" spans="1:13" ht="11.1" customHeight="1" x14ac:dyDescent="0.2">
      <c r="A39" s="422" t="s">
        <v>391</v>
      </c>
      <c r="B39" s="115">
        <v>144783</v>
      </c>
      <c r="C39" s="114">
        <v>80578</v>
      </c>
      <c r="D39" s="114">
        <v>64205</v>
      </c>
      <c r="E39" s="114">
        <v>105136</v>
      </c>
      <c r="F39" s="114">
        <v>39647</v>
      </c>
      <c r="G39" s="114">
        <v>16389</v>
      </c>
      <c r="H39" s="114">
        <v>49646</v>
      </c>
      <c r="I39" s="115">
        <v>41557</v>
      </c>
      <c r="J39" s="114">
        <v>23780</v>
      </c>
      <c r="K39" s="114">
        <v>17777</v>
      </c>
      <c r="L39" s="423">
        <v>9336</v>
      </c>
      <c r="M39" s="424">
        <v>8934</v>
      </c>
    </row>
    <row r="40" spans="1:13" ht="11.1" customHeight="1" x14ac:dyDescent="0.2">
      <c r="A40" s="425" t="s">
        <v>392</v>
      </c>
      <c r="B40" s="115">
        <v>147126</v>
      </c>
      <c r="C40" s="114">
        <v>81807</v>
      </c>
      <c r="D40" s="114">
        <v>65319</v>
      </c>
      <c r="E40" s="114">
        <v>106834</v>
      </c>
      <c r="F40" s="114">
        <v>40292</v>
      </c>
      <c r="G40" s="114">
        <v>17796</v>
      </c>
      <c r="H40" s="114">
        <v>50232</v>
      </c>
      <c r="I40" s="115">
        <v>41395</v>
      </c>
      <c r="J40" s="114">
        <v>23334</v>
      </c>
      <c r="K40" s="114">
        <v>18061</v>
      </c>
      <c r="L40" s="423">
        <v>13877</v>
      </c>
      <c r="M40" s="424">
        <v>12082</v>
      </c>
    </row>
    <row r="41" spans="1:13" s="110" customFormat="1" ht="11.1" customHeight="1" x14ac:dyDescent="0.2">
      <c r="A41" s="422" t="s">
        <v>393</v>
      </c>
      <c r="B41" s="115">
        <v>145794</v>
      </c>
      <c r="C41" s="114">
        <v>80551</v>
      </c>
      <c r="D41" s="114">
        <v>65243</v>
      </c>
      <c r="E41" s="114">
        <v>105308</v>
      </c>
      <c r="F41" s="114">
        <v>40486</v>
      </c>
      <c r="G41" s="114">
        <v>17270</v>
      </c>
      <c r="H41" s="114">
        <v>50015</v>
      </c>
      <c r="I41" s="115">
        <v>41381</v>
      </c>
      <c r="J41" s="114">
        <v>23375</v>
      </c>
      <c r="K41" s="114">
        <v>18006</v>
      </c>
      <c r="L41" s="423">
        <v>8630</v>
      </c>
      <c r="M41" s="424">
        <v>10129</v>
      </c>
    </row>
    <row r="42" spans="1:13" ht="15" customHeight="1" x14ac:dyDescent="0.2">
      <c r="A42" s="422" t="s">
        <v>401</v>
      </c>
      <c r="B42" s="115">
        <v>145425</v>
      </c>
      <c r="C42" s="114">
        <v>80465</v>
      </c>
      <c r="D42" s="114">
        <v>64960</v>
      </c>
      <c r="E42" s="114">
        <v>105028</v>
      </c>
      <c r="F42" s="114">
        <v>40397</v>
      </c>
      <c r="G42" s="114">
        <v>16620</v>
      </c>
      <c r="H42" s="114">
        <v>50251</v>
      </c>
      <c r="I42" s="115">
        <v>40235</v>
      </c>
      <c r="J42" s="114">
        <v>22763</v>
      </c>
      <c r="K42" s="114">
        <v>17472</v>
      </c>
      <c r="L42" s="423">
        <v>10350</v>
      </c>
      <c r="M42" s="424">
        <v>10940</v>
      </c>
    </row>
    <row r="43" spans="1:13" ht="11.1" customHeight="1" x14ac:dyDescent="0.2">
      <c r="A43" s="422" t="s">
        <v>391</v>
      </c>
      <c r="B43" s="115">
        <v>143970</v>
      </c>
      <c r="C43" s="114">
        <v>79796</v>
      </c>
      <c r="D43" s="114">
        <v>64174</v>
      </c>
      <c r="E43" s="114">
        <v>103876</v>
      </c>
      <c r="F43" s="114">
        <v>40094</v>
      </c>
      <c r="G43" s="114">
        <v>15970</v>
      </c>
      <c r="H43" s="114">
        <v>50194</v>
      </c>
      <c r="I43" s="115">
        <v>39544</v>
      </c>
      <c r="J43" s="114">
        <v>22437</v>
      </c>
      <c r="K43" s="114">
        <v>17107</v>
      </c>
      <c r="L43" s="423">
        <v>6383</v>
      </c>
      <c r="M43" s="424">
        <v>8028</v>
      </c>
    </row>
    <row r="44" spans="1:13" ht="11.1" customHeight="1" x14ac:dyDescent="0.2">
      <c r="A44" s="422" t="s">
        <v>392</v>
      </c>
      <c r="B44" s="115">
        <v>146092</v>
      </c>
      <c r="C44" s="114">
        <v>80903</v>
      </c>
      <c r="D44" s="114">
        <v>65189</v>
      </c>
      <c r="E44" s="114">
        <v>105608</v>
      </c>
      <c r="F44" s="114">
        <v>40484</v>
      </c>
      <c r="G44" s="114">
        <v>17342</v>
      </c>
      <c r="H44" s="114">
        <v>50480</v>
      </c>
      <c r="I44" s="115">
        <v>40383</v>
      </c>
      <c r="J44" s="114">
        <v>22440</v>
      </c>
      <c r="K44" s="114">
        <v>17943</v>
      </c>
      <c r="L44" s="423">
        <v>13038</v>
      </c>
      <c r="M44" s="424">
        <v>11670</v>
      </c>
    </row>
    <row r="45" spans="1:13" s="110" customFormat="1" ht="11.1" customHeight="1" x14ac:dyDescent="0.2">
      <c r="A45" s="422" t="s">
        <v>393</v>
      </c>
      <c r="B45" s="115">
        <v>145427</v>
      </c>
      <c r="C45" s="114">
        <v>80256</v>
      </c>
      <c r="D45" s="114">
        <v>65171</v>
      </c>
      <c r="E45" s="114">
        <v>104792</v>
      </c>
      <c r="F45" s="114">
        <v>40635</v>
      </c>
      <c r="G45" s="114">
        <v>16925</v>
      </c>
      <c r="H45" s="114">
        <v>50519</v>
      </c>
      <c r="I45" s="115">
        <v>39265</v>
      </c>
      <c r="J45" s="114">
        <v>21770</v>
      </c>
      <c r="K45" s="114">
        <v>17495</v>
      </c>
      <c r="L45" s="423">
        <v>8169</v>
      </c>
      <c r="M45" s="424">
        <v>9060</v>
      </c>
    </row>
    <row r="46" spans="1:13" ht="15" customHeight="1" x14ac:dyDescent="0.2">
      <c r="A46" s="422" t="s">
        <v>402</v>
      </c>
      <c r="B46" s="115">
        <v>145415</v>
      </c>
      <c r="C46" s="114">
        <v>80516</v>
      </c>
      <c r="D46" s="114">
        <v>64899</v>
      </c>
      <c r="E46" s="114">
        <v>104879</v>
      </c>
      <c r="F46" s="114">
        <v>40536</v>
      </c>
      <c r="G46" s="114">
        <v>16417</v>
      </c>
      <c r="H46" s="114">
        <v>50659</v>
      </c>
      <c r="I46" s="115">
        <v>38542</v>
      </c>
      <c r="J46" s="114">
        <v>21295</v>
      </c>
      <c r="K46" s="114">
        <v>17247</v>
      </c>
      <c r="L46" s="423">
        <v>10368</v>
      </c>
      <c r="M46" s="424">
        <v>10408</v>
      </c>
    </row>
    <row r="47" spans="1:13" ht="11.1" customHeight="1" x14ac:dyDescent="0.2">
      <c r="A47" s="422" t="s">
        <v>391</v>
      </c>
      <c r="B47" s="115">
        <v>146044</v>
      </c>
      <c r="C47" s="114">
        <v>80945</v>
      </c>
      <c r="D47" s="114">
        <v>65099</v>
      </c>
      <c r="E47" s="114">
        <v>105109</v>
      </c>
      <c r="F47" s="114">
        <v>40935</v>
      </c>
      <c r="G47" s="114">
        <v>16135</v>
      </c>
      <c r="H47" s="114">
        <v>51031</v>
      </c>
      <c r="I47" s="115">
        <v>39657</v>
      </c>
      <c r="J47" s="114">
        <v>21806</v>
      </c>
      <c r="K47" s="114">
        <v>17851</v>
      </c>
      <c r="L47" s="423">
        <v>9069</v>
      </c>
      <c r="M47" s="424">
        <v>8618</v>
      </c>
    </row>
    <row r="48" spans="1:13" ht="11.1" customHeight="1" x14ac:dyDescent="0.2">
      <c r="A48" s="422" t="s">
        <v>392</v>
      </c>
      <c r="B48" s="115">
        <v>148613</v>
      </c>
      <c r="C48" s="114">
        <v>82173</v>
      </c>
      <c r="D48" s="114">
        <v>66440</v>
      </c>
      <c r="E48" s="114">
        <v>106984</v>
      </c>
      <c r="F48" s="114">
        <v>41629</v>
      </c>
      <c r="G48" s="114">
        <v>17588</v>
      </c>
      <c r="H48" s="114">
        <v>51394</v>
      </c>
      <c r="I48" s="115">
        <v>40222</v>
      </c>
      <c r="J48" s="114">
        <v>21741</v>
      </c>
      <c r="K48" s="114">
        <v>18481</v>
      </c>
      <c r="L48" s="423">
        <v>15067</v>
      </c>
      <c r="M48" s="424">
        <v>13132</v>
      </c>
    </row>
    <row r="49" spans="1:17" s="110" customFormat="1" ht="11.1" customHeight="1" x14ac:dyDescent="0.2">
      <c r="A49" s="422" t="s">
        <v>393</v>
      </c>
      <c r="B49" s="115">
        <v>147719</v>
      </c>
      <c r="C49" s="114">
        <v>81259</v>
      </c>
      <c r="D49" s="114">
        <v>66460</v>
      </c>
      <c r="E49" s="114">
        <v>106053</v>
      </c>
      <c r="F49" s="114">
        <v>41666</v>
      </c>
      <c r="G49" s="114">
        <v>16936</v>
      </c>
      <c r="H49" s="114">
        <v>51336</v>
      </c>
      <c r="I49" s="115">
        <v>39868</v>
      </c>
      <c r="J49" s="114">
        <v>21527</v>
      </c>
      <c r="K49" s="114">
        <v>18341</v>
      </c>
      <c r="L49" s="423">
        <v>10227</v>
      </c>
      <c r="M49" s="424">
        <v>10841</v>
      </c>
    </row>
    <row r="50" spans="1:17" ht="15" customHeight="1" x14ac:dyDescent="0.2">
      <c r="A50" s="422" t="s">
        <v>403</v>
      </c>
      <c r="B50" s="143">
        <v>148003</v>
      </c>
      <c r="C50" s="144">
        <v>81578</v>
      </c>
      <c r="D50" s="144">
        <v>66425</v>
      </c>
      <c r="E50" s="144">
        <v>106058</v>
      </c>
      <c r="F50" s="144">
        <v>41945</v>
      </c>
      <c r="G50" s="144">
        <v>16422</v>
      </c>
      <c r="H50" s="144">
        <v>51728</v>
      </c>
      <c r="I50" s="143">
        <v>39683</v>
      </c>
      <c r="J50" s="144">
        <v>21348</v>
      </c>
      <c r="K50" s="144">
        <v>18335</v>
      </c>
      <c r="L50" s="426">
        <v>13070</v>
      </c>
      <c r="M50" s="427">
        <v>13028</v>
      </c>
    </row>
    <row r="51" spans="1:17" ht="11.25" customHeight="1" x14ac:dyDescent="0.2">
      <c r="A51" s="428"/>
      <c r="B51" s="429"/>
      <c r="C51" s="430"/>
      <c r="D51" s="430"/>
      <c r="E51" s="430"/>
      <c r="F51" s="430"/>
      <c r="G51" s="430"/>
      <c r="H51" s="430"/>
      <c r="I51" s="430"/>
      <c r="J51" s="431"/>
      <c r="K51" s="269"/>
      <c r="L51" s="430"/>
      <c r="M51" s="432" t="s">
        <v>47</v>
      </c>
    </row>
    <row r="52" spans="1:17" ht="18" customHeight="1" x14ac:dyDescent="0.2">
      <c r="A52" s="665" t="s">
        <v>404</v>
      </c>
      <c r="B52" s="665"/>
      <c r="C52" s="665"/>
      <c r="D52" s="665"/>
      <c r="E52" s="665"/>
      <c r="F52" s="665"/>
      <c r="G52" s="665"/>
      <c r="H52" s="665"/>
      <c r="I52" s="665"/>
      <c r="J52" s="665"/>
      <c r="K52" s="665"/>
      <c r="L52" s="665"/>
      <c r="M52" s="665"/>
    </row>
    <row r="53" spans="1:17" ht="38.1" customHeight="1" x14ac:dyDescent="0.2">
      <c r="A53" s="666" t="s">
        <v>405</v>
      </c>
      <c r="B53" s="666"/>
      <c r="C53" s="666"/>
      <c r="D53" s="666"/>
      <c r="E53" s="666"/>
      <c r="F53" s="666"/>
      <c r="G53" s="666"/>
      <c r="H53" s="666"/>
      <c r="I53" s="666"/>
      <c r="J53" s="666"/>
      <c r="K53" s="666"/>
      <c r="L53" s="666"/>
      <c r="M53" s="666"/>
    </row>
    <row r="54" spans="1:17" s="151" customFormat="1" ht="9" x14ac:dyDescent="0.15">
      <c r="A54" s="667" t="s">
        <v>326</v>
      </c>
      <c r="B54" s="667"/>
      <c r="C54" s="667"/>
      <c r="D54" s="667"/>
      <c r="E54" s="667"/>
      <c r="F54" s="667"/>
      <c r="G54" s="667"/>
      <c r="H54" s="667"/>
      <c r="I54" s="667"/>
      <c r="J54" s="667"/>
      <c r="K54" s="667"/>
      <c r="L54" s="667"/>
      <c r="M54" s="667"/>
    </row>
    <row r="55" spans="1:17" s="151" customFormat="1" ht="20.25" customHeight="1" x14ac:dyDescent="0.15">
      <c r="A55" s="668"/>
      <c r="B55" s="669"/>
      <c r="C55" s="669"/>
      <c r="D55" s="669"/>
      <c r="E55" s="669"/>
      <c r="F55" s="669"/>
      <c r="G55" s="669"/>
      <c r="H55" s="669"/>
      <c r="I55" s="669"/>
      <c r="J55" s="669"/>
      <c r="K55" s="669"/>
      <c r="L55" s="221"/>
      <c r="M55" s="221"/>
    </row>
    <row r="56" spans="1:17" s="151" customFormat="1" ht="18" customHeight="1" x14ac:dyDescent="0.2">
      <c r="A56" s="670" t="s">
        <v>525</v>
      </c>
      <c r="B56" s="671"/>
      <c r="C56" s="671"/>
      <c r="D56" s="671"/>
      <c r="E56" s="671"/>
      <c r="F56" s="671"/>
      <c r="G56" s="671"/>
      <c r="H56" s="671"/>
      <c r="I56" s="671"/>
      <c r="J56" s="671"/>
      <c r="K56" s="671"/>
    </row>
    <row r="57" spans="1:17" s="151" customFormat="1" ht="11.25" customHeight="1" x14ac:dyDescent="0.2">
      <c r="A57" s="672"/>
      <c r="B57" s="672"/>
      <c r="C57" s="672"/>
      <c r="D57" s="672"/>
      <c r="E57" s="672"/>
      <c r="F57" s="672"/>
      <c r="G57" s="672"/>
      <c r="H57" s="672"/>
      <c r="I57" s="672"/>
      <c r="J57" s="672"/>
      <c r="L57" s="219"/>
      <c r="N57" s="219"/>
      <c r="O57" s="219"/>
      <c r="P57" s="219"/>
      <c r="Q57" s="219"/>
    </row>
    <row r="58" spans="1:17" ht="12.75" customHeight="1" x14ac:dyDescent="0.2">
      <c r="A58" s="433"/>
      <c r="B58" s="434"/>
      <c r="C58" s="435"/>
      <c r="D58" s="435"/>
      <c r="E58" s="435"/>
      <c r="F58" s="435"/>
      <c r="G58" s="435"/>
      <c r="H58" s="435"/>
      <c r="I58" s="435"/>
      <c r="J58" s="436"/>
      <c r="L58" s="435"/>
      <c r="N58" s="226"/>
      <c r="O58" s="226"/>
      <c r="P58" s="226"/>
      <c r="Q58" s="226"/>
    </row>
    <row r="59" spans="1:17" ht="12.75" customHeight="1" x14ac:dyDescent="0.2">
      <c r="A59" s="437"/>
      <c r="B59" s="434"/>
      <c r="C59" s="435"/>
      <c r="D59" s="435"/>
      <c r="E59" s="435"/>
      <c r="F59" s="435"/>
      <c r="G59" s="435"/>
      <c r="H59" s="435"/>
      <c r="I59" s="435"/>
      <c r="J59" s="436"/>
      <c r="L59" s="435"/>
    </row>
    <row r="60" spans="1:17" ht="12.75" customHeight="1" x14ac:dyDescent="0.2">
      <c r="A60" s="438"/>
      <c r="B60" s="245"/>
      <c r="C60" s="246"/>
      <c r="D60" s="246"/>
      <c r="E60" s="246"/>
      <c r="F60" s="246"/>
      <c r="G60" s="246"/>
      <c r="H60" s="246"/>
      <c r="I60" s="246"/>
      <c r="J60" s="247"/>
      <c r="L60" s="246"/>
    </row>
    <row r="61" spans="1:17" ht="12.75" customHeight="1" x14ac:dyDescent="0.2">
      <c r="A61" s="244"/>
      <c r="B61" s="245"/>
      <c r="C61" s="246"/>
      <c r="D61" s="246"/>
      <c r="E61" s="246"/>
      <c r="F61" s="246"/>
      <c r="G61" s="246"/>
      <c r="H61" s="246"/>
      <c r="I61" s="246"/>
      <c r="J61" s="247"/>
      <c r="L61" s="246"/>
    </row>
    <row r="62" spans="1:17" ht="12.75" customHeight="1" x14ac:dyDescent="0.2">
      <c r="A62" s="244"/>
      <c r="B62" s="245"/>
      <c r="C62" s="246"/>
      <c r="D62" s="246"/>
      <c r="E62" s="246"/>
      <c r="F62" s="246"/>
      <c r="G62" s="246"/>
      <c r="H62" s="246"/>
      <c r="I62" s="246"/>
      <c r="J62" s="247"/>
      <c r="L62" s="246"/>
    </row>
    <row r="63" spans="1:17" ht="12.75" customHeight="1" x14ac:dyDescent="0.2">
      <c r="A63" s="244"/>
      <c r="B63" s="245"/>
      <c r="C63" s="246"/>
      <c r="D63" s="246"/>
      <c r="E63" s="246"/>
      <c r="F63" s="246"/>
      <c r="G63" s="246"/>
      <c r="H63" s="246"/>
      <c r="I63" s="246"/>
      <c r="J63" s="247"/>
      <c r="L63" s="246"/>
    </row>
    <row r="64" spans="1:17" ht="15.95" customHeight="1" x14ac:dyDescent="0.2">
      <c r="A64" s="439"/>
    </row>
    <row r="68" spans="1:13" ht="15.95" customHeight="1" x14ac:dyDescent="0.2">
      <c r="A68" s="439"/>
    </row>
    <row r="70" spans="1:13" ht="15.95" customHeight="1" x14ac:dyDescent="0.2">
      <c r="K70" s="440"/>
      <c r="M70" s="440"/>
    </row>
    <row r="71" spans="1:13" ht="15.95" customHeight="1" x14ac:dyDescent="0.2">
      <c r="K71" s="440"/>
      <c r="M71" s="440"/>
    </row>
    <row r="72" spans="1:13" ht="15.95" customHeight="1" x14ac:dyDescent="0.2">
      <c r="A72" s="439"/>
      <c r="K72" s="440"/>
      <c r="M72" s="440"/>
    </row>
    <row r="76" spans="1:13" ht="15.95" customHeight="1" x14ac:dyDescent="0.2">
      <c r="A76" s="439"/>
    </row>
    <row r="80" spans="1:13" ht="15.95" customHeight="1" x14ac:dyDescent="0.2">
      <c r="A80" s="439"/>
    </row>
    <row r="84" spans="1:1" ht="15.95" customHeight="1" x14ac:dyDescent="0.2">
      <c r="A84" s="439"/>
    </row>
    <row r="88" spans="1:1" ht="15.95" customHeight="1" x14ac:dyDescent="0.2">
      <c r="A88" s="439"/>
    </row>
  </sheetData>
  <mergeCells count="13">
    <mergeCell ref="A57:J57"/>
    <mergeCell ref="A3:K3"/>
    <mergeCell ref="A5:B5"/>
    <mergeCell ref="A6:M6"/>
    <mergeCell ref="A7:A9"/>
    <mergeCell ref="B7:H7"/>
    <mergeCell ref="I7:K7"/>
    <mergeCell ref="L7:M7"/>
    <mergeCell ref="A52:M52"/>
    <mergeCell ref="A53:M53"/>
    <mergeCell ref="A54:M54"/>
    <mergeCell ref="A55:K55"/>
    <mergeCell ref="A56:K56"/>
  </mergeCells>
  <printOptions horizontalCentered="1"/>
  <pageMargins left="0.7" right="0.7" top="0.75" bottom="0.75" header="0.3" footer="0.3"/>
  <pageSetup paperSize="9" scale="69" fitToHeight="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6D349-4C9D-4EDF-9738-83D9F47D802A}">
  <sheetPr codeName="Tabelle20">
    <tabColor indexed="53"/>
  </sheetPr>
  <dimension ref="A1:N84"/>
  <sheetViews>
    <sheetView workbookViewId="0"/>
  </sheetViews>
  <sheetFormatPr baseColWidth="10" defaultRowHeight="15" customHeight="1" x14ac:dyDescent="0.2"/>
  <cols>
    <col min="1" max="1" width="13.75" style="462" customWidth="1"/>
    <col min="2" max="4" width="13.75" style="452" customWidth="1"/>
    <col min="5" max="7" width="13.75" style="456" customWidth="1"/>
    <col min="8" max="8" width="13.75" style="442" customWidth="1"/>
    <col min="9" max="14" width="13.75" style="456" customWidth="1"/>
    <col min="15" max="16384" width="11" style="452"/>
  </cols>
  <sheetData>
    <row r="1" spans="1:14" s="441" customFormat="1" ht="15" customHeight="1" x14ac:dyDescent="0.2">
      <c r="E1" s="442"/>
      <c r="F1" s="442"/>
      <c r="G1" s="442"/>
      <c r="H1" s="442"/>
      <c r="I1" s="442"/>
      <c r="J1" s="442"/>
      <c r="K1" s="442"/>
      <c r="L1" s="442"/>
      <c r="M1" s="442"/>
      <c r="N1" s="442"/>
    </row>
    <row r="2" spans="1:14" s="441" customFormat="1" ht="15" customHeight="1" x14ac:dyDescent="0.2">
      <c r="A2" s="443" t="s">
        <v>67</v>
      </c>
      <c r="E2" s="442"/>
      <c r="F2" s="442"/>
      <c r="G2" s="442"/>
      <c r="H2" s="442"/>
      <c r="I2" s="442"/>
      <c r="J2" s="442"/>
      <c r="K2" s="442"/>
      <c r="L2" s="442"/>
      <c r="M2" s="442"/>
      <c r="N2" s="442"/>
    </row>
    <row r="3" spans="1:14" s="441" customFormat="1" ht="15" customHeight="1" x14ac:dyDescent="0.2">
      <c r="E3" s="442"/>
      <c r="F3" s="442"/>
      <c r="G3" s="442"/>
      <c r="H3" s="442"/>
      <c r="I3" s="442"/>
      <c r="J3" s="442"/>
      <c r="K3" s="442"/>
      <c r="L3" s="442"/>
      <c r="M3" s="442"/>
      <c r="N3" s="442"/>
    </row>
    <row r="4" spans="1:14" s="441" customFormat="1" ht="15" customHeight="1" x14ac:dyDescent="0.2">
      <c r="B4" s="685" t="s">
        <v>406</v>
      </c>
      <c r="C4" s="685"/>
      <c r="D4" s="685" t="s">
        <v>407</v>
      </c>
      <c r="E4" s="685"/>
      <c r="F4" s="679" t="s">
        <v>408</v>
      </c>
      <c r="G4" s="679"/>
      <c r="H4" s="679" t="s">
        <v>409</v>
      </c>
      <c r="I4" s="679"/>
      <c r="J4" s="679" t="s">
        <v>410</v>
      </c>
      <c r="K4" s="679"/>
      <c r="L4" s="679"/>
      <c r="M4" s="679"/>
      <c r="N4" s="679"/>
    </row>
    <row r="5" spans="1:14" s="441" customFormat="1" ht="15" customHeight="1" x14ac:dyDescent="0.2">
      <c r="B5" s="441" t="s">
        <v>411</v>
      </c>
      <c r="C5" s="441" t="s">
        <v>412</v>
      </c>
      <c r="D5" s="441" t="s">
        <v>411</v>
      </c>
      <c r="E5" s="441" t="s">
        <v>412</v>
      </c>
      <c r="F5" s="441" t="s">
        <v>411</v>
      </c>
      <c r="G5" s="441" t="s">
        <v>412</v>
      </c>
      <c r="H5" s="441" t="s">
        <v>411</v>
      </c>
      <c r="I5" s="441" t="s">
        <v>412</v>
      </c>
      <c r="J5" s="442" t="s">
        <v>413</v>
      </c>
      <c r="K5" s="442" t="s">
        <v>414</v>
      </c>
      <c r="L5" s="442" t="s">
        <v>415</v>
      </c>
      <c r="M5" s="442" t="s">
        <v>416</v>
      </c>
      <c r="N5" s="442" t="s">
        <v>417</v>
      </c>
    </row>
    <row r="6" spans="1:14" s="441" customFormat="1" ht="15" customHeight="1" x14ac:dyDescent="0.2">
      <c r="A6" s="444" t="s">
        <v>418</v>
      </c>
      <c r="B6" s="445">
        <f>'Tabelle 2.3'!J11</f>
        <v>1.7797338651445862</v>
      </c>
      <c r="C6" s="446">
        <f>'Tabelle 3.3'!J11</f>
        <v>2.960406828913912</v>
      </c>
      <c r="D6" s="447">
        <f t="shared" ref="D6:E9" si="0">IF(OR(AND(B6&gt;=-50,B6&lt;=50),ISNUMBER(B6)=FALSE),B6,"")</f>
        <v>1.7797338651445862</v>
      </c>
      <c r="E6" s="447">
        <f t="shared" si="0"/>
        <v>2.960406828913912</v>
      </c>
      <c r="F6" s="442" t="str">
        <f t="shared" ref="F6:G9" si="1">IF(ISNUMBER(B6)=FALSE,"",IF(B6&lt;-50,"&lt; -50",IF(B6&gt;50,"&gt; 50","")))</f>
        <v/>
      </c>
      <c r="G6" s="442" t="str">
        <f t="shared" si="1"/>
        <v/>
      </c>
      <c r="H6" s="448" t="str">
        <f t="shared" ref="H6:I9" si="2">IF(B6&lt;-50,0.75,IF(B6&gt;50,-0.75,""))</f>
        <v/>
      </c>
      <c r="I6" s="448" t="str">
        <f t="shared" si="2"/>
        <v/>
      </c>
      <c r="J6" s="442" t="e">
        <f>IF(OR(B6&lt;-50,B6&gt;50),N6,#N/A)</f>
        <v>#N/A</v>
      </c>
      <c r="K6" s="442" t="e">
        <f>IF(B6&lt;-50,-45,IF(B6&gt;50,45,#N/A))</f>
        <v>#N/A</v>
      </c>
      <c r="L6" s="442" t="e">
        <f>IF(OR(C6&lt;-50,C6&gt;50),N6,#N/A)</f>
        <v>#N/A</v>
      </c>
      <c r="M6" s="442" t="e">
        <f>IF(C6&lt;-50,-45,IF(C6&gt;50,45,#N/A))</f>
        <v>#N/A</v>
      </c>
      <c r="N6" s="442">
        <v>5</v>
      </c>
    </row>
    <row r="7" spans="1:14" s="441" customFormat="1" ht="15" customHeight="1" x14ac:dyDescent="0.2">
      <c r="A7" s="444" t="s">
        <v>419</v>
      </c>
      <c r="B7" s="445">
        <f>'Tabelle 2.1'!J25</f>
        <v>2.027844618039611</v>
      </c>
      <c r="C7" s="446">
        <f>'Tabelle 3.1'!J23</f>
        <v>4.1594052564326605</v>
      </c>
      <c r="D7" s="447">
        <f t="shared" si="0"/>
        <v>2.027844618039611</v>
      </c>
      <c r="E7" s="447">
        <f>IF(OR(AND(C7&gt;=-50,C7&lt;=50),ISNUMBER(C7)=FALSE),C7,"")</f>
        <v>4.1594052564326605</v>
      </c>
      <c r="F7" s="442" t="str">
        <f t="shared" si="1"/>
        <v/>
      </c>
      <c r="G7" s="442" t="str">
        <f>IF(ISNUMBER(C7)=FALSE,"",IF(C7&lt;-50,"&lt; -50",IF(C7&gt;50,"&gt; 50","")))</f>
        <v/>
      </c>
      <c r="H7" s="448" t="str">
        <f t="shared" si="2"/>
        <v/>
      </c>
      <c r="I7" s="448" t="str">
        <f>IF(C7&lt;-50,0.75,IF(C7&gt;50,-0.75,""))</f>
        <v/>
      </c>
      <c r="J7" s="442" t="e">
        <f>IF(OR(B7&lt;-50,B7&gt;50),N7,#N/A)</f>
        <v>#N/A</v>
      </c>
      <c r="K7" s="442" t="e">
        <f>IF(B7&lt;-50,-45,IF(B7&gt;50,45,#N/A))</f>
        <v>#N/A</v>
      </c>
      <c r="L7" s="442" t="e">
        <f>IF(OR(C7&lt;-50,C7&gt;50),N7,#N/A)</f>
        <v>#N/A</v>
      </c>
      <c r="M7" s="442" t="e">
        <f>IF(C7&lt;-50,-45,IF(C7&gt;50,45,#N/A))</f>
        <v>#N/A</v>
      </c>
      <c r="N7" s="442">
        <v>15</v>
      </c>
    </row>
    <row r="8" spans="1:14" s="441" customFormat="1" ht="15" customHeight="1" x14ac:dyDescent="0.2">
      <c r="A8" s="444" t="s">
        <v>420</v>
      </c>
      <c r="B8" s="445">
        <f>'Tabelle 2.1'!J38</f>
        <v>2.0766757786581636</v>
      </c>
      <c r="C8" s="446">
        <f>'Tabelle 3.1'!J34</f>
        <v>4.0855624693708679</v>
      </c>
      <c r="D8" s="447">
        <f t="shared" si="0"/>
        <v>2.0766757786581636</v>
      </c>
      <c r="E8" s="447">
        <f>IF(OR(AND(C8&gt;=-50,C8&lt;=50),ISNUMBER(C8)=FALSE),C8,"")</f>
        <v>4.0855624693708679</v>
      </c>
      <c r="F8" s="442" t="str">
        <f t="shared" si="1"/>
        <v/>
      </c>
      <c r="G8" s="442" t="str">
        <f>IF(ISNUMBER(C8)=FALSE,"",IF(C8&lt;-50,"&lt; -50",IF(C8&gt;50,"&gt; 50","")))</f>
        <v/>
      </c>
      <c r="H8" s="448" t="str">
        <f t="shared" si="2"/>
        <v/>
      </c>
      <c r="I8" s="448" t="str">
        <f>IF(C8&lt;-50,0.75,IF(C8&gt;50,-0.75,""))</f>
        <v/>
      </c>
      <c r="J8" s="442" t="e">
        <f>IF(OR(B8&lt;-50,B8&gt;50),N8,#N/A)</f>
        <v>#N/A</v>
      </c>
      <c r="K8" s="442" t="e">
        <f>IF(B8&lt;-50,-45,IF(B8&gt;50,45,#N/A))</f>
        <v>#N/A</v>
      </c>
      <c r="L8" s="442" t="e">
        <f>IF(OR(C8&lt;-50,C8&gt;50),N8,#N/A)</f>
        <v>#N/A</v>
      </c>
      <c r="M8" s="442" t="e">
        <f>IF(C8&lt;-50,-45,IF(C8&gt;50,45,#N/A))</f>
        <v>#N/A</v>
      </c>
      <c r="N8" s="442">
        <v>25</v>
      </c>
    </row>
    <row r="9" spans="1:14" s="441" customFormat="1" ht="15" customHeight="1" x14ac:dyDescent="0.2">
      <c r="A9" s="444" t="s">
        <v>421</v>
      </c>
      <c r="B9" s="445">
        <f>'Tabelle 2.1'!J51</f>
        <v>2.0745451427587449</v>
      </c>
      <c r="C9" s="446">
        <f>'Tabelle 3.1'!J45</f>
        <v>4.0114153703346389</v>
      </c>
      <c r="D9" s="447">
        <f t="shared" si="0"/>
        <v>2.0745451427587449</v>
      </c>
      <c r="E9" s="447">
        <f t="shared" si="0"/>
        <v>4.0114153703346389</v>
      </c>
      <c r="F9" s="442" t="str">
        <f t="shared" si="1"/>
        <v/>
      </c>
      <c r="G9" s="442" t="str">
        <f t="shared" si="1"/>
        <v/>
      </c>
      <c r="H9" s="448" t="str">
        <f t="shared" si="2"/>
        <v/>
      </c>
      <c r="I9" s="448" t="str">
        <f t="shared" si="2"/>
        <v/>
      </c>
      <c r="J9" s="442" t="e">
        <f>IF(OR(B9&lt;-50,B9&gt;50),N9,#N/A)</f>
        <v>#N/A</v>
      </c>
      <c r="K9" s="442" t="e">
        <f>IF(B9&lt;-50,-45,IF(B9&gt;50,45,#N/A))</f>
        <v>#N/A</v>
      </c>
      <c r="L9" s="442" t="e">
        <f>IF(OR(C9&lt;-50,C9&gt;50),N9,#N/A)</f>
        <v>#N/A</v>
      </c>
      <c r="M9" s="442" t="e">
        <f>IF(C9&lt;-50,-45,IF(C9&gt;50,45,#N/A))</f>
        <v>#N/A</v>
      </c>
      <c r="N9" s="442">
        <v>35</v>
      </c>
    </row>
    <row r="10" spans="1:14" s="441" customFormat="1" ht="15" customHeight="1" x14ac:dyDescent="0.2">
      <c r="E10" s="442"/>
      <c r="F10" s="442"/>
      <c r="G10" s="442"/>
      <c r="H10" s="442"/>
      <c r="I10" s="442"/>
      <c r="J10" s="442"/>
      <c r="K10" s="442"/>
      <c r="L10" s="442"/>
      <c r="M10" s="442"/>
      <c r="N10" s="442"/>
    </row>
    <row r="11" spans="1:14" s="441" customFormat="1" ht="15" customHeight="1" x14ac:dyDescent="0.2">
      <c r="E11" s="442"/>
      <c r="F11" s="442"/>
      <c r="G11" s="442"/>
      <c r="H11" s="442"/>
      <c r="I11" s="442"/>
      <c r="J11" s="442"/>
      <c r="K11" s="442"/>
      <c r="L11" s="442"/>
      <c r="M11" s="442"/>
      <c r="N11" s="442"/>
    </row>
    <row r="12" spans="1:14" s="441" customFormat="1" ht="15" customHeight="1" x14ac:dyDescent="0.2">
      <c r="A12" s="686" t="s">
        <v>422</v>
      </c>
      <c r="B12" s="685" t="s">
        <v>406</v>
      </c>
      <c r="C12" s="685"/>
      <c r="D12" s="685" t="s">
        <v>407</v>
      </c>
      <c r="E12" s="685"/>
      <c r="F12" s="679" t="s">
        <v>408</v>
      </c>
      <c r="G12" s="679"/>
      <c r="H12" s="679" t="s">
        <v>409</v>
      </c>
      <c r="I12" s="679"/>
      <c r="J12" s="679" t="s">
        <v>410</v>
      </c>
      <c r="K12" s="679"/>
      <c r="L12" s="679"/>
      <c r="M12" s="679"/>
      <c r="N12" s="679"/>
    </row>
    <row r="13" spans="1:14" s="441" customFormat="1" ht="15" customHeight="1" x14ac:dyDescent="0.2">
      <c r="A13" s="686"/>
      <c r="B13" s="441" t="s">
        <v>411</v>
      </c>
      <c r="C13" s="441" t="s">
        <v>412</v>
      </c>
      <c r="D13" s="441" t="s">
        <v>411</v>
      </c>
      <c r="E13" s="441" t="s">
        <v>412</v>
      </c>
      <c r="F13" s="441" t="s">
        <v>411</v>
      </c>
      <c r="G13" s="441" t="s">
        <v>412</v>
      </c>
      <c r="H13" s="441" t="s">
        <v>411</v>
      </c>
      <c r="I13" s="441" t="s">
        <v>412</v>
      </c>
      <c r="J13" s="442" t="s">
        <v>413</v>
      </c>
      <c r="K13" s="442" t="s">
        <v>414</v>
      </c>
      <c r="L13" s="442" t="s">
        <v>415</v>
      </c>
      <c r="M13" s="442" t="s">
        <v>416</v>
      </c>
      <c r="N13" s="442" t="s">
        <v>417</v>
      </c>
    </row>
    <row r="14" spans="1:14" s="441" customFormat="1" ht="15" customHeight="1" x14ac:dyDescent="0.2">
      <c r="A14" s="441">
        <v>1</v>
      </c>
      <c r="B14" s="445">
        <f>'Tabelle 2.3'!J11</f>
        <v>1.7797338651445862</v>
      </c>
      <c r="C14" s="446">
        <f>'Tabelle 3.3'!J11</f>
        <v>2.960406828913912</v>
      </c>
      <c r="D14" s="447">
        <f>IF(OR(AND(B14&gt;=-50,B14&lt;=50),ISNUMBER(B14)=FALSE),B14,"")</f>
        <v>1.7797338651445862</v>
      </c>
      <c r="E14" s="447">
        <f>IF(OR(AND(C14&gt;=-50,C14&lt;=50),ISNUMBER(C14)=FALSE),C14,"")</f>
        <v>2.960406828913912</v>
      </c>
      <c r="F14" s="442" t="str">
        <f>IF(ISNUMBER(B14)=FALSE,"",IF(B14&lt;-50,"&lt; -50",IF(B14&gt;50,"&gt; 50","")))</f>
        <v/>
      </c>
      <c r="G14" s="442" t="str">
        <f>IF(ISNUMBER(C14)=FALSE,"",IF(C14&lt;-50,"&lt; -50",IF(C14&gt;50,"&gt; 50","")))</f>
        <v/>
      </c>
      <c r="H14" s="448" t="str">
        <f>IF(B14&lt;-50,0.75,IF(B14&gt;50,-0.75,""))</f>
        <v/>
      </c>
      <c r="I14" s="448" t="str">
        <f>IF(C14&lt;-50,0.75,IF(C14&gt;50,-0.75,""))</f>
        <v/>
      </c>
      <c r="J14" s="442" t="e">
        <f>IF(OR(B14&lt;-50,B14&gt;50),N14,#N/A)</f>
        <v>#N/A</v>
      </c>
      <c r="K14" s="442" t="e">
        <f>IF(B14&lt;-50,-45,IF(B14&gt;50,45,#N/A))</f>
        <v>#N/A</v>
      </c>
      <c r="L14" s="442" t="e">
        <f>IF(OR(C14&lt;-50,C14&gt;50),N14,#N/A)</f>
        <v>#N/A</v>
      </c>
      <c r="M14" s="442" t="e">
        <f>IF(C14&lt;-50,-45,IF(C14&gt;50,45,#N/A))</f>
        <v>#N/A</v>
      </c>
      <c r="N14" s="442">
        <v>5</v>
      </c>
    </row>
    <row r="15" spans="1:14" s="441" customFormat="1" ht="15" customHeight="1" x14ac:dyDescent="0.2">
      <c r="A15" s="441">
        <v>2</v>
      </c>
      <c r="B15" s="445">
        <f>'Tabelle 2.3'!J12</f>
        <v>-0.78003120124804992</v>
      </c>
      <c r="C15" s="446">
        <f>'Tabelle 3.3'!J12</f>
        <v>6.8292682926829267</v>
      </c>
      <c r="D15" s="447">
        <f t="shared" ref="D15:E46" si="3">IF(OR(AND(B15&gt;=-50,B15&lt;=50),ISNUMBER(B15)=FALSE),B15,"")</f>
        <v>-0.78003120124804992</v>
      </c>
      <c r="E15" s="447">
        <f t="shared" si="3"/>
        <v>6.8292682926829267</v>
      </c>
      <c r="F15" s="442" t="str">
        <f t="shared" ref="F15:G46" si="4">IF(ISNUMBER(B15)=FALSE,"",IF(B15&lt;-50,"&lt; -50",IF(B15&gt;50,"&gt; 50","")))</f>
        <v/>
      </c>
      <c r="G15" s="442" t="str">
        <f t="shared" si="4"/>
        <v/>
      </c>
      <c r="H15" s="448" t="str">
        <f t="shared" ref="H15:I46" si="5">IF(B15&lt;-50,0.75,IF(B15&gt;50,-0.75,""))</f>
        <v/>
      </c>
      <c r="I15" s="448" t="str">
        <f t="shared" si="5"/>
        <v/>
      </c>
      <c r="J15" s="442" t="e">
        <f t="shared" ref="J15:J46" si="6">IF(OR(B15&lt;-50,B15&gt;50),N15,#N/A)</f>
        <v>#N/A</v>
      </c>
      <c r="K15" s="442" t="e">
        <f t="shared" ref="K15:K46" si="7">IF(B15&lt;-50,-45,IF(B15&gt;50,45,#N/A))</f>
        <v>#N/A</v>
      </c>
      <c r="L15" s="442" t="e">
        <f t="shared" ref="L15:L46" si="8">IF(OR(C15&lt;-50,C15&gt;50),N15,#N/A)</f>
        <v>#N/A</v>
      </c>
      <c r="M15" s="442" t="e">
        <f t="shared" ref="M15:M46" si="9">IF(C15&lt;-50,-45,IF(C15&gt;50,45,#N/A))</f>
        <v>#N/A</v>
      </c>
      <c r="N15" s="442">
        <v>15</v>
      </c>
    </row>
    <row r="16" spans="1:14" s="441" customFormat="1" ht="15" customHeight="1" x14ac:dyDescent="0.2">
      <c r="A16" s="441">
        <v>3</v>
      </c>
      <c r="B16" s="445">
        <f>'Tabelle 2.3'!J13</f>
        <v>1.3493253373313343</v>
      </c>
      <c r="C16" s="446">
        <f>'Tabelle 3.3'!J13</f>
        <v>-3.4934497816593888</v>
      </c>
      <c r="D16" s="447">
        <f t="shared" si="3"/>
        <v>1.3493253373313343</v>
      </c>
      <c r="E16" s="447">
        <f t="shared" si="3"/>
        <v>-3.4934497816593888</v>
      </c>
      <c r="F16" s="442" t="str">
        <f t="shared" si="4"/>
        <v/>
      </c>
      <c r="G16" s="442" t="str">
        <f t="shared" si="4"/>
        <v/>
      </c>
      <c r="H16" s="448" t="str">
        <f t="shared" si="5"/>
        <v/>
      </c>
      <c r="I16" s="448" t="str">
        <f t="shared" si="5"/>
        <v/>
      </c>
      <c r="J16" s="442" t="e">
        <f t="shared" si="6"/>
        <v>#N/A</v>
      </c>
      <c r="K16" s="442" t="e">
        <f t="shared" si="7"/>
        <v>#N/A</v>
      </c>
      <c r="L16" s="442" t="e">
        <f t="shared" si="8"/>
        <v>#N/A</v>
      </c>
      <c r="M16" s="442" t="e">
        <f t="shared" si="9"/>
        <v>#N/A</v>
      </c>
      <c r="N16" s="442">
        <v>25</v>
      </c>
    </row>
    <row r="17" spans="1:14" s="441" customFormat="1" ht="15" customHeight="1" x14ac:dyDescent="0.2">
      <c r="A17" s="441">
        <v>4</v>
      </c>
      <c r="B17" s="445">
        <f>'Tabelle 2.3'!J14</f>
        <v>-0.41188448722695298</v>
      </c>
      <c r="C17" s="446">
        <f>'Tabelle 3.3'!J14</f>
        <v>-2.8444858941478199</v>
      </c>
      <c r="D17" s="447">
        <f t="shared" si="3"/>
        <v>-0.41188448722695298</v>
      </c>
      <c r="E17" s="447">
        <f t="shared" si="3"/>
        <v>-2.8444858941478199</v>
      </c>
      <c r="F17" s="442" t="str">
        <f t="shared" si="4"/>
        <v/>
      </c>
      <c r="G17" s="442" t="str">
        <f t="shared" si="4"/>
        <v/>
      </c>
      <c r="H17" s="448" t="str">
        <f t="shared" si="5"/>
        <v/>
      </c>
      <c r="I17" s="448" t="str">
        <f t="shared" si="5"/>
        <v/>
      </c>
      <c r="J17" s="442" t="e">
        <f t="shared" si="6"/>
        <v>#N/A</v>
      </c>
      <c r="K17" s="442" t="e">
        <f t="shared" si="7"/>
        <v>#N/A</v>
      </c>
      <c r="L17" s="442" t="e">
        <f t="shared" si="8"/>
        <v>#N/A</v>
      </c>
      <c r="M17" s="442" t="e">
        <f t="shared" si="9"/>
        <v>#N/A</v>
      </c>
      <c r="N17" s="442">
        <v>36</v>
      </c>
    </row>
    <row r="18" spans="1:14" s="441" customFormat="1" ht="15" customHeight="1" x14ac:dyDescent="0.2">
      <c r="A18" s="441">
        <v>5</v>
      </c>
      <c r="B18" s="445">
        <f>'Tabelle 2.3'!J15</f>
        <v>-1.6401052142967663</v>
      </c>
      <c r="C18" s="446">
        <f>'Tabelle 3.3'!J15</f>
        <v>-7.1849865951742631</v>
      </c>
      <c r="D18" s="447">
        <f t="shared" si="3"/>
        <v>-1.6401052142967663</v>
      </c>
      <c r="E18" s="447">
        <f t="shared" si="3"/>
        <v>-7.1849865951742631</v>
      </c>
      <c r="F18" s="442" t="str">
        <f t="shared" si="4"/>
        <v/>
      </c>
      <c r="G18" s="442" t="str">
        <f t="shared" si="4"/>
        <v/>
      </c>
      <c r="H18" s="448" t="str">
        <f t="shared" si="5"/>
        <v/>
      </c>
      <c r="I18" s="448" t="str">
        <f t="shared" si="5"/>
        <v/>
      </c>
      <c r="J18" s="442" t="e">
        <f t="shared" si="6"/>
        <v>#N/A</v>
      </c>
      <c r="K18" s="442" t="e">
        <f t="shared" si="7"/>
        <v>#N/A</v>
      </c>
      <c r="L18" s="442" t="e">
        <f t="shared" si="8"/>
        <v>#N/A</v>
      </c>
      <c r="M18" s="442" t="e">
        <f t="shared" si="9"/>
        <v>#N/A</v>
      </c>
      <c r="N18" s="442">
        <v>46</v>
      </c>
    </row>
    <row r="19" spans="1:14" s="441" customFormat="1" ht="15" customHeight="1" x14ac:dyDescent="0.2">
      <c r="A19" s="441">
        <v>6</v>
      </c>
      <c r="B19" s="445">
        <f>'Tabelle 2.3'!J16</f>
        <v>-0.80980066445182719</v>
      </c>
      <c r="C19" s="446">
        <f>'Tabelle 3.3'!J16</f>
        <v>4.9043648847474253E-2</v>
      </c>
      <c r="D19" s="447">
        <f t="shared" si="3"/>
        <v>-0.80980066445182719</v>
      </c>
      <c r="E19" s="447">
        <f t="shared" si="3"/>
        <v>4.9043648847474253E-2</v>
      </c>
      <c r="F19" s="442" t="str">
        <f t="shared" si="4"/>
        <v/>
      </c>
      <c r="G19" s="442" t="str">
        <f t="shared" si="4"/>
        <v/>
      </c>
      <c r="H19" s="448" t="str">
        <f t="shared" si="5"/>
        <v/>
      </c>
      <c r="I19" s="448" t="str">
        <f t="shared" si="5"/>
        <v/>
      </c>
      <c r="J19" s="442" t="e">
        <f t="shared" si="6"/>
        <v>#N/A</v>
      </c>
      <c r="K19" s="442" t="e">
        <f t="shared" si="7"/>
        <v>#N/A</v>
      </c>
      <c r="L19" s="442" t="e">
        <f t="shared" si="8"/>
        <v>#N/A</v>
      </c>
      <c r="M19" s="442" t="e">
        <f t="shared" si="9"/>
        <v>#N/A</v>
      </c>
      <c r="N19" s="442">
        <v>56</v>
      </c>
    </row>
    <row r="20" spans="1:14" s="441" customFormat="1" ht="15" customHeight="1" x14ac:dyDescent="0.2">
      <c r="A20" s="441">
        <v>7</v>
      </c>
      <c r="B20" s="445">
        <f>'Tabelle 2.3'!J17</f>
        <v>2.0618556701030926</v>
      </c>
      <c r="C20" s="446">
        <f>'Tabelle 3.3'!J17</f>
        <v>2.8571428571428572</v>
      </c>
      <c r="D20" s="447">
        <f t="shared" si="3"/>
        <v>2.0618556701030926</v>
      </c>
      <c r="E20" s="447">
        <f t="shared" si="3"/>
        <v>2.8571428571428572</v>
      </c>
      <c r="F20" s="442" t="str">
        <f t="shared" si="4"/>
        <v/>
      </c>
      <c r="G20" s="442" t="str">
        <f t="shared" si="4"/>
        <v/>
      </c>
      <c r="H20" s="448" t="str">
        <f t="shared" si="5"/>
        <v/>
      </c>
      <c r="I20" s="448" t="str">
        <f t="shared" si="5"/>
        <v/>
      </c>
      <c r="J20" s="442" t="e">
        <f t="shared" si="6"/>
        <v>#N/A</v>
      </c>
      <c r="K20" s="442" t="e">
        <f t="shared" si="7"/>
        <v>#N/A</v>
      </c>
      <c r="L20" s="442" t="e">
        <f t="shared" si="8"/>
        <v>#N/A</v>
      </c>
      <c r="M20" s="442" t="e">
        <f t="shared" si="9"/>
        <v>#N/A</v>
      </c>
      <c r="N20" s="442">
        <v>67</v>
      </c>
    </row>
    <row r="21" spans="1:14" s="441" customFormat="1" ht="15" customHeight="1" x14ac:dyDescent="0.2">
      <c r="A21" s="441">
        <v>8</v>
      </c>
      <c r="B21" s="445">
        <f>'Tabelle 2.3'!J18</f>
        <v>1.7977041368854234</v>
      </c>
      <c r="C21" s="446">
        <f>'Tabelle 3.3'!J18</f>
        <v>-0.87235996326905418</v>
      </c>
      <c r="D21" s="447">
        <f t="shared" si="3"/>
        <v>1.7977041368854234</v>
      </c>
      <c r="E21" s="447">
        <f t="shared" si="3"/>
        <v>-0.87235996326905418</v>
      </c>
      <c r="F21" s="442" t="str">
        <f t="shared" si="4"/>
        <v/>
      </c>
      <c r="G21" s="442" t="str">
        <f t="shared" si="4"/>
        <v/>
      </c>
      <c r="H21" s="448" t="str">
        <f t="shared" si="5"/>
        <v/>
      </c>
      <c r="I21" s="448" t="str">
        <f t="shared" si="5"/>
        <v/>
      </c>
      <c r="J21" s="442" t="e">
        <f t="shared" si="6"/>
        <v>#N/A</v>
      </c>
      <c r="K21" s="442" t="e">
        <f t="shared" si="7"/>
        <v>#N/A</v>
      </c>
      <c r="L21" s="442" t="e">
        <f t="shared" si="8"/>
        <v>#N/A</v>
      </c>
      <c r="M21" s="442" t="e">
        <f t="shared" si="9"/>
        <v>#N/A</v>
      </c>
      <c r="N21" s="442">
        <v>77</v>
      </c>
    </row>
    <row r="22" spans="1:14" s="441" customFormat="1" ht="15" customHeight="1" x14ac:dyDescent="0.2">
      <c r="A22" s="441">
        <v>9</v>
      </c>
      <c r="B22" s="445">
        <f>'Tabelle 2.3'!J19</f>
        <v>-1.6935451275211189</v>
      </c>
      <c r="C22" s="446">
        <f>'Tabelle 3.3'!J19</f>
        <v>1.8867924528301887</v>
      </c>
      <c r="D22" s="447">
        <f t="shared" si="3"/>
        <v>-1.6935451275211189</v>
      </c>
      <c r="E22" s="447">
        <f t="shared" si="3"/>
        <v>1.8867924528301887</v>
      </c>
      <c r="F22" s="442" t="str">
        <f t="shared" si="4"/>
        <v/>
      </c>
      <c r="G22" s="442" t="str">
        <f t="shared" si="4"/>
        <v/>
      </c>
      <c r="H22" s="448" t="str">
        <f t="shared" si="5"/>
        <v/>
      </c>
      <c r="I22" s="448" t="str">
        <f t="shared" si="5"/>
        <v/>
      </c>
      <c r="J22" s="442" t="e">
        <f t="shared" si="6"/>
        <v>#N/A</v>
      </c>
      <c r="K22" s="442" t="e">
        <f t="shared" si="7"/>
        <v>#N/A</v>
      </c>
      <c r="L22" s="442" t="e">
        <f t="shared" si="8"/>
        <v>#N/A</v>
      </c>
      <c r="M22" s="442" t="e">
        <f t="shared" si="9"/>
        <v>#N/A</v>
      </c>
      <c r="N22" s="442">
        <v>87</v>
      </c>
    </row>
    <row r="23" spans="1:14" s="441" customFormat="1" ht="15" customHeight="1" x14ac:dyDescent="0.2">
      <c r="A23" s="441">
        <v>10</v>
      </c>
      <c r="B23" s="445">
        <f>'Tabelle 2.3'!J20</f>
        <v>2.4227129337539433</v>
      </c>
      <c r="C23" s="446">
        <f>'Tabelle 3.3'!J20</f>
        <v>-0.62630480167014613</v>
      </c>
      <c r="D23" s="447">
        <f t="shared" si="3"/>
        <v>2.4227129337539433</v>
      </c>
      <c r="E23" s="447">
        <f t="shared" si="3"/>
        <v>-0.62630480167014613</v>
      </c>
      <c r="F23" s="442" t="str">
        <f t="shared" si="4"/>
        <v/>
      </c>
      <c r="G23" s="442" t="str">
        <f t="shared" si="4"/>
        <v/>
      </c>
      <c r="H23" s="448" t="str">
        <f t="shared" si="5"/>
        <v/>
      </c>
      <c r="I23" s="448" t="str">
        <f t="shared" si="5"/>
        <v/>
      </c>
      <c r="J23" s="442" t="e">
        <f t="shared" si="6"/>
        <v>#N/A</v>
      </c>
      <c r="K23" s="442" t="e">
        <f t="shared" si="7"/>
        <v>#N/A</v>
      </c>
      <c r="L23" s="442" t="e">
        <f t="shared" si="8"/>
        <v>#N/A</v>
      </c>
      <c r="M23" s="442" t="e">
        <f t="shared" si="9"/>
        <v>#N/A</v>
      </c>
      <c r="N23" s="442">
        <v>98</v>
      </c>
    </row>
    <row r="24" spans="1:14" s="441" customFormat="1" ht="15" customHeight="1" x14ac:dyDescent="0.2">
      <c r="A24" s="441">
        <v>11</v>
      </c>
      <c r="B24" s="445">
        <f>'Tabelle 2.3'!J21</f>
        <v>5.6621004566210047</v>
      </c>
      <c r="C24" s="446">
        <f>'Tabelle 3.3'!J21</f>
        <v>22.049604796947396</v>
      </c>
      <c r="D24" s="447">
        <f t="shared" si="3"/>
        <v>5.6621004566210047</v>
      </c>
      <c r="E24" s="447">
        <f t="shared" si="3"/>
        <v>22.049604796947396</v>
      </c>
      <c r="F24" s="442" t="str">
        <f t="shared" si="4"/>
        <v/>
      </c>
      <c r="G24" s="442" t="str">
        <f t="shared" si="4"/>
        <v/>
      </c>
      <c r="H24" s="448" t="str">
        <f t="shared" si="5"/>
        <v/>
      </c>
      <c r="I24" s="448" t="str">
        <f t="shared" si="5"/>
        <v/>
      </c>
      <c r="J24" s="442" t="e">
        <f t="shared" si="6"/>
        <v>#N/A</v>
      </c>
      <c r="K24" s="442" t="e">
        <f t="shared" si="7"/>
        <v>#N/A</v>
      </c>
      <c r="L24" s="442" t="e">
        <f t="shared" si="8"/>
        <v>#N/A</v>
      </c>
      <c r="M24" s="442" t="e">
        <f t="shared" si="9"/>
        <v>#N/A</v>
      </c>
      <c r="N24" s="442">
        <v>108</v>
      </c>
    </row>
    <row r="25" spans="1:14" s="441" customFormat="1" ht="15" customHeight="1" x14ac:dyDescent="0.2">
      <c r="A25" s="441">
        <v>12</v>
      </c>
      <c r="B25" s="445">
        <f>'Tabelle 2.3'!J22</f>
        <v>3.9255597557429485</v>
      </c>
      <c r="C25" s="446">
        <f>'Tabelle 3.3'!J22</f>
        <v>2.808988764044944</v>
      </c>
      <c r="D25" s="447">
        <f t="shared" si="3"/>
        <v>3.9255597557429485</v>
      </c>
      <c r="E25" s="447">
        <f t="shared" si="3"/>
        <v>2.808988764044944</v>
      </c>
      <c r="F25" s="442" t="str">
        <f t="shared" si="4"/>
        <v/>
      </c>
      <c r="G25" s="442" t="str">
        <f t="shared" si="4"/>
        <v/>
      </c>
      <c r="H25" s="448" t="str">
        <f t="shared" si="5"/>
        <v/>
      </c>
      <c r="I25" s="448" t="str">
        <f t="shared" si="5"/>
        <v/>
      </c>
      <c r="J25" s="442" t="e">
        <f t="shared" si="6"/>
        <v>#N/A</v>
      </c>
      <c r="K25" s="442" t="e">
        <f t="shared" si="7"/>
        <v>#N/A</v>
      </c>
      <c r="L25" s="442" t="e">
        <f t="shared" si="8"/>
        <v>#N/A</v>
      </c>
      <c r="M25" s="442" t="e">
        <f t="shared" si="9"/>
        <v>#N/A</v>
      </c>
      <c r="N25" s="442">
        <v>118</v>
      </c>
    </row>
    <row r="26" spans="1:14" s="441" customFormat="1" ht="15" customHeight="1" x14ac:dyDescent="0.2">
      <c r="A26" s="441">
        <v>13</v>
      </c>
      <c r="B26" s="445">
        <f>'Tabelle 2.3'!J23</f>
        <v>12.566438876233866</v>
      </c>
      <c r="C26" s="446">
        <f>'Tabelle 3.3'!J23</f>
        <v>4.4654939106901219</v>
      </c>
      <c r="D26" s="447">
        <f t="shared" si="3"/>
        <v>12.566438876233866</v>
      </c>
      <c r="E26" s="447">
        <f t="shared" si="3"/>
        <v>4.4654939106901219</v>
      </c>
      <c r="F26" s="442" t="str">
        <f t="shared" si="4"/>
        <v/>
      </c>
      <c r="G26" s="442" t="str">
        <f t="shared" si="4"/>
        <v/>
      </c>
      <c r="H26" s="448" t="str">
        <f t="shared" si="5"/>
        <v/>
      </c>
      <c r="I26" s="448" t="str">
        <f t="shared" si="5"/>
        <v/>
      </c>
      <c r="J26" s="442" t="e">
        <f t="shared" si="6"/>
        <v>#N/A</v>
      </c>
      <c r="K26" s="442" t="e">
        <f t="shared" si="7"/>
        <v>#N/A</v>
      </c>
      <c r="L26" s="442" t="e">
        <f t="shared" si="8"/>
        <v>#N/A</v>
      </c>
      <c r="M26" s="442" t="e">
        <f t="shared" si="9"/>
        <v>#N/A</v>
      </c>
      <c r="N26" s="442">
        <v>129</v>
      </c>
    </row>
    <row r="27" spans="1:14" s="441" customFormat="1" ht="15" customHeight="1" x14ac:dyDescent="0.2">
      <c r="A27" s="441">
        <v>14</v>
      </c>
      <c r="B27" s="445">
        <f>'Tabelle 2.3'!J24</f>
        <v>6.8570839348319241</v>
      </c>
      <c r="C27" s="446">
        <f>'Tabelle 3.3'!J24</f>
        <v>-1.1013215859030836</v>
      </c>
      <c r="D27" s="447">
        <f t="shared" si="3"/>
        <v>6.8570839348319241</v>
      </c>
      <c r="E27" s="447">
        <f t="shared" si="3"/>
        <v>-1.1013215859030836</v>
      </c>
      <c r="F27" s="442" t="str">
        <f t="shared" si="4"/>
        <v/>
      </c>
      <c r="G27" s="442" t="str">
        <f t="shared" si="4"/>
        <v/>
      </c>
      <c r="H27" s="448" t="str">
        <f t="shared" si="5"/>
        <v/>
      </c>
      <c r="I27" s="448" t="str">
        <f t="shared" si="5"/>
        <v/>
      </c>
      <c r="J27" s="442" t="e">
        <f t="shared" si="6"/>
        <v>#N/A</v>
      </c>
      <c r="K27" s="442" t="e">
        <f t="shared" si="7"/>
        <v>#N/A</v>
      </c>
      <c r="L27" s="442" t="e">
        <f t="shared" si="8"/>
        <v>#N/A</v>
      </c>
      <c r="M27" s="442" t="e">
        <f t="shared" si="9"/>
        <v>#N/A</v>
      </c>
      <c r="N27" s="442">
        <v>139</v>
      </c>
    </row>
    <row r="28" spans="1:14" s="441" customFormat="1" ht="15" customHeight="1" x14ac:dyDescent="0.2">
      <c r="A28" s="441">
        <v>15</v>
      </c>
      <c r="B28" s="445">
        <f>'Tabelle 2.3'!J25</f>
        <v>6.1027706578786773</v>
      </c>
      <c r="C28" s="446">
        <f>'Tabelle 3.3'!J25</f>
        <v>0.3041246911233606</v>
      </c>
      <c r="D28" s="447">
        <f t="shared" si="3"/>
        <v>6.1027706578786773</v>
      </c>
      <c r="E28" s="447">
        <f t="shared" si="3"/>
        <v>0.3041246911233606</v>
      </c>
      <c r="F28" s="442" t="str">
        <f t="shared" si="4"/>
        <v/>
      </c>
      <c r="G28" s="442" t="str">
        <f t="shared" si="4"/>
        <v/>
      </c>
      <c r="H28" s="448" t="str">
        <f t="shared" si="5"/>
        <v/>
      </c>
      <c r="I28" s="448" t="str">
        <f t="shared" si="5"/>
        <v/>
      </c>
      <c r="J28" s="442" t="e">
        <f t="shared" si="6"/>
        <v>#N/A</v>
      </c>
      <c r="K28" s="442" t="e">
        <f t="shared" si="7"/>
        <v>#N/A</v>
      </c>
      <c r="L28" s="442" t="e">
        <f t="shared" si="8"/>
        <v>#N/A</v>
      </c>
      <c r="M28" s="442" t="e">
        <f t="shared" si="9"/>
        <v>#N/A</v>
      </c>
      <c r="N28" s="442">
        <v>149</v>
      </c>
    </row>
    <row r="29" spans="1:14" s="441" customFormat="1" ht="15" customHeight="1" x14ac:dyDescent="0.2">
      <c r="A29" s="441">
        <v>16</v>
      </c>
      <c r="B29" s="445">
        <f>'Tabelle 2.3'!J26</f>
        <v>0.62224006423123246</v>
      </c>
      <c r="C29" s="446">
        <f>'Tabelle 3.3'!J26</f>
        <v>-0.22199798183652875</v>
      </c>
      <c r="D29" s="447">
        <f t="shared" si="3"/>
        <v>0.62224006423123246</v>
      </c>
      <c r="E29" s="447">
        <f t="shared" si="3"/>
        <v>-0.22199798183652875</v>
      </c>
      <c r="F29" s="442" t="str">
        <f t="shared" si="4"/>
        <v/>
      </c>
      <c r="G29" s="442" t="str">
        <f t="shared" si="4"/>
        <v/>
      </c>
      <c r="H29" s="448" t="str">
        <f t="shared" si="5"/>
        <v/>
      </c>
      <c r="I29" s="448" t="str">
        <f t="shared" si="5"/>
        <v/>
      </c>
      <c r="J29" s="442" t="e">
        <f t="shared" si="6"/>
        <v>#N/A</v>
      </c>
      <c r="K29" s="442" t="e">
        <f t="shared" si="7"/>
        <v>#N/A</v>
      </c>
      <c r="L29" s="442" t="e">
        <f t="shared" si="8"/>
        <v>#N/A</v>
      </c>
      <c r="M29" s="442" t="e">
        <f t="shared" si="9"/>
        <v>#N/A</v>
      </c>
      <c r="N29" s="442">
        <v>160</v>
      </c>
    </row>
    <row r="30" spans="1:14" s="441" customFormat="1" ht="15" customHeight="1" x14ac:dyDescent="0.2">
      <c r="A30" s="441">
        <v>17</v>
      </c>
      <c r="B30" s="445">
        <f>'Tabelle 2.3'!J27</f>
        <v>14.606041731547805</v>
      </c>
      <c r="C30" s="446">
        <f>'Tabelle 3.3'!J27</f>
        <v>8.8235294117647065</v>
      </c>
      <c r="D30" s="447">
        <f t="shared" si="3"/>
        <v>14.606041731547805</v>
      </c>
      <c r="E30" s="447">
        <f t="shared" si="3"/>
        <v>8.8235294117647065</v>
      </c>
      <c r="F30" s="442" t="str">
        <f t="shared" si="4"/>
        <v/>
      </c>
      <c r="G30" s="442" t="str">
        <f t="shared" si="4"/>
        <v/>
      </c>
      <c r="H30" s="448" t="str">
        <f t="shared" si="5"/>
        <v/>
      </c>
      <c r="I30" s="448" t="str">
        <f t="shared" si="5"/>
        <v/>
      </c>
      <c r="J30" s="442" t="e">
        <f t="shared" si="6"/>
        <v>#N/A</v>
      </c>
      <c r="K30" s="442" t="e">
        <f t="shared" si="7"/>
        <v>#N/A</v>
      </c>
      <c r="L30" s="442" t="e">
        <f t="shared" si="8"/>
        <v>#N/A</v>
      </c>
      <c r="M30" s="442" t="e">
        <f t="shared" si="9"/>
        <v>#N/A</v>
      </c>
      <c r="N30" s="442">
        <v>170</v>
      </c>
    </row>
    <row r="31" spans="1:14" s="441" customFormat="1" ht="15" customHeight="1" x14ac:dyDescent="0.2">
      <c r="A31" s="441">
        <v>18</v>
      </c>
      <c r="B31" s="445">
        <f>'Tabelle 2.3'!J28</f>
        <v>5.1211373857536628</v>
      </c>
      <c r="C31" s="446">
        <f>'Tabelle 3.3'!J28</f>
        <v>4.9881235154394297</v>
      </c>
      <c r="D31" s="447">
        <f t="shared" si="3"/>
        <v>5.1211373857536628</v>
      </c>
      <c r="E31" s="447">
        <f t="shared" si="3"/>
        <v>4.9881235154394297</v>
      </c>
      <c r="F31" s="442" t="str">
        <f t="shared" si="4"/>
        <v/>
      </c>
      <c r="G31" s="442" t="str">
        <f t="shared" si="4"/>
        <v/>
      </c>
      <c r="H31" s="448" t="str">
        <f t="shared" si="5"/>
        <v/>
      </c>
      <c r="I31" s="448" t="str">
        <f t="shared" si="5"/>
        <v/>
      </c>
      <c r="J31" s="442" t="e">
        <f t="shared" si="6"/>
        <v>#N/A</v>
      </c>
      <c r="K31" s="442" t="e">
        <f t="shared" si="7"/>
        <v>#N/A</v>
      </c>
      <c r="L31" s="442" t="e">
        <f t="shared" si="8"/>
        <v>#N/A</v>
      </c>
      <c r="M31" s="442" t="e">
        <f t="shared" si="9"/>
        <v>#N/A</v>
      </c>
      <c r="N31" s="442">
        <v>180</v>
      </c>
    </row>
    <row r="32" spans="1:14" s="441" customFormat="1" ht="15" customHeight="1" x14ac:dyDescent="0.2">
      <c r="A32" s="441">
        <v>19</v>
      </c>
      <c r="B32" s="445">
        <f>'Tabelle 2.3'!J29</f>
        <v>1.5693285657528804</v>
      </c>
      <c r="C32" s="446">
        <f>'Tabelle 3.3'!J29</f>
        <v>4.0816326530612246</v>
      </c>
      <c r="D32" s="447">
        <f t="shared" si="3"/>
        <v>1.5693285657528804</v>
      </c>
      <c r="E32" s="447">
        <f t="shared" si="3"/>
        <v>4.0816326530612246</v>
      </c>
      <c r="F32" s="442" t="str">
        <f t="shared" si="4"/>
        <v/>
      </c>
      <c r="G32" s="442" t="str">
        <f t="shared" si="4"/>
        <v/>
      </c>
      <c r="H32" s="448" t="str">
        <f t="shared" si="5"/>
        <v/>
      </c>
      <c r="I32" s="448" t="str">
        <f t="shared" si="5"/>
        <v/>
      </c>
      <c r="J32" s="442" t="e">
        <f t="shared" si="6"/>
        <v>#N/A</v>
      </c>
      <c r="K32" s="442" t="e">
        <f t="shared" si="7"/>
        <v>#N/A</v>
      </c>
      <c r="L32" s="442" t="e">
        <f t="shared" si="8"/>
        <v>#N/A</v>
      </c>
      <c r="M32" s="442" t="e">
        <f t="shared" si="9"/>
        <v>#N/A</v>
      </c>
      <c r="N32" s="442">
        <v>191</v>
      </c>
    </row>
    <row r="33" spans="1:14" s="441" customFormat="1" ht="15" customHeight="1" x14ac:dyDescent="0.2">
      <c r="A33" s="441">
        <v>20</v>
      </c>
      <c r="B33" s="445">
        <f>'Tabelle 2.3'!J30</f>
        <v>2.2593551423864437</v>
      </c>
      <c r="C33" s="446">
        <f>'Tabelle 3.3'!J30</f>
        <v>1.9056261343012704</v>
      </c>
      <c r="D33" s="447">
        <f t="shared" si="3"/>
        <v>2.2593551423864437</v>
      </c>
      <c r="E33" s="447">
        <f t="shared" si="3"/>
        <v>1.9056261343012704</v>
      </c>
      <c r="F33" s="442" t="str">
        <f t="shared" si="4"/>
        <v/>
      </c>
      <c r="G33" s="442" t="str">
        <f t="shared" si="4"/>
        <v/>
      </c>
      <c r="H33" s="448" t="str">
        <f t="shared" si="5"/>
        <v/>
      </c>
      <c r="I33" s="448" t="str">
        <f t="shared" si="5"/>
        <v/>
      </c>
      <c r="J33" s="442" t="e">
        <f t="shared" si="6"/>
        <v>#N/A</v>
      </c>
      <c r="K33" s="442" t="e">
        <f t="shared" si="7"/>
        <v>#N/A</v>
      </c>
      <c r="L33" s="442" t="e">
        <f t="shared" si="8"/>
        <v>#N/A</v>
      </c>
      <c r="M33" s="442" t="e">
        <f t="shared" si="9"/>
        <v>#N/A</v>
      </c>
      <c r="N33" s="442">
        <v>201</v>
      </c>
    </row>
    <row r="34" spans="1:14" s="441" customFormat="1" ht="15" customHeight="1" x14ac:dyDescent="0.2">
      <c r="A34" s="441">
        <v>21</v>
      </c>
      <c r="B34" s="445">
        <f>'Tabelle 2.3'!J31</f>
        <v>2.9338051009877635</v>
      </c>
      <c r="C34" s="446">
        <f>'Tabelle 3.3'!J31</f>
        <v>3.1528444139821796</v>
      </c>
      <c r="D34" s="447">
        <f t="shared" si="3"/>
        <v>2.9338051009877635</v>
      </c>
      <c r="E34" s="447">
        <f t="shared" si="3"/>
        <v>3.1528444139821796</v>
      </c>
      <c r="F34" s="442" t="str">
        <f t="shared" si="4"/>
        <v/>
      </c>
      <c r="G34" s="442" t="str">
        <f t="shared" si="4"/>
        <v/>
      </c>
      <c r="H34" s="448" t="str">
        <f t="shared" si="5"/>
        <v/>
      </c>
      <c r="I34" s="448" t="str">
        <f t="shared" si="5"/>
        <v/>
      </c>
      <c r="J34" s="442" t="e">
        <f t="shared" si="6"/>
        <v>#N/A</v>
      </c>
      <c r="K34" s="442" t="e">
        <f t="shared" si="7"/>
        <v>#N/A</v>
      </c>
      <c r="L34" s="442" t="e">
        <f t="shared" si="8"/>
        <v>#N/A</v>
      </c>
      <c r="M34" s="442" t="e">
        <f t="shared" si="9"/>
        <v>#N/A</v>
      </c>
      <c r="N34" s="442">
        <v>211</v>
      </c>
    </row>
    <row r="35" spans="1:14" s="441" customFormat="1" ht="15" customHeight="1" x14ac:dyDescent="0.2">
      <c r="A35" s="441">
        <v>22</v>
      </c>
      <c r="B35" s="445">
        <f>'Tabelle 2.3'!J32</f>
        <v>5.15625</v>
      </c>
      <c r="C35" s="446">
        <f>'Tabelle 3.3'!J32</f>
        <v>4.1537157389092965</v>
      </c>
      <c r="D35" s="447">
        <f t="shared" si="3"/>
        <v>5.15625</v>
      </c>
      <c r="E35" s="447">
        <f t="shared" si="3"/>
        <v>4.1537157389092965</v>
      </c>
      <c r="F35" s="442" t="str">
        <f t="shared" si="4"/>
        <v/>
      </c>
      <c r="G35" s="442" t="str">
        <f t="shared" si="4"/>
        <v/>
      </c>
      <c r="H35" s="448" t="str">
        <f t="shared" si="5"/>
        <v/>
      </c>
      <c r="I35" s="448" t="str">
        <f t="shared" si="5"/>
        <v/>
      </c>
      <c r="J35" s="442" t="e">
        <f t="shared" si="6"/>
        <v>#N/A</v>
      </c>
      <c r="K35" s="442" t="e">
        <f t="shared" si="7"/>
        <v>#N/A</v>
      </c>
      <c r="L35" s="442" t="e">
        <f t="shared" si="8"/>
        <v>#N/A</v>
      </c>
      <c r="M35" s="442" t="e">
        <f t="shared" si="9"/>
        <v>#N/A</v>
      </c>
      <c r="N35" s="442">
        <v>222</v>
      </c>
    </row>
    <row r="36" spans="1:14" s="441" customFormat="1" ht="15" customHeight="1" x14ac:dyDescent="0.2">
      <c r="A36" s="441">
        <v>23</v>
      </c>
      <c r="B36" s="445">
        <f>'Tabelle 2.3'!J33</f>
        <v>0</v>
      </c>
      <c r="C36" s="446" t="str">
        <f>'Tabelle 3.3'!J33</f>
        <v>*</v>
      </c>
      <c r="D36" s="447">
        <f t="shared" si="3"/>
        <v>0</v>
      </c>
      <c r="E36" s="447" t="str">
        <f t="shared" si="3"/>
        <v>*</v>
      </c>
      <c r="F36" s="442" t="str">
        <f t="shared" si="4"/>
        <v/>
      </c>
      <c r="G36" s="442" t="str">
        <f t="shared" si="4"/>
        <v/>
      </c>
      <c r="H36" s="448" t="str">
        <f t="shared" si="5"/>
        <v/>
      </c>
      <c r="I36" s="448">
        <f t="shared" si="5"/>
        <v>-0.75</v>
      </c>
      <c r="J36" s="442" t="e">
        <f t="shared" si="6"/>
        <v>#N/A</v>
      </c>
      <c r="K36" s="442" t="e">
        <f t="shared" si="7"/>
        <v>#N/A</v>
      </c>
      <c r="L36" s="442">
        <f t="shared" si="8"/>
        <v>232</v>
      </c>
      <c r="M36" s="442">
        <f t="shared" si="9"/>
        <v>45</v>
      </c>
      <c r="N36" s="442">
        <v>232</v>
      </c>
    </row>
    <row r="37" spans="1:14" s="441" customFormat="1" ht="15" customHeight="1" x14ac:dyDescent="0.2">
      <c r="A37" s="441">
        <v>24</v>
      </c>
      <c r="B37" s="445"/>
      <c r="C37" s="446"/>
      <c r="D37" s="447">
        <f t="shared" si="3"/>
        <v>0</v>
      </c>
      <c r="E37" s="447">
        <f t="shared" si="3"/>
        <v>0</v>
      </c>
      <c r="F37" s="442"/>
      <c r="G37" s="442"/>
      <c r="H37" s="448"/>
      <c r="I37" s="448"/>
      <c r="J37" s="442"/>
      <c r="K37" s="442"/>
      <c r="L37" s="442"/>
      <c r="M37" s="442"/>
      <c r="N37" s="442"/>
    </row>
    <row r="38" spans="1:14" s="441" customFormat="1" ht="15" customHeight="1" x14ac:dyDescent="0.2">
      <c r="A38" s="441">
        <v>25</v>
      </c>
      <c r="B38" s="445">
        <f>'Tabelle 2.3'!J35</f>
        <v>-0.78003120124804992</v>
      </c>
      <c r="C38" s="446">
        <f>'Tabelle 3.3'!J35</f>
        <v>6.8292682926829267</v>
      </c>
      <c r="D38" s="447">
        <f t="shared" si="3"/>
        <v>-0.78003120124804992</v>
      </c>
      <c r="E38" s="447">
        <f t="shared" si="3"/>
        <v>6.8292682926829267</v>
      </c>
      <c r="F38" s="442" t="str">
        <f t="shared" si="4"/>
        <v/>
      </c>
      <c r="G38" s="442" t="str">
        <f t="shared" si="4"/>
        <v/>
      </c>
      <c r="H38" s="448" t="str">
        <f t="shared" si="5"/>
        <v/>
      </c>
      <c r="I38" s="448" t="str">
        <f t="shared" si="5"/>
        <v/>
      </c>
      <c r="J38" s="442" t="e">
        <f t="shared" si="6"/>
        <v>#N/A</v>
      </c>
      <c r="K38" s="442" t="e">
        <f t="shared" si="7"/>
        <v>#N/A</v>
      </c>
      <c r="L38" s="442" t="e">
        <f t="shared" si="8"/>
        <v>#N/A</v>
      </c>
      <c r="M38" s="442" t="e">
        <f t="shared" si="9"/>
        <v>#N/A</v>
      </c>
      <c r="N38" s="442">
        <v>242</v>
      </c>
    </row>
    <row r="39" spans="1:14" s="441" customFormat="1" ht="15" customHeight="1" x14ac:dyDescent="0.2">
      <c r="A39" s="441">
        <v>26</v>
      </c>
      <c r="B39" s="445">
        <f>'Tabelle 2.3'!J36</f>
        <v>2.7547703439789902E-2</v>
      </c>
      <c r="C39" s="446">
        <f>'Tabelle 3.3'!J36</f>
        <v>-2.2252090800477897</v>
      </c>
      <c r="D39" s="447">
        <f t="shared" si="3"/>
        <v>2.7547703439789902E-2</v>
      </c>
      <c r="E39" s="447">
        <f t="shared" si="3"/>
        <v>-2.2252090800477897</v>
      </c>
      <c r="F39" s="442" t="str">
        <f t="shared" si="4"/>
        <v/>
      </c>
      <c r="G39" s="442" t="str">
        <f t="shared" si="4"/>
        <v/>
      </c>
      <c r="H39" s="448" t="str">
        <f t="shared" si="5"/>
        <v/>
      </c>
      <c r="I39" s="448" t="str">
        <f t="shared" si="5"/>
        <v/>
      </c>
      <c r="J39" s="442" t="e">
        <f t="shared" si="6"/>
        <v>#N/A</v>
      </c>
      <c r="K39" s="442" t="e">
        <f t="shared" si="7"/>
        <v>#N/A</v>
      </c>
      <c r="L39" s="442" t="e">
        <f t="shared" si="8"/>
        <v>#N/A</v>
      </c>
      <c r="M39" s="442" t="e">
        <f t="shared" si="9"/>
        <v>#N/A</v>
      </c>
      <c r="N39" s="442">
        <v>253</v>
      </c>
    </row>
    <row r="40" spans="1:14" s="441" customFormat="1" ht="15" customHeight="1" x14ac:dyDescent="0.2">
      <c r="A40" s="441">
        <v>27</v>
      </c>
      <c r="B40" s="445">
        <f>'Tabelle 2.3'!J37</f>
        <v>2.8542010340666275</v>
      </c>
      <c r="C40" s="446">
        <f>'Tabelle 3.3'!J37</f>
        <v>4.0114522029584858</v>
      </c>
      <c r="D40" s="447">
        <f t="shared" si="3"/>
        <v>2.8542010340666275</v>
      </c>
      <c r="E40" s="447">
        <f t="shared" si="3"/>
        <v>4.0114522029584858</v>
      </c>
      <c r="F40" s="442" t="str">
        <f t="shared" si="4"/>
        <v/>
      </c>
      <c r="G40" s="442" t="str">
        <f t="shared" si="4"/>
        <v/>
      </c>
      <c r="H40" s="448" t="str">
        <f t="shared" si="5"/>
        <v/>
      </c>
      <c r="I40" s="448" t="str">
        <f t="shared" si="5"/>
        <v/>
      </c>
      <c r="J40" s="442" t="e">
        <f t="shared" si="6"/>
        <v>#N/A</v>
      </c>
      <c r="K40" s="442" t="e">
        <f t="shared" si="7"/>
        <v>#N/A</v>
      </c>
      <c r="L40" s="442" t="e">
        <f t="shared" si="8"/>
        <v>#N/A</v>
      </c>
      <c r="M40" s="442" t="e">
        <f t="shared" si="9"/>
        <v>#N/A</v>
      </c>
      <c r="N40" s="442">
        <v>263</v>
      </c>
    </row>
    <row r="41" spans="1:14" s="441" customFormat="1" ht="15" customHeight="1" x14ac:dyDescent="0.2">
      <c r="A41" s="441">
        <v>28</v>
      </c>
      <c r="B41" s="445" t="e">
        <f>'Tabelle 2.3'!#REF!</f>
        <v>#REF!</v>
      </c>
      <c r="C41" s="446" t="e">
        <f>'Tabelle 3.3'!#REF!</f>
        <v>#REF!</v>
      </c>
      <c r="D41" s="447" t="e">
        <f t="shared" si="3"/>
        <v>#REF!</v>
      </c>
      <c r="E41" s="447" t="e">
        <f t="shared" si="3"/>
        <v>#REF!</v>
      </c>
      <c r="F41" s="442" t="str">
        <f t="shared" si="4"/>
        <v/>
      </c>
      <c r="G41" s="442" t="str">
        <f t="shared" si="4"/>
        <v/>
      </c>
      <c r="H41" s="448" t="e">
        <f t="shared" si="5"/>
        <v>#REF!</v>
      </c>
      <c r="I41" s="448" t="e">
        <f t="shared" si="5"/>
        <v>#REF!</v>
      </c>
      <c r="J41" s="442" t="e">
        <f t="shared" si="6"/>
        <v>#REF!</v>
      </c>
      <c r="K41" s="442" t="e">
        <f t="shared" si="7"/>
        <v>#REF!</v>
      </c>
      <c r="L41" s="442" t="e">
        <f t="shared" si="8"/>
        <v>#REF!</v>
      </c>
      <c r="M41" s="442" t="e">
        <f t="shared" si="9"/>
        <v>#REF!</v>
      </c>
      <c r="N41" s="442">
        <v>273</v>
      </c>
    </row>
    <row r="42" spans="1:14" s="441" customFormat="1" ht="15" customHeight="1" x14ac:dyDescent="0.2">
      <c r="A42" s="441">
        <v>29</v>
      </c>
      <c r="B42" s="445" t="e">
        <f>'Tabelle 2.3'!#REF!</f>
        <v>#REF!</v>
      </c>
      <c r="C42" s="446" t="e">
        <f>'Tabelle 3.3'!#REF!</f>
        <v>#REF!</v>
      </c>
      <c r="D42" s="447" t="e">
        <f t="shared" si="3"/>
        <v>#REF!</v>
      </c>
      <c r="E42" s="447" t="e">
        <f t="shared" si="3"/>
        <v>#REF!</v>
      </c>
      <c r="F42" s="442" t="str">
        <f t="shared" si="4"/>
        <v/>
      </c>
      <c r="G42" s="442" t="str">
        <f t="shared" si="4"/>
        <v/>
      </c>
      <c r="H42" s="448" t="e">
        <f t="shared" si="5"/>
        <v>#REF!</v>
      </c>
      <c r="I42" s="448" t="e">
        <f t="shared" si="5"/>
        <v>#REF!</v>
      </c>
      <c r="J42" s="442" t="e">
        <f t="shared" si="6"/>
        <v>#REF!</v>
      </c>
      <c r="K42" s="442" t="e">
        <f t="shared" si="7"/>
        <v>#REF!</v>
      </c>
      <c r="L42" s="442" t="e">
        <f t="shared" si="8"/>
        <v>#REF!</v>
      </c>
      <c r="M42" s="442" t="e">
        <f t="shared" si="9"/>
        <v>#REF!</v>
      </c>
      <c r="N42" s="442">
        <v>284</v>
      </c>
    </row>
    <row r="43" spans="1:14" s="441" customFormat="1" ht="15" customHeight="1" x14ac:dyDescent="0.2">
      <c r="A43" s="441">
        <v>30</v>
      </c>
      <c r="B43" s="445" t="e">
        <f>'Tabelle 2.3'!#REF!</f>
        <v>#REF!</v>
      </c>
      <c r="C43" s="446" t="e">
        <f>'Tabelle 3.3'!#REF!</f>
        <v>#REF!</v>
      </c>
      <c r="D43" s="447" t="e">
        <f t="shared" si="3"/>
        <v>#REF!</v>
      </c>
      <c r="E43" s="447" t="e">
        <f t="shared" si="3"/>
        <v>#REF!</v>
      </c>
      <c r="F43" s="442" t="str">
        <f t="shared" si="4"/>
        <v/>
      </c>
      <c r="G43" s="442" t="str">
        <f t="shared" si="4"/>
        <v/>
      </c>
      <c r="H43" s="448" t="e">
        <f t="shared" si="5"/>
        <v>#REF!</v>
      </c>
      <c r="I43" s="448" t="e">
        <f t="shared" si="5"/>
        <v>#REF!</v>
      </c>
      <c r="J43" s="442" t="e">
        <f t="shared" si="6"/>
        <v>#REF!</v>
      </c>
      <c r="K43" s="442" t="e">
        <f t="shared" si="7"/>
        <v>#REF!</v>
      </c>
      <c r="L43" s="442" t="e">
        <f t="shared" si="8"/>
        <v>#REF!</v>
      </c>
      <c r="M43" s="442" t="e">
        <f t="shared" si="9"/>
        <v>#REF!</v>
      </c>
      <c r="N43" s="442">
        <v>294</v>
      </c>
    </row>
    <row r="44" spans="1:14" s="441" customFormat="1" ht="15" customHeight="1" x14ac:dyDescent="0.2">
      <c r="A44" s="441">
        <v>31</v>
      </c>
      <c r="B44" s="445" t="e">
        <f>'Tabelle 2.3'!#REF!</f>
        <v>#REF!</v>
      </c>
      <c r="C44" s="446" t="e">
        <f>'Tabelle 3.3'!#REF!</f>
        <v>#REF!</v>
      </c>
      <c r="D44" s="447" t="e">
        <f t="shared" si="3"/>
        <v>#REF!</v>
      </c>
      <c r="E44" s="447" t="e">
        <f t="shared" si="3"/>
        <v>#REF!</v>
      </c>
      <c r="F44" s="442" t="str">
        <f t="shared" si="4"/>
        <v/>
      </c>
      <c r="G44" s="442" t="str">
        <f t="shared" si="4"/>
        <v/>
      </c>
      <c r="H44" s="448" t="e">
        <f t="shared" si="5"/>
        <v>#REF!</v>
      </c>
      <c r="I44" s="448" t="e">
        <f t="shared" si="5"/>
        <v>#REF!</v>
      </c>
      <c r="J44" s="442" t="e">
        <f t="shared" si="6"/>
        <v>#REF!</v>
      </c>
      <c r="K44" s="442" t="e">
        <f t="shared" si="7"/>
        <v>#REF!</v>
      </c>
      <c r="L44" s="442" t="e">
        <f t="shared" si="8"/>
        <v>#REF!</v>
      </c>
      <c r="M44" s="442" t="e">
        <f t="shared" si="9"/>
        <v>#REF!</v>
      </c>
      <c r="N44" s="442">
        <v>304</v>
      </c>
    </row>
    <row r="45" spans="1:14" s="441" customFormat="1" ht="15" customHeight="1" x14ac:dyDescent="0.2">
      <c r="A45" s="441">
        <v>32</v>
      </c>
      <c r="B45" s="445" t="e">
        <f>'Tabelle 2.3'!#REF!</f>
        <v>#REF!</v>
      </c>
      <c r="C45" s="446" t="e">
        <f>'Tabelle 3.3'!#REF!</f>
        <v>#REF!</v>
      </c>
      <c r="D45" s="447" t="e">
        <f t="shared" si="3"/>
        <v>#REF!</v>
      </c>
      <c r="E45" s="447" t="e">
        <f t="shared" si="3"/>
        <v>#REF!</v>
      </c>
      <c r="F45" s="442" t="str">
        <f t="shared" si="4"/>
        <v/>
      </c>
      <c r="G45" s="442" t="str">
        <f t="shared" si="4"/>
        <v/>
      </c>
      <c r="H45" s="448" t="e">
        <f t="shared" si="5"/>
        <v>#REF!</v>
      </c>
      <c r="I45" s="448" t="e">
        <f t="shared" si="5"/>
        <v>#REF!</v>
      </c>
      <c r="J45" s="442" t="e">
        <f t="shared" si="6"/>
        <v>#REF!</v>
      </c>
      <c r="K45" s="442" t="e">
        <f t="shared" si="7"/>
        <v>#REF!</v>
      </c>
      <c r="L45" s="442" t="e">
        <f t="shared" si="8"/>
        <v>#REF!</v>
      </c>
      <c r="M45" s="442" t="e">
        <f t="shared" si="9"/>
        <v>#REF!</v>
      </c>
      <c r="N45" s="442">
        <v>315</v>
      </c>
    </row>
    <row r="46" spans="1:14" s="441" customFormat="1" ht="15" customHeight="1" x14ac:dyDescent="0.2">
      <c r="A46" s="441">
        <v>33</v>
      </c>
      <c r="B46" s="445">
        <f>'Tabelle 2.3'!J37</f>
        <v>2.8542010340666275</v>
      </c>
      <c r="C46" s="446">
        <f>'Tabelle 3.3'!J37</f>
        <v>4.0114522029584858</v>
      </c>
      <c r="D46" s="447">
        <f t="shared" si="3"/>
        <v>2.8542010340666275</v>
      </c>
      <c r="E46" s="447">
        <f t="shared" si="3"/>
        <v>4.0114522029584858</v>
      </c>
      <c r="F46" s="442" t="str">
        <f t="shared" si="4"/>
        <v/>
      </c>
      <c r="G46" s="442" t="str">
        <f t="shared" si="4"/>
        <v/>
      </c>
      <c r="H46" s="448" t="str">
        <f t="shared" si="5"/>
        <v/>
      </c>
      <c r="I46" s="448" t="str">
        <f t="shared" si="5"/>
        <v/>
      </c>
      <c r="J46" s="442" t="e">
        <f t="shared" si="6"/>
        <v>#N/A</v>
      </c>
      <c r="K46" s="442" t="e">
        <f t="shared" si="7"/>
        <v>#N/A</v>
      </c>
      <c r="L46" s="442" t="e">
        <f t="shared" si="8"/>
        <v>#N/A</v>
      </c>
      <c r="M46" s="442" t="e">
        <f t="shared" si="9"/>
        <v>#N/A</v>
      </c>
      <c r="N46" s="442">
        <v>325</v>
      </c>
    </row>
    <row r="47" spans="1:14" s="441" customFormat="1" ht="15" customHeight="1" x14ac:dyDescent="0.2">
      <c r="E47" s="442"/>
      <c r="F47" s="442"/>
      <c r="G47" s="442"/>
      <c r="H47" s="442"/>
      <c r="I47" s="442"/>
      <c r="J47" s="442"/>
      <c r="K47" s="442"/>
      <c r="L47" s="442"/>
      <c r="M47" s="442"/>
      <c r="N47" s="442"/>
    </row>
    <row r="48" spans="1:14" s="441" customFormat="1" ht="15" customHeight="1" x14ac:dyDescent="0.2">
      <c r="D48" s="449"/>
      <c r="E48" s="442"/>
      <c r="F48" s="442"/>
      <c r="G48" s="442"/>
      <c r="H48" s="442"/>
      <c r="I48" s="442"/>
      <c r="J48" s="442"/>
      <c r="K48" s="442"/>
      <c r="L48" s="442"/>
      <c r="M48" s="442"/>
      <c r="N48" s="442"/>
    </row>
    <row r="49" spans="1:14" s="441" customFormat="1" ht="15" customHeight="1" x14ac:dyDescent="0.2">
      <c r="A49" s="443" t="s">
        <v>423</v>
      </c>
      <c r="E49" s="442"/>
      <c r="F49" s="442"/>
      <c r="G49" s="442"/>
      <c r="H49" s="442"/>
      <c r="I49" s="442"/>
      <c r="J49" s="442"/>
      <c r="K49" s="442"/>
      <c r="L49" s="442"/>
      <c r="M49" s="442"/>
      <c r="N49" s="442"/>
    </row>
    <row r="50" spans="1:14" ht="15" customHeight="1" x14ac:dyDescent="0.2">
      <c r="A50" s="680" t="s">
        <v>424</v>
      </c>
      <c r="B50" s="681" t="s">
        <v>104</v>
      </c>
      <c r="C50" s="681"/>
      <c r="D50" s="681"/>
      <c r="E50" s="682" t="s">
        <v>425</v>
      </c>
      <c r="F50" s="682"/>
      <c r="G50" s="682"/>
      <c r="H50" s="683" t="s">
        <v>426</v>
      </c>
      <c r="I50" s="684" t="s">
        <v>427</v>
      </c>
      <c r="J50" s="684"/>
      <c r="K50" s="684"/>
      <c r="L50" s="450" t="s">
        <v>428</v>
      </c>
      <c r="M50" s="451"/>
      <c r="N50" s="452"/>
    </row>
    <row r="51" spans="1:14" ht="39.950000000000003" customHeight="1" x14ac:dyDescent="0.2">
      <c r="A51" s="680"/>
      <c r="B51" s="453">
        <v>76479</v>
      </c>
      <c r="C51" s="453">
        <v>75566</v>
      </c>
      <c r="D51" s="453">
        <v>35950</v>
      </c>
      <c r="E51" s="453" t="s">
        <v>411</v>
      </c>
      <c r="F51" s="453" t="s">
        <v>122</v>
      </c>
      <c r="G51" s="453" t="s">
        <v>123</v>
      </c>
      <c r="H51" s="683"/>
      <c r="I51" s="453" t="s">
        <v>411</v>
      </c>
      <c r="J51" s="453" t="s">
        <v>122</v>
      </c>
      <c r="K51" s="453" t="s">
        <v>123</v>
      </c>
      <c r="L51" s="453" t="s">
        <v>429</v>
      </c>
      <c r="M51" s="453"/>
      <c r="N51" s="453"/>
    </row>
    <row r="52" spans="1:14" ht="15" customHeight="1" x14ac:dyDescent="0.2">
      <c r="A52" s="454" t="s">
        <v>430</v>
      </c>
      <c r="B52" s="455">
        <v>134883</v>
      </c>
      <c r="C52" s="455">
        <v>25008</v>
      </c>
      <c r="D52" s="455">
        <v>15659</v>
      </c>
      <c r="E52" s="456">
        <f>IF($A$52=37802,IF(COUNTBLANK(B$52:B$71)&gt;0,#N/A,B52/B$52*100),IF(COUNTBLANK(B$52:B$76)&gt;0,#N/A,B52/B$52*100))</f>
        <v>100</v>
      </c>
      <c r="F52" s="456">
        <f>IF($A$52=37802,IF(COUNTBLANK(C$52:C$71)&gt;0,#N/A,C52/C$52*100),IF(COUNTBLANK(C$52:C$76)&gt;0,#N/A,C52/C$52*100))</f>
        <v>100</v>
      </c>
      <c r="G52" s="456">
        <f>IF($A$52=37802,IF(COUNTBLANK(D$52:D$71)&gt;0,#N/A,D52/D$52*100),IF(COUNTBLANK(D$52:D$76)&gt;0,#N/A,D52/D$52*100))</f>
        <v>100</v>
      </c>
      <c r="H52" s="457" t="str">
        <f>IF(ISERROR(L52)=TRUE,IF(MONTH(A52)=MONTH(MAX(A$52:A$76)),A52,""),"")</f>
        <v/>
      </c>
      <c r="I52" s="456" t="str">
        <f>IF($H52&lt;&gt;"",E52,"")</f>
        <v/>
      </c>
      <c r="J52" s="456" t="str">
        <f>IF($H52&lt;&gt;"",F52,"")</f>
        <v/>
      </c>
      <c r="K52" s="456" t="str">
        <f t="shared" ref="J52:K67" si="10">IF($H52&lt;&gt;"",G52,"")</f>
        <v/>
      </c>
      <c r="L52" s="456" t="e">
        <f>IF(A$52=37802,IF(AND(COUNTBLANK(B$52:B$71)&lt;&gt;0,COUNTBLANK(C$52:C$71)&lt;&gt;0,COUNTBLANK(D$52:D$71)&lt;&gt;0),135,#N/A),IF(AND(COUNTBLANK(B$52:B$76)&lt;&gt;0,COUNTBLANK(C$52:C$76)&lt;&gt;0,COUNTBLANK(D$52:D$76)&lt;&gt;0),135,#N/A))</f>
        <v>#N/A</v>
      </c>
    </row>
    <row r="53" spans="1:14" ht="15" customHeight="1" x14ac:dyDescent="0.2">
      <c r="A53" s="454" t="s">
        <v>431</v>
      </c>
      <c r="B53" s="455">
        <v>135762</v>
      </c>
      <c r="C53" s="455">
        <v>25517</v>
      </c>
      <c r="D53" s="455">
        <v>15828</v>
      </c>
      <c r="E53" s="456">
        <f t="shared" ref="E53:G71" si="11">IF($A$52=37802,IF(COUNTBLANK(B$52:B$71)&gt;0,#N/A,B53/B$52*100),IF(COUNTBLANK(B$52:B$76)&gt;0,#N/A,B53/B$52*100))</f>
        <v>100.65167589688842</v>
      </c>
      <c r="F53" s="456">
        <f t="shared" si="11"/>
        <v>102.0353486884197</v>
      </c>
      <c r="G53" s="456">
        <f t="shared" si="11"/>
        <v>101.07925154863018</v>
      </c>
      <c r="H53" s="457" t="str">
        <f>IF(ISERROR(L53)=TRUE,IF(MONTH(A53)=MONTH(MAX(A$52:A$76)),A53,""),"")</f>
        <v/>
      </c>
      <c r="I53" s="456" t="str">
        <f t="shared" ref="I53:K76" si="12">IF($H53&lt;&gt;"",E53,"")</f>
        <v/>
      </c>
      <c r="J53" s="456" t="str">
        <f t="shared" si="10"/>
        <v/>
      </c>
      <c r="K53" s="456" t="str">
        <f t="shared" si="10"/>
        <v/>
      </c>
      <c r="L53" s="456" t="e">
        <f t="shared" ref="L53:L76" si="13">IF(A$52=37802,IF(AND(COUNTBLANK(B$52:B$71)&lt;&gt;0,COUNTBLANK(C$52:C$71)&lt;&gt;0,COUNTBLANK(D$52:D$71)&lt;&gt;0),135,#N/A),IF(AND(COUNTBLANK(B$52:B$76)&lt;&gt;0,COUNTBLANK(C$52:C$76)&lt;&gt;0,COUNTBLANK(D$52:D$76)&lt;&gt;0),135,#N/A))</f>
        <v>#N/A</v>
      </c>
    </row>
    <row r="54" spans="1:14" ht="15" customHeight="1" x14ac:dyDescent="0.2">
      <c r="A54" s="458">
        <v>42614</v>
      </c>
      <c r="B54" s="455">
        <v>138224</v>
      </c>
      <c r="C54" s="455">
        <v>25204</v>
      </c>
      <c r="D54" s="455">
        <v>16284</v>
      </c>
      <c r="E54" s="456">
        <f t="shared" si="11"/>
        <v>102.47696151479431</v>
      </c>
      <c r="F54" s="456">
        <f t="shared" si="11"/>
        <v>100.78374920025593</v>
      </c>
      <c r="G54" s="456">
        <f t="shared" si="11"/>
        <v>103.99131489878026</v>
      </c>
      <c r="H54" s="457">
        <f>IF(ISERROR(L54)=TRUE,IF(MONTH(A54)=MONTH(MAX(A$52:A$76)),A54,""),"")</f>
        <v>42614</v>
      </c>
      <c r="I54" s="456">
        <f t="shared" si="12"/>
        <v>102.47696151479431</v>
      </c>
      <c r="J54" s="456">
        <f t="shared" si="10"/>
        <v>100.78374920025593</v>
      </c>
      <c r="K54" s="456">
        <f t="shared" si="10"/>
        <v>103.99131489878026</v>
      </c>
      <c r="L54" s="456" t="e">
        <f t="shared" si="13"/>
        <v>#N/A</v>
      </c>
    </row>
    <row r="55" spans="1:14" ht="15" customHeight="1" x14ac:dyDescent="0.2">
      <c r="A55" s="458" t="s">
        <v>432</v>
      </c>
      <c r="B55" s="455">
        <v>137497</v>
      </c>
      <c r="C55" s="455">
        <v>25049</v>
      </c>
      <c r="D55" s="455">
        <v>16146</v>
      </c>
      <c r="E55" s="456">
        <f t="shared" si="11"/>
        <v>101.9379758753883</v>
      </c>
      <c r="F55" s="456">
        <f t="shared" si="11"/>
        <v>100.16394753678823</v>
      </c>
      <c r="G55" s="456">
        <f t="shared" si="11"/>
        <v>103.11003256912959</v>
      </c>
      <c r="H55" s="457" t="str">
        <f>IF(ISERROR(L55)=TRUE,IF(MONTH(A55)=MONTH(MAX(A$52:A$76)),A55,""),"")</f>
        <v/>
      </c>
      <c r="I55" s="456" t="str">
        <f t="shared" si="12"/>
        <v/>
      </c>
      <c r="J55" s="456" t="str">
        <f t="shared" si="10"/>
        <v/>
      </c>
      <c r="K55" s="456" t="str">
        <f t="shared" si="10"/>
        <v/>
      </c>
      <c r="L55" s="456" t="e">
        <f t="shared" si="13"/>
        <v>#N/A</v>
      </c>
    </row>
    <row r="56" spans="1:14" ht="15" customHeight="1" x14ac:dyDescent="0.2">
      <c r="A56" s="458" t="s">
        <v>433</v>
      </c>
      <c r="B56" s="455">
        <v>138140</v>
      </c>
      <c r="C56" s="455">
        <v>25020</v>
      </c>
      <c r="D56" s="455">
        <v>16125</v>
      </c>
      <c r="E56" s="456">
        <f t="shared" si="11"/>
        <v>102.41468531986982</v>
      </c>
      <c r="F56" s="456">
        <f t="shared" si="11"/>
        <v>100.04798464491363</v>
      </c>
      <c r="G56" s="456">
        <f t="shared" si="11"/>
        <v>102.97592438853056</v>
      </c>
      <c r="H56" s="457" t="str">
        <f t="shared" ref="H56:H71" si="14">IF(ISERROR(L56)=TRUE,IF(MONTH(A56)=MONTH(MAX(A$52:A$76)),A56,""),"")</f>
        <v/>
      </c>
      <c r="I56" s="456" t="str">
        <f t="shared" si="12"/>
        <v/>
      </c>
      <c r="J56" s="456" t="str">
        <f t="shared" si="10"/>
        <v/>
      </c>
      <c r="K56" s="456" t="str">
        <f t="shared" si="10"/>
        <v/>
      </c>
      <c r="L56" s="456" t="e">
        <f t="shared" si="13"/>
        <v>#N/A</v>
      </c>
    </row>
    <row r="57" spans="1:14" ht="15" customHeight="1" x14ac:dyDescent="0.2">
      <c r="A57" s="458" t="s">
        <v>434</v>
      </c>
      <c r="B57" s="455">
        <v>139482</v>
      </c>
      <c r="C57" s="455">
        <v>25209</v>
      </c>
      <c r="D57" s="455">
        <v>16433</v>
      </c>
      <c r="E57" s="456">
        <f t="shared" si="11"/>
        <v>103.40962167211583</v>
      </c>
      <c r="F57" s="456">
        <f t="shared" si="11"/>
        <v>100.80374280230326</v>
      </c>
      <c r="G57" s="456">
        <f t="shared" si="11"/>
        <v>104.94284437064947</v>
      </c>
      <c r="H57" s="457" t="str">
        <f t="shared" si="14"/>
        <v/>
      </c>
      <c r="I57" s="456" t="str">
        <f t="shared" si="12"/>
        <v/>
      </c>
      <c r="J57" s="456" t="str">
        <f t="shared" si="10"/>
        <v/>
      </c>
      <c r="K57" s="456" t="str">
        <f t="shared" si="10"/>
        <v/>
      </c>
      <c r="L57" s="456" t="e">
        <f t="shared" si="13"/>
        <v>#N/A</v>
      </c>
    </row>
    <row r="58" spans="1:14" ht="15" customHeight="1" x14ac:dyDescent="0.2">
      <c r="A58" s="458">
        <v>42979</v>
      </c>
      <c r="B58" s="455">
        <v>141521</v>
      </c>
      <c r="C58" s="455">
        <v>24907</v>
      </c>
      <c r="D58" s="455">
        <v>16920</v>
      </c>
      <c r="E58" s="456">
        <f t="shared" si="11"/>
        <v>104.92130216558053</v>
      </c>
      <c r="F58" s="456">
        <f t="shared" si="11"/>
        <v>99.596129238643641</v>
      </c>
      <c r="G58" s="456">
        <f t="shared" si="11"/>
        <v>108.05287693977903</v>
      </c>
      <c r="H58" s="457">
        <f t="shared" si="14"/>
        <v>42979</v>
      </c>
      <c r="I58" s="456">
        <f t="shared" si="12"/>
        <v>104.92130216558053</v>
      </c>
      <c r="J58" s="456">
        <f t="shared" si="10"/>
        <v>99.596129238643641</v>
      </c>
      <c r="K58" s="456">
        <f t="shared" si="10"/>
        <v>108.05287693977903</v>
      </c>
      <c r="L58" s="456" t="e">
        <f t="shared" si="13"/>
        <v>#N/A</v>
      </c>
    </row>
    <row r="59" spans="1:14" ht="15" customHeight="1" x14ac:dyDescent="0.2">
      <c r="A59" s="458" t="s">
        <v>435</v>
      </c>
      <c r="B59" s="455">
        <v>140761</v>
      </c>
      <c r="C59" s="455">
        <v>24787</v>
      </c>
      <c r="D59" s="455">
        <v>16761</v>
      </c>
      <c r="E59" s="456">
        <f t="shared" si="11"/>
        <v>104.35785087816849</v>
      </c>
      <c r="F59" s="456">
        <f t="shared" si="11"/>
        <v>99.116282789507366</v>
      </c>
      <c r="G59" s="456">
        <f t="shared" si="11"/>
        <v>107.03748642952935</v>
      </c>
      <c r="H59" s="457" t="str">
        <f t="shared" si="14"/>
        <v/>
      </c>
      <c r="I59" s="456" t="str">
        <f t="shared" si="12"/>
        <v/>
      </c>
      <c r="J59" s="456" t="str">
        <f t="shared" si="10"/>
        <v/>
      </c>
      <c r="K59" s="456" t="str">
        <f t="shared" si="10"/>
        <v/>
      </c>
      <c r="L59" s="456" t="e">
        <f t="shared" si="13"/>
        <v>#N/A</v>
      </c>
    </row>
    <row r="60" spans="1:14" ht="15" customHeight="1" x14ac:dyDescent="0.2">
      <c r="A60" s="458" t="s">
        <v>436</v>
      </c>
      <c r="B60" s="455">
        <v>141214</v>
      </c>
      <c r="C60" s="455">
        <v>24372</v>
      </c>
      <c r="D60" s="455">
        <v>16702</v>
      </c>
      <c r="E60" s="456">
        <f t="shared" si="11"/>
        <v>104.69369750079697</v>
      </c>
      <c r="F60" s="456">
        <f t="shared" si="11"/>
        <v>97.456813819577732</v>
      </c>
      <c r="G60" s="456">
        <f t="shared" si="11"/>
        <v>106.66070630308448</v>
      </c>
      <c r="H60" s="457" t="str">
        <f t="shared" si="14"/>
        <v/>
      </c>
      <c r="I60" s="456" t="str">
        <f t="shared" si="12"/>
        <v/>
      </c>
      <c r="J60" s="456" t="str">
        <f t="shared" si="10"/>
        <v/>
      </c>
      <c r="K60" s="456" t="str">
        <f t="shared" si="10"/>
        <v/>
      </c>
      <c r="L60" s="456" t="e">
        <f t="shared" si="13"/>
        <v>#N/A</v>
      </c>
    </row>
    <row r="61" spans="1:14" ht="15" customHeight="1" x14ac:dyDescent="0.2">
      <c r="A61" s="458" t="s">
        <v>437</v>
      </c>
      <c r="B61" s="455">
        <v>142557</v>
      </c>
      <c r="C61" s="455">
        <v>24756</v>
      </c>
      <c r="D61" s="455">
        <v>17109</v>
      </c>
      <c r="E61" s="456">
        <f t="shared" si="11"/>
        <v>105.68937523631593</v>
      </c>
      <c r="F61" s="456">
        <f t="shared" si="11"/>
        <v>98.992322456813824</v>
      </c>
      <c r="G61" s="456">
        <f t="shared" si="11"/>
        <v>109.25985056517018</v>
      </c>
      <c r="H61" s="457" t="str">
        <f t="shared" si="14"/>
        <v/>
      </c>
      <c r="I61" s="456" t="str">
        <f t="shared" si="12"/>
        <v/>
      </c>
      <c r="J61" s="456" t="str">
        <f t="shared" si="10"/>
        <v/>
      </c>
      <c r="K61" s="456" t="str">
        <f t="shared" si="10"/>
        <v/>
      </c>
      <c r="L61" s="456" t="e">
        <f t="shared" si="13"/>
        <v>#N/A</v>
      </c>
    </row>
    <row r="62" spans="1:14" ht="15" customHeight="1" x14ac:dyDescent="0.2">
      <c r="A62" s="458">
        <v>43344</v>
      </c>
      <c r="B62" s="455">
        <v>144936</v>
      </c>
      <c r="C62" s="455">
        <v>24239</v>
      </c>
      <c r="D62" s="455">
        <v>17465</v>
      </c>
      <c r="E62" s="456">
        <f t="shared" si="11"/>
        <v>107.45312604257022</v>
      </c>
      <c r="F62" s="456">
        <f t="shared" si="11"/>
        <v>96.924984005118361</v>
      </c>
      <c r="G62" s="456">
        <f t="shared" si="11"/>
        <v>111.53330353151543</v>
      </c>
      <c r="H62" s="457">
        <f t="shared" si="14"/>
        <v>43344</v>
      </c>
      <c r="I62" s="456">
        <f t="shared" si="12"/>
        <v>107.45312604257022</v>
      </c>
      <c r="J62" s="456">
        <f t="shared" si="10"/>
        <v>96.924984005118361</v>
      </c>
      <c r="K62" s="456">
        <f t="shared" si="10"/>
        <v>111.53330353151543</v>
      </c>
      <c r="L62" s="456" t="e">
        <f t="shared" si="13"/>
        <v>#N/A</v>
      </c>
    </row>
    <row r="63" spans="1:14" ht="15" customHeight="1" x14ac:dyDescent="0.2">
      <c r="A63" s="458" t="s">
        <v>438</v>
      </c>
      <c r="B63" s="455">
        <v>143708</v>
      </c>
      <c r="C63" s="455">
        <v>23991</v>
      </c>
      <c r="D63" s="455">
        <v>17398</v>
      </c>
      <c r="E63" s="456">
        <f t="shared" si="11"/>
        <v>106.54270738343601</v>
      </c>
      <c r="F63" s="456">
        <f t="shared" si="11"/>
        <v>95.933301343570051</v>
      </c>
      <c r="G63" s="456">
        <f t="shared" si="11"/>
        <v>111.10543457436617</v>
      </c>
      <c r="H63" s="457" t="str">
        <f t="shared" si="14"/>
        <v/>
      </c>
      <c r="I63" s="456" t="str">
        <f t="shared" si="12"/>
        <v/>
      </c>
      <c r="J63" s="456" t="str">
        <f t="shared" si="10"/>
        <v/>
      </c>
      <c r="K63" s="456" t="str">
        <f t="shared" si="10"/>
        <v/>
      </c>
      <c r="L63" s="456" t="e">
        <f t="shared" si="13"/>
        <v>#N/A</v>
      </c>
    </row>
    <row r="64" spans="1:14" ht="15" customHeight="1" x14ac:dyDescent="0.2">
      <c r="A64" s="458" t="s">
        <v>439</v>
      </c>
      <c r="B64" s="455">
        <v>144142</v>
      </c>
      <c r="C64" s="455">
        <v>23717</v>
      </c>
      <c r="D64" s="455">
        <v>17366</v>
      </c>
      <c r="E64" s="456">
        <f t="shared" si="11"/>
        <v>106.86446772387922</v>
      </c>
      <c r="F64" s="456">
        <f t="shared" si="11"/>
        <v>94.837651951375562</v>
      </c>
      <c r="G64" s="456">
        <f t="shared" si="11"/>
        <v>110.90107925154864</v>
      </c>
      <c r="H64" s="457" t="str">
        <f t="shared" si="14"/>
        <v/>
      </c>
      <c r="I64" s="456" t="str">
        <f t="shared" si="12"/>
        <v/>
      </c>
      <c r="J64" s="456" t="str">
        <f t="shared" si="10"/>
        <v/>
      </c>
      <c r="K64" s="456" t="str">
        <f t="shared" si="10"/>
        <v/>
      </c>
      <c r="L64" s="456" t="e">
        <f t="shared" si="13"/>
        <v>#N/A</v>
      </c>
    </row>
    <row r="65" spans="1:12" ht="15" customHeight="1" x14ac:dyDescent="0.2">
      <c r="A65" s="458" t="s">
        <v>440</v>
      </c>
      <c r="B65" s="455">
        <v>144783</v>
      </c>
      <c r="C65" s="455">
        <v>23780</v>
      </c>
      <c r="D65" s="455">
        <v>17777</v>
      </c>
      <c r="E65" s="456">
        <f t="shared" si="11"/>
        <v>107.3396944018149</v>
      </c>
      <c r="F65" s="456">
        <f t="shared" si="11"/>
        <v>95.089571337172103</v>
      </c>
      <c r="G65" s="456">
        <f t="shared" si="11"/>
        <v>113.52576792898653</v>
      </c>
      <c r="H65" s="457" t="str">
        <f t="shared" si="14"/>
        <v/>
      </c>
      <c r="I65" s="456" t="str">
        <f t="shared" si="12"/>
        <v/>
      </c>
      <c r="J65" s="456" t="str">
        <f t="shared" si="10"/>
        <v/>
      </c>
      <c r="K65" s="456" t="str">
        <f t="shared" si="10"/>
        <v/>
      </c>
      <c r="L65" s="456" t="e">
        <f t="shared" si="13"/>
        <v>#N/A</v>
      </c>
    </row>
    <row r="66" spans="1:12" ht="15" customHeight="1" x14ac:dyDescent="0.2">
      <c r="A66" s="458">
        <v>43709</v>
      </c>
      <c r="B66" s="455">
        <v>147126</v>
      </c>
      <c r="C66" s="455">
        <v>23334</v>
      </c>
      <c r="D66" s="455">
        <v>18061</v>
      </c>
      <c r="E66" s="456">
        <f t="shared" si="11"/>
        <v>109.07675541024444</v>
      </c>
      <c r="F66" s="456">
        <f t="shared" si="11"/>
        <v>93.306142034548941</v>
      </c>
      <c r="G66" s="456">
        <f t="shared" si="11"/>
        <v>115.33942141899227</v>
      </c>
      <c r="H66" s="457">
        <f t="shared" si="14"/>
        <v>43709</v>
      </c>
      <c r="I66" s="456">
        <f t="shared" si="12"/>
        <v>109.07675541024444</v>
      </c>
      <c r="J66" s="456">
        <f t="shared" si="10"/>
        <v>93.306142034548941</v>
      </c>
      <c r="K66" s="456">
        <f t="shared" si="10"/>
        <v>115.33942141899227</v>
      </c>
      <c r="L66" s="456" t="e">
        <f t="shared" si="13"/>
        <v>#N/A</v>
      </c>
    </row>
    <row r="67" spans="1:12" ht="15" customHeight="1" x14ac:dyDescent="0.2">
      <c r="A67" s="458" t="s">
        <v>441</v>
      </c>
      <c r="B67" s="455">
        <v>145794</v>
      </c>
      <c r="C67" s="455">
        <v>23375</v>
      </c>
      <c r="D67" s="455">
        <v>18006</v>
      </c>
      <c r="E67" s="456">
        <f t="shared" si="11"/>
        <v>108.08923289072752</v>
      </c>
      <c r="F67" s="456">
        <f t="shared" si="11"/>
        <v>93.470089571337169</v>
      </c>
      <c r="G67" s="456">
        <f t="shared" si="11"/>
        <v>114.98818570789962</v>
      </c>
      <c r="H67" s="457" t="str">
        <f t="shared" si="14"/>
        <v/>
      </c>
      <c r="I67" s="456" t="str">
        <f t="shared" si="12"/>
        <v/>
      </c>
      <c r="J67" s="456" t="str">
        <f t="shared" si="10"/>
        <v/>
      </c>
      <c r="K67" s="456" t="str">
        <f t="shared" si="10"/>
        <v/>
      </c>
      <c r="L67" s="456" t="e">
        <f t="shared" si="13"/>
        <v>#N/A</v>
      </c>
    </row>
    <row r="68" spans="1:12" ht="15" customHeight="1" x14ac:dyDescent="0.2">
      <c r="A68" s="458" t="s">
        <v>442</v>
      </c>
      <c r="B68" s="455">
        <v>145425</v>
      </c>
      <c r="C68" s="455">
        <v>22763</v>
      </c>
      <c r="D68" s="455">
        <v>17472</v>
      </c>
      <c r="E68" s="456">
        <f t="shared" si="11"/>
        <v>107.8156624630235</v>
      </c>
      <c r="F68" s="456">
        <f t="shared" si="11"/>
        <v>91.022872680742168</v>
      </c>
      <c r="G68" s="456">
        <f t="shared" si="11"/>
        <v>111.57800625838176</v>
      </c>
      <c r="H68" s="457" t="str">
        <f t="shared" si="14"/>
        <v/>
      </c>
      <c r="I68" s="456" t="str">
        <f t="shared" si="12"/>
        <v/>
      </c>
      <c r="J68" s="456" t="str">
        <f t="shared" si="12"/>
        <v/>
      </c>
      <c r="K68" s="456" t="str">
        <f t="shared" si="12"/>
        <v/>
      </c>
      <c r="L68" s="456" t="e">
        <f t="shared" si="13"/>
        <v>#N/A</v>
      </c>
    </row>
    <row r="69" spans="1:12" ht="15" customHeight="1" x14ac:dyDescent="0.2">
      <c r="A69" s="458" t="s">
        <v>443</v>
      </c>
      <c r="B69" s="455">
        <v>143970</v>
      </c>
      <c r="C69" s="455">
        <v>22437</v>
      </c>
      <c r="D69" s="455">
        <v>17107</v>
      </c>
      <c r="E69" s="456">
        <f t="shared" si="11"/>
        <v>106.73694980093859</v>
      </c>
      <c r="F69" s="456">
        <f t="shared" si="11"/>
        <v>89.719289827255281</v>
      </c>
      <c r="G69" s="456">
        <f t="shared" si="11"/>
        <v>109.2470783574941</v>
      </c>
      <c r="H69" s="457" t="str">
        <f t="shared" si="14"/>
        <v/>
      </c>
      <c r="I69" s="456" t="str">
        <f t="shared" si="12"/>
        <v/>
      </c>
      <c r="J69" s="456" t="str">
        <f t="shared" si="12"/>
        <v/>
      </c>
      <c r="K69" s="456" t="str">
        <f t="shared" si="12"/>
        <v/>
      </c>
      <c r="L69" s="456" t="e">
        <f t="shared" si="13"/>
        <v>#N/A</v>
      </c>
    </row>
    <row r="70" spans="1:12" ht="15" customHeight="1" x14ac:dyDescent="0.2">
      <c r="A70" s="458">
        <v>44075</v>
      </c>
      <c r="B70" s="455">
        <v>146092</v>
      </c>
      <c r="C70" s="455">
        <v>22440</v>
      </c>
      <c r="D70" s="455">
        <v>17943</v>
      </c>
      <c r="E70" s="456">
        <f t="shared" si="11"/>
        <v>108.31016510605487</v>
      </c>
      <c r="F70" s="456">
        <f t="shared" si="11"/>
        <v>89.731285988483691</v>
      </c>
      <c r="G70" s="456">
        <f t="shared" si="11"/>
        <v>114.58586116610256</v>
      </c>
      <c r="H70" s="457">
        <f t="shared" si="14"/>
        <v>44075</v>
      </c>
      <c r="I70" s="456">
        <f t="shared" si="12"/>
        <v>108.31016510605487</v>
      </c>
      <c r="J70" s="456">
        <f t="shared" si="12"/>
        <v>89.731285988483691</v>
      </c>
      <c r="K70" s="456">
        <f t="shared" si="12"/>
        <v>114.58586116610256</v>
      </c>
      <c r="L70" s="456" t="e">
        <f t="shared" si="13"/>
        <v>#N/A</v>
      </c>
    </row>
    <row r="71" spans="1:12" ht="15" customHeight="1" x14ac:dyDescent="0.2">
      <c r="A71" s="458" t="s">
        <v>444</v>
      </c>
      <c r="B71" s="455">
        <v>145427</v>
      </c>
      <c r="C71" s="455">
        <v>21770</v>
      </c>
      <c r="D71" s="455">
        <v>17495</v>
      </c>
      <c r="E71" s="456">
        <f t="shared" si="11"/>
        <v>107.81714522956933</v>
      </c>
      <c r="F71" s="456">
        <f t="shared" si="11"/>
        <v>87.052143314139471</v>
      </c>
      <c r="G71" s="456">
        <f t="shared" si="11"/>
        <v>111.72488664665687</v>
      </c>
      <c r="H71" s="457" t="str">
        <f t="shared" si="14"/>
        <v/>
      </c>
      <c r="I71" s="456" t="str">
        <f t="shared" si="12"/>
        <v/>
      </c>
      <c r="J71" s="456" t="str">
        <f t="shared" si="12"/>
        <v/>
      </c>
      <c r="K71" s="456" t="str">
        <f t="shared" si="12"/>
        <v/>
      </c>
      <c r="L71" s="456" t="e">
        <f t="shared" si="13"/>
        <v>#N/A</v>
      </c>
    </row>
    <row r="72" spans="1:12" ht="15" customHeight="1" x14ac:dyDescent="0.2">
      <c r="A72" s="458" t="s">
        <v>445</v>
      </c>
      <c r="B72" s="455">
        <v>145415</v>
      </c>
      <c r="C72" s="455">
        <v>21295</v>
      </c>
      <c r="D72" s="455">
        <v>17247</v>
      </c>
      <c r="E72" s="459">
        <f t="shared" ref="E72:G76" si="15">IF($A$52=37802,IF(COUNTBLANK(B$52:B$71)&gt;0,#N/A,IF(ISBLANK(B72)=FALSE,B72/B$52*100,#N/A)),IF(COUNTBLANK(B$52:B$76)&gt;0,#N/A,B72/B$52*100))</f>
        <v>107.80824863029441</v>
      </c>
      <c r="F72" s="459">
        <f t="shared" si="15"/>
        <v>85.152751119641707</v>
      </c>
      <c r="G72" s="459">
        <f t="shared" si="15"/>
        <v>110.14113289482086</v>
      </c>
      <c r="H72" s="460" t="str">
        <f>IF(A$52=37802,IF(ISERROR(L72)=TRUE,IF(ISBLANK(A72)=FALSE,IF(MONTH(A72)=MONTH(MAX(A$52:A$76)),A72,""),""),""),IF(ISERROR(L72)=TRUE,IF(MONTH(A72)=MONTH(MAX(A$52:A$76)),A72,""),""))</f>
        <v/>
      </c>
      <c r="I72" s="456" t="str">
        <f t="shared" si="12"/>
        <v/>
      </c>
      <c r="J72" s="456" t="str">
        <f t="shared" si="12"/>
        <v/>
      </c>
      <c r="K72" s="456" t="str">
        <f t="shared" si="12"/>
        <v/>
      </c>
      <c r="L72" s="456" t="e">
        <f t="shared" si="13"/>
        <v>#N/A</v>
      </c>
    </row>
    <row r="73" spans="1:12" ht="15" customHeight="1" x14ac:dyDescent="0.2">
      <c r="A73" s="458" t="s">
        <v>446</v>
      </c>
      <c r="B73" s="455">
        <v>146044</v>
      </c>
      <c r="C73" s="455">
        <v>21806</v>
      </c>
      <c r="D73" s="455">
        <v>17851</v>
      </c>
      <c r="E73" s="459">
        <f t="shared" si="15"/>
        <v>108.27457870895516</v>
      </c>
      <c r="F73" s="459">
        <f t="shared" si="15"/>
        <v>87.196097248880349</v>
      </c>
      <c r="G73" s="459">
        <f t="shared" si="15"/>
        <v>113.9983396130021</v>
      </c>
      <c r="H73" s="460" t="str">
        <f>IF(A$52=37802,IF(ISERROR(L73)=TRUE,IF(ISBLANK(A73)=FALSE,IF(MONTH(A73)=MONTH(MAX(A$52:A$76)),A73,""),""),""),IF(ISERROR(L73)=TRUE,IF(MONTH(A73)=MONTH(MAX(A$52:A$76)),A73,""),""))</f>
        <v/>
      </c>
      <c r="I73" s="456" t="str">
        <f t="shared" si="12"/>
        <v/>
      </c>
      <c r="J73" s="456" t="str">
        <f t="shared" si="12"/>
        <v/>
      </c>
      <c r="K73" s="456" t="str">
        <f t="shared" si="12"/>
        <v/>
      </c>
      <c r="L73" s="456" t="e">
        <f t="shared" si="13"/>
        <v>#N/A</v>
      </c>
    </row>
    <row r="74" spans="1:12" ht="15" customHeight="1" x14ac:dyDescent="0.2">
      <c r="A74" s="458">
        <v>44440</v>
      </c>
      <c r="B74" s="455">
        <v>148613</v>
      </c>
      <c r="C74" s="455">
        <v>21741</v>
      </c>
      <c r="D74" s="455">
        <v>18481</v>
      </c>
      <c r="E74" s="459">
        <f t="shared" si="15"/>
        <v>110.17919233706249</v>
      </c>
      <c r="F74" s="459">
        <f t="shared" si="15"/>
        <v>86.936180422264869</v>
      </c>
      <c r="G74" s="459">
        <f t="shared" si="15"/>
        <v>118.0215850309726</v>
      </c>
      <c r="H74" s="460">
        <f>IF(A$52=37802,IF(ISERROR(L74)=TRUE,IF(ISBLANK(A74)=FALSE,IF(MONTH(A74)=MONTH(MAX(A$52:A$76)),A74,""),""),""),IF(ISERROR(L74)=TRUE,IF(MONTH(A74)=MONTH(MAX(A$52:A$76)),A74,""),""))</f>
        <v>44440</v>
      </c>
      <c r="I74" s="456">
        <f t="shared" si="12"/>
        <v>110.17919233706249</v>
      </c>
      <c r="J74" s="456">
        <f t="shared" si="12"/>
        <v>86.936180422264869</v>
      </c>
      <c r="K74" s="456">
        <f t="shared" si="12"/>
        <v>118.0215850309726</v>
      </c>
      <c r="L74" s="456" t="e">
        <f t="shared" si="13"/>
        <v>#N/A</v>
      </c>
    </row>
    <row r="75" spans="1:12" ht="15" customHeight="1" x14ac:dyDescent="0.2">
      <c r="A75" s="458" t="s">
        <v>447</v>
      </c>
      <c r="B75" s="455">
        <v>147719</v>
      </c>
      <c r="C75" s="455">
        <v>21527</v>
      </c>
      <c r="D75" s="455">
        <v>18341</v>
      </c>
      <c r="E75" s="459">
        <f t="shared" si="15"/>
        <v>109.51639569108042</v>
      </c>
      <c r="F75" s="459">
        <f t="shared" si="15"/>
        <v>86.080454254638511</v>
      </c>
      <c r="G75" s="459">
        <f t="shared" si="15"/>
        <v>117.12753049364584</v>
      </c>
      <c r="H75" s="460" t="str">
        <f>IF(A$52=37802,IF(ISERROR(L75)=TRUE,IF(ISBLANK(A75)=FALSE,IF(MONTH(A75)=MONTH(MAX(A$52:A$76)),A75,""),""),""),IF(ISERROR(L75)=TRUE,IF(MONTH(A75)=MONTH(MAX(A$52:A$76)),A75,""),""))</f>
        <v/>
      </c>
      <c r="I75" s="456" t="str">
        <f t="shared" si="12"/>
        <v/>
      </c>
      <c r="J75" s="456" t="str">
        <f t="shared" si="12"/>
        <v/>
      </c>
      <c r="K75" s="456" t="str">
        <f t="shared" si="12"/>
        <v/>
      </c>
      <c r="L75" s="456" t="e">
        <f t="shared" si="13"/>
        <v>#N/A</v>
      </c>
    </row>
    <row r="76" spans="1:12" ht="15" customHeight="1" x14ac:dyDescent="0.2">
      <c r="A76" s="458" t="s">
        <v>448</v>
      </c>
      <c r="B76" s="455">
        <v>148003</v>
      </c>
      <c r="C76" s="461">
        <v>21348</v>
      </c>
      <c r="D76" s="461">
        <v>18335</v>
      </c>
      <c r="E76" s="459">
        <f t="shared" si="15"/>
        <v>109.72694854058702</v>
      </c>
      <c r="F76" s="459">
        <f t="shared" si="15"/>
        <v>85.364683301343575</v>
      </c>
      <c r="G76" s="459">
        <f t="shared" si="15"/>
        <v>117.08921387061753</v>
      </c>
      <c r="H76" s="460" t="str">
        <f>IF(A$52=37802,IF(ISERROR(L76)=TRUE,IF(ISBLANK(A76)=FALSE,IF(MONTH(A76)=MONTH(MAX(A$52:A$76)),A76,""),""),""),IF(ISERROR(L76)=TRUE,IF(MONTH(A76)=MONTH(MAX(A$52:A$76)),A76,""),""))</f>
        <v/>
      </c>
      <c r="I76" s="456" t="str">
        <f t="shared" si="12"/>
        <v/>
      </c>
      <c r="J76" s="456" t="str">
        <f t="shared" si="12"/>
        <v/>
      </c>
      <c r="K76" s="456" t="str">
        <f t="shared" si="12"/>
        <v/>
      </c>
      <c r="L76" s="456" t="e">
        <f t="shared" si="13"/>
        <v>#N/A</v>
      </c>
    </row>
    <row r="78" spans="1:12" ht="15" customHeight="1" x14ac:dyDescent="0.2">
      <c r="I78" s="456">
        <f>IF(I76&lt;&gt;"",I76,IF(I75&lt;&gt;"",I75,IF(I74&lt;&gt;"",I74,IF(I73&lt;&gt;"",I73,IF(I72&lt;&gt;"",I72,IF(I71&lt;&gt;"",I71,""))))))</f>
        <v>110.17919233706249</v>
      </c>
      <c r="J78" s="456">
        <f>IF(J76&lt;&gt;"",J76,IF(J75&lt;&gt;"",J75,IF(J74&lt;&gt;"",J74,IF(J73&lt;&gt;"",J73,IF(J72&lt;&gt;"",J72,IF(J71&lt;&gt;"",J71,""))))))</f>
        <v>86.936180422264869</v>
      </c>
      <c r="K78" s="456">
        <f>IF(K76&lt;&gt;"",K76,IF(K75&lt;&gt;"",K75,IF(K74&lt;&gt;"",K74,IF(K73&lt;&gt;"",K73,IF(K72&lt;&gt;"",K72,IF(K71&lt;&gt;"",K71,""))))))</f>
        <v>118.0215850309726</v>
      </c>
    </row>
    <row r="79" spans="1:12" ht="15" customHeight="1" x14ac:dyDescent="0.2">
      <c r="I79" s="463">
        <f>RANK(I78,$I78:$K78)</f>
        <v>2</v>
      </c>
      <c r="J79" s="463">
        <f>RANK(J78,$I78:$K78)</f>
        <v>3</v>
      </c>
      <c r="K79" s="463">
        <f>RANK(K78,$I78:$K78)</f>
        <v>1</v>
      </c>
    </row>
    <row r="80" spans="1:12" ht="15" customHeight="1" x14ac:dyDescent="0.2">
      <c r="I80" s="456" t="str">
        <f>"SvB: "&amp;IF(I78&gt;100,"+","")&amp;TEXT(I78-100,"0,0")&amp;"%"</f>
        <v>SvB: +10,2%</v>
      </c>
      <c r="J80" s="456" t="str">
        <f>"GeB - ausschließlich: "&amp;IF(J78&gt;100,"+","")&amp;TEXT(J78-100,"0,0")&amp;"%"</f>
        <v>GeB - ausschließlich: -13,1%</v>
      </c>
      <c r="K80" s="456" t="str">
        <f>"GeB - im Nebenjob: "&amp;IF(K78&gt;100,"+","")&amp;TEXT(K78-100,"0,0")&amp;"%"</f>
        <v>GeB - im Nebenjob: +18,0%</v>
      </c>
    </row>
    <row r="82" spans="9:9" ht="15" customHeight="1" x14ac:dyDescent="0.2">
      <c r="I82" s="456" t="str">
        <f>IF(ISERROR(HLOOKUP(1,I$79:K$80,2,FALSE)),"",HLOOKUP(1,I$79:K$80,2,FALSE))</f>
        <v>GeB - im Nebenjob: +18,0%</v>
      </c>
    </row>
    <row r="83" spans="9:9" ht="15" customHeight="1" x14ac:dyDescent="0.2">
      <c r="I83" s="456" t="str">
        <f>IF(ISERROR(HLOOKUP(2,I$79:K$80,2,FALSE)),"",HLOOKUP(2,I$79:K$80,2,FALSE))</f>
        <v>SvB: +10,2%</v>
      </c>
    </row>
    <row r="84" spans="9:9" ht="15" customHeight="1" x14ac:dyDescent="0.2">
      <c r="I84" s="456" t="str">
        <f>IF(ISERROR(HLOOKUP(3,I$79:K$80,2,FALSE)),"",HLOOKUP(3,I$79:K$80,2,FALSE))</f>
        <v>GeB - ausschließlich: -13,1%</v>
      </c>
    </row>
  </sheetData>
  <mergeCells count="16">
    <mergeCell ref="B4:C4"/>
    <mergeCell ref="D4:E4"/>
    <mergeCell ref="F4:G4"/>
    <mergeCell ref="H4:I4"/>
    <mergeCell ref="J4:N4"/>
    <mergeCell ref="J12:N12"/>
    <mergeCell ref="A50:A51"/>
    <mergeCell ref="B50:D50"/>
    <mergeCell ref="E50:G50"/>
    <mergeCell ref="H50:H51"/>
    <mergeCell ref="I50:K50"/>
    <mergeCell ref="A12:A13"/>
    <mergeCell ref="B12:C12"/>
    <mergeCell ref="D12:E12"/>
    <mergeCell ref="F12:G12"/>
    <mergeCell ref="H12:I12"/>
  </mergeCells>
  <pageMargins left="0.78740157499999996" right="0.78740157499999996" top="0.984251969" bottom="0.984251969" header="0.4921259845" footer="0.4921259845"/>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F8068-362E-4133-8BB7-1836454E5F79}">
  <sheetPr codeName="Tabelle2"/>
  <dimension ref="A1:B20"/>
  <sheetViews>
    <sheetView zoomScaleNormal="100" zoomScaleSheetLayoutView="100" workbookViewId="0"/>
  </sheetViews>
  <sheetFormatPr baseColWidth="10" defaultRowHeight="12" x14ac:dyDescent="0.2"/>
  <cols>
    <col min="1" max="1" width="2" style="469" customWidth="1"/>
    <col min="2" max="2" width="78" style="469" customWidth="1"/>
    <col min="3" max="6" width="102.75" style="469" customWidth="1"/>
    <col min="7" max="16384" width="11" style="469"/>
  </cols>
  <sheetData>
    <row r="1" spans="1:2" s="466" customFormat="1" ht="36.75" customHeight="1" x14ac:dyDescent="0.2">
      <c r="A1" s="464"/>
      <c r="B1" s="465" t="s">
        <v>6</v>
      </c>
    </row>
    <row r="2" spans="1:2" s="467" customFormat="1" ht="19.5" customHeight="1" x14ac:dyDescent="0.2">
      <c r="B2" s="468" t="s">
        <v>449</v>
      </c>
    </row>
    <row r="3" spans="1:2" ht="15" x14ac:dyDescent="0.25">
      <c r="B3" s="470" t="s">
        <v>450</v>
      </c>
    </row>
    <row r="5" spans="1:2" ht="29.25" customHeight="1" x14ac:dyDescent="0.2">
      <c r="B5" s="471" t="s">
        <v>451</v>
      </c>
    </row>
    <row r="6" spans="1:2" ht="9.9499999999999993" customHeight="1" x14ac:dyDescent="0.2">
      <c r="B6" s="471"/>
    </row>
    <row r="7" spans="1:2" ht="73.5" customHeight="1" x14ac:dyDescent="0.2">
      <c r="B7" s="471" t="s">
        <v>452</v>
      </c>
    </row>
    <row r="8" spans="1:2" ht="9.9499999999999993" customHeight="1" x14ac:dyDescent="0.2">
      <c r="B8" s="471"/>
    </row>
    <row r="9" spans="1:2" ht="50.25" customHeight="1" x14ac:dyDescent="0.2">
      <c r="B9" s="471" t="s">
        <v>453</v>
      </c>
    </row>
    <row r="10" spans="1:2" ht="9.9499999999999993" customHeight="1" x14ac:dyDescent="0.2">
      <c r="B10" s="471"/>
    </row>
    <row r="11" spans="1:2" ht="79.5" customHeight="1" x14ac:dyDescent="0.2">
      <c r="B11" s="471" t="s">
        <v>454</v>
      </c>
    </row>
    <row r="12" spans="1:2" ht="9.9499999999999993" customHeight="1" x14ac:dyDescent="0.2">
      <c r="B12" s="471"/>
    </row>
    <row r="13" spans="1:2" ht="48.75" customHeight="1" x14ac:dyDescent="0.2">
      <c r="B13" s="471" t="s">
        <v>455</v>
      </c>
    </row>
    <row r="14" spans="1:2" ht="9.9499999999999993" customHeight="1" x14ac:dyDescent="0.2">
      <c r="B14" s="471"/>
    </row>
    <row r="15" spans="1:2" ht="33" customHeight="1" x14ac:dyDescent="0.2">
      <c r="B15" s="471" t="s">
        <v>456</v>
      </c>
    </row>
    <row r="16" spans="1:2" ht="9.9499999999999993" customHeight="1" x14ac:dyDescent="0.2">
      <c r="B16" s="471"/>
    </row>
    <row r="17" spans="2:2" ht="105" customHeight="1" x14ac:dyDescent="0.2">
      <c r="B17" s="471" t="s">
        <v>457</v>
      </c>
    </row>
    <row r="18" spans="2:2" ht="9.9499999999999993" customHeight="1" x14ac:dyDescent="0.2">
      <c r="B18" s="471"/>
    </row>
    <row r="19" spans="2:2" ht="13.5" customHeight="1" x14ac:dyDescent="0.2">
      <c r="B19" s="472" t="s">
        <v>458</v>
      </c>
    </row>
    <row r="20" spans="2:2" ht="40.5" customHeight="1" x14ac:dyDescent="0.2">
      <c r="B20" s="473" t="s">
        <v>459</v>
      </c>
    </row>
  </sheetData>
  <hyperlinks>
    <hyperlink ref="B20" r:id="rId1" xr:uid="{0E0A019A-1CFB-4E7B-A4BC-E5EDA292428C}"/>
  </hyperlinks>
  <pageMargins left="0.7" right="0.7" top="0.78740157499999996" bottom="0.78740157499999996"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F9950-F52E-40AA-AEE6-2063A310B9E6}">
  <sheetPr codeName="Tabelle3">
    <pageSetUpPr fitToPage="1"/>
  </sheetPr>
  <dimension ref="A1:J289"/>
  <sheetViews>
    <sheetView showGridLines="0" zoomScaleNormal="100" workbookViewId="0"/>
  </sheetViews>
  <sheetFormatPr baseColWidth="10" defaultRowHeight="12.75" x14ac:dyDescent="0.2"/>
  <cols>
    <col min="1" max="1" width="1.875" style="452" customWidth="1"/>
    <col min="2" max="2" width="78" style="452" customWidth="1"/>
    <col min="3" max="6" width="11" style="452"/>
    <col min="7" max="7" width="4.125" style="452" customWidth="1"/>
    <col min="8" max="16384" width="11" style="452"/>
  </cols>
  <sheetData>
    <row r="1" spans="1:2" ht="39.75" customHeight="1" x14ac:dyDescent="0.2">
      <c r="A1" s="474"/>
      <c r="B1" s="475" t="s">
        <v>6</v>
      </c>
    </row>
    <row r="2" spans="1:2" ht="25.5" customHeight="1" x14ac:dyDescent="0.2">
      <c r="B2" s="476" t="s">
        <v>449</v>
      </c>
    </row>
    <row r="3" spans="1:2" ht="24.95" customHeight="1" x14ac:dyDescent="0.2">
      <c r="A3" s="477"/>
      <c r="B3" s="478" t="s">
        <v>460</v>
      </c>
    </row>
    <row r="4" spans="1:2" s="469" customFormat="1" ht="12" x14ac:dyDescent="0.2"/>
    <row r="5" spans="1:2" s="469" customFormat="1" ht="139.5" customHeight="1" x14ac:dyDescent="0.2">
      <c r="B5" s="471" t="s">
        <v>461</v>
      </c>
    </row>
    <row r="6" spans="1:2" s="469" customFormat="1" ht="9.9499999999999993" customHeight="1" x14ac:dyDescent="0.2">
      <c r="B6" s="471"/>
    </row>
    <row r="7" spans="1:2" s="469" customFormat="1" ht="222.75" customHeight="1" x14ac:dyDescent="0.2">
      <c r="B7" s="471" t="s">
        <v>462</v>
      </c>
    </row>
    <row r="8" spans="1:2" s="469" customFormat="1" ht="9.9499999999999993" customHeight="1" x14ac:dyDescent="0.2">
      <c r="B8" s="471"/>
    </row>
    <row r="9" spans="1:2" s="469" customFormat="1" ht="61.5" customHeight="1" x14ac:dyDescent="0.2">
      <c r="B9" s="479" t="s">
        <v>463</v>
      </c>
    </row>
    <row r="10" spans="1:2" s="469" customFormat="1" ht="9.9499999999999993" customHeight="1" x14ac:dyDescent="0.2">
      <c r="B10" s="471"/>
    </row>
    <row r="11" spans="1:2" s="469" customFormat="1" ht="152.25" customHeight="1" x14ac:dyDescent="0.2">
      <c r="B11" s="471" t="s">
        <v>464</v>
      </c>
    </row>
    <row r="12" spans="1:2" s="469" customFormat="1" ht="9.9499999999999993" customHeight="1" x14ac:dyDescent="0.2">
      <c r="B12" s="471"/>
    </row>
    <row r="13" spans="1:2" s="469" customFormat="1" ht="96" customHeight="1" x14ac:dyDescent="0.2">
      <c r="B13" s="471" t="s">
        <v>465</v>
      </c>
    </row>
    <row r="14" spans="1:2" s="469" customFormat="1" ht="9.9499999999999993" customHeight="1" x14ac:dyDescent="0.2">
      <c r="B14" s="471"/>
    </row>
    <row r="15" spans="1:2" s="469" customFormat="1" ht="176.25" customHeight="1" x14ac:dyDescent="0.2">
      <c r="B15" s="479" t="s">
        <v>466</v>
      </c>
    </row>
    <row r="16" spans="1:2" s="469" customFormat="1" ht="9.9499999999999993" customHeight="1" x14ac:dyDescent="0.2">
      <c r="B16" s="471"/>
    </row>
    <row r="17" spans="1:6" s="469" customFormat="1" ht="26.25" customHeight="1" x14ac:dyDescent="0.2">
      <c r="B17" s="472" t="s">
        <v>467</v>
      </c>
    </row>
    <row r="18" spans="1:6" s="469" customFormat="1" ht="37.5" customHeight="1" x14ac:dyDescent="0.2">
      <c r="B18" s="473" t="s">
        <v>468</v>
      </c>
    </row>
    <row r="19" spans="1:6" s="469" customFormat="1" ht="12" x14ac:dyDescent="0.2"/>
    <row r="20" spans="1:6" s="469" customFormat="1" ht="12" x14ac:dyDescent="0.2"/>
    <row r="21" spans="1:6" s="469" customFormat="1" ht="12" x14ac:dyDescent="0.2"/>
    <row r="22" spans="1:6" x14ac:dyDescent="0.2">
      <c r="A22" s="477"/>
      <c r="B22" s="477"/>
      <c r="C22" s="477"/>
      <c r="D22" s="477"/>
      <c r="E22" s="477"/>
      <c r="F22" s="477"/>
    </row>
    <row r="23" spans="1:6" x14ac:dyDescent="0.2">
      <c r="A23" s="477"/>
      <c r="B23" s="477"/>
      <c r="C23" s="477"/>
      <c r="D23" s="477"/>
      <c r="E23" s="477"/>
      <c r="F23" s="477"/>
    </row>
    <row r="24" spans="1:6" x14ac:dyDescent="0.2">
      <c r="A24" s="480"/>
      <c r="B24" s="477"/>
      <c r="C24" s="477"/>
      <c r="D24" s="477"/>
      <c r="E24" s="477"/>
      <c r="F24" s="477"/>
    </row>
    <row r="25" spans="1:6" x14ac:dyDescent="0.2">
      <c r="A25" s="481"/>
      <c r="B25" s="477"/>
      <c r="C25" s="477"/>
      <c r="D25" s="477"/>
      <c r="E25" s="477"/>
      <c r="F25" s="477"/>
    </row>
    <row r="26" spans="1:6" x14ac:dyDescent="0.2">
      <c r="A26" s="477"/>
      <c r="B26" s="477"/>
      <c r="C26" s="477"/>
      <c r="D26" s="477"/>
      <c r="E26" s="477"/>
      <c r="F26" s="477"/>
    </row>
    <row r="27" spans="1:6" x14ac:dyDescent="0.2">
      <c r="A27" s="477"/>
      <c r="B27" s="477"/>
      <c r="C27" s="477"/>
      <c r="D27" s="477"/>
      <c r="E27" s="477"/>
      <c r="F27" s="477"/>
    </row>
    <row r="28" spans="1:6" x14ac:dyDescent="0.2">
      <c r="A28" s="477"/>
      <c r="B28" s="477"/>
      <c r="C28" s="477"/>
      <c r="D28" s="477"/>
      <c r="E28" s="477"/>
      <c r="F28" s="477"/>
    </row>
    <row r="29" spans="1:6" x14ac:dyDescent="0.2">
      <c r="A29" s="477"/>
      <c r="B29" s="477"/>
      <c r="C29" s="477"/>
      <c r="D29" s="477"/>
      <c r="E29" s="477"/>
      <c r="F29" s="477"/>
    </row>
    <row r="30" spans="1:6" x14ac:dyDescent="0.2">
      <c r="A30" s="477"/>
      <c r="B30" s="477"/>
      <c r="C30" s="477"/>
      <c r="D30" s="477"/>
      <c r="E30" s="477"/>
      <c r="F30" s="477"/>
    </row>
    <row r="31" spans="1:6" x14ac:dyDescent="0.2">
      <c r="A31" s="477"/>
      <c r="B31" s="477"/>
      <c r="C31" s="477"/>
      <c r="D31" s="477"/>
      <c r="E31" s="477"/>
      <c r="F31" s="477"/>
    </row>
    <row r="32" spans="1:6" x14ac:dyDescent="0.2">
      <c r="A32" s="477"/>
      <c r="B32" s="477"/>
      <c r="C32" s="477"/>
      <c r="D32" s="477"/>
      <c r="E32" s="477"/>
      <c r="F32" s="477"/>
    </row>
    <row r="33" spans="1:10" x14ac:dyDescent="0.2">
      <c r="A33" s="482"/>
      <c r="B33" s="482"/>
      <c r="C33" s="482"/>
      <c r="D33" s="482"/>
      <c r="E33" s="482"/>
      <c r="F33" s="482"/>
    </row>
    <row r="34" spans="1:10" x14ac:dyDescent="0.2">
      <c r="A34" s="477"/>
      <c r="B34" s="477"/>
      <c r="C34" s="477"/>
      <c r="D34" s="477"/>
      <c r="E34" s="477"/>
      <c r="F34" s="477"/>
    </row>
    <row r="35" spans="1:10" x14ac:dyDescent="0.2">
      <c r="A35" s="477"/>
      <c r="B35" s="477"/>
      <c r="C35" s="477"/>
      <c r="D35" s="477"/>
      <c r="E35" s="477"/>
      <c r="F35" s="477"/>
    </row>
    <row r="36" spans="1:10" ht="8.1" customHeight="1" x14ac:dyDescent="0.2">
      <c r="A36" s="477"/>
      <c r="B36" s="477"/>
      <c r="C36" s="477"/>
      <c r="D36" s="477"/>
      <c r="E36" s="477"/>
      <c r="F36" s="477"/>
    </row>
    <row r="37" spans="1:10" ht="13.5" customHeight="1" x14ac:dyDescent="0.2">
      <c r="A37" s="477"/>
      <c r="B37" s="477"/>
      <c r="C37" s="477"/>
      <c r="D37" s="477"/>
      <c r="E37" s="477"/>
      <c r="F37" s="477"/>
    </row>
    <row r="38" spans="1:10" x14ac:dyDescent="0.2">
      <c r="A38" s="477"/>
      <c r="B38" s="477"/>
      <c r="C38" s="477"/>
      <c r="D38" s="477"/>
      <c r="E38" s="477"/>
      <c r="F38" s="477"/>
    </row>
    <row r="39" spans="1:10" x14ac:dyDescent="0.2">
      <c r="A39" s="477"/>
      <c r="B39" s="477"/>
      <c r="C39" s="477"/>
      <c r="D39" s="477"/>
      <c r="E39" s="477"/>
      <c r="F39" s="477"/>
      <c r="J39" s="451"/>
    </row>
    <row r="40" spans="1:10" x14ac:dyDescent="0.2">
      <c r="A40" s="477"/>
      <c r="B40" s="477"/>
      <c r="C40" s="477"/>
      <c r="D40" s="477"/>
      <c r="E40" s="477"/>
      <c r="F40" s="477"/>
    </row>
    <row r="41" spans="1:10" x14ac:dyDescent="0.2">
      <c r="A41" s="477"/>
      <c r="B41" s="477"/>
      <c r="C41" s="477"/>
      <c r="D41" s="477"/>
      <c r="E41" s="477"/>
      <c r="F41" s="477"/>
    </row>
    <row r="42" spans="1:10" x14ac:dyDescent="0.2">
      <c r="A42" s="477"/>
      <c r="B42" s="477"/>
      <c r="C42" s="477"/>
      <c r="D42" s="477"/>
      <c r="E42" s="477"/>
      <c r="F42" s="477"/>
    </row>
    <row r="43" spans="1:10" ht="33" customHeight="1" x14ac:dyDescent="0.2">
      <c r="A43" s="477"/>
      <c r="B43" s="477"/>
      <c r="C43" s="477"/>
      <c r="D43" s="477"/>
      <c r="E43" s="477"/>
      <c r="F43" s="477"/>
    </row>
    <row r="44" spans="1:10" ht="16.5" customHeight="1" x14ac:dyDescent="0.2">
      <c r="A44" s="477"/>
      <c r="B44" s="477"/>
      <c r="C44" s="477"/>
      <c r="D44" s="477"/>
      <c r="E44" s="477"/>
      <c r="F44" s="477"/>
    </row>
    <row r="45" spans="1:10" x14ac:dyDescent="0.2">
      <c r="A45" s="477"/>
      <c r="B45" s="477"/>
      <c r="C45" s="477"/>
      <c r="D45" s="477"/>
      <c r="E45" s="477"/>
      <c r="F45" s="477"/>
    </row>
    <row r="46" spans="1:10" x14ac:dyDescent="0.2">
      <c r="A46" s="477"/>
      <c r="B46" s="477"/>
      <c r="C46" s="477"/>
      <c r="D46" s="477"/>
      <c r="E46" s="477"/>
      <c r="F46" s="477"/>
    </row>
    <row r="47" spans="1:10" x14ac:dyDescent="0.2">
      <c r="A47" s="477"/>
      <c r="B47" s="477"/>
      <c r="C47" s="477"/>
      <c r="D47" s="477"/>
      <c r="E47" s="477"/>
      <c r="F47" s="477"/>
    </row>
    <row r="48" spans="1:10" x14ac:dyDescent="0.2">
      <c r="A48" s="477"/>
      <c r="B48" s="477"/>
      <c r="C48" s="477"/>
      <c r="D48" s="477"/>
      <c r="E48" s="477"/>
      <c r="F48" s="477"/>
    </row>
    <row r="49" spans="1:6" x14ac:dyDescent="0.2">
      <c r="A49" s="477"/>
      <c r="B49" s="477"/>
      <c r="C49" s="477"/>
      <c r="D49" s="477"/>
      <c r="E49" s="477"/>
      <c r="F49" s="477"/>
    </row>
    <row r="50" spans="1:6" x14ac:dyDescent="0.2">
      <c r="A50" s="477"/>
      <c r="B50" s="477"/>
      <c r="C50" s="477"/>
      <c r="D50" s="477"/>
      <c r="E50" s="477"/>
      <c r="F50" s="477"/>
    </row>
    <row r="51" spans="1:6" x14ac:dyDescent="0.2">
      <c r="A51" s="477"/>
      <c r="B51" s="477"/>
      <c r="C51" s="477"/>
      <c r="D51" s="477"/>
      <c r="E51" s="477"/>
      <c r="F51" s="477"/>
    </row>
    <row r="52" spans="1:6" x14ac:dyDescent="0.2">
      <c r="A52" s="477"/>
      <c r="B52" s="477"/>
      <c r="C52" s="477"/>
      <c r="D52" s="477"/>
      <c r="E52" s="477"/>
      <c r="F52" s="477"/>
    </row>
    <row r="53" spans="1:6" x14ac:dyDescent="0.2">
      <c r="A53" s="477"/>
      <c r="B53" s="477"/>
      <c r="C53" s="477"/>
      <c r="D53" s="477"/>
      <c r="E53" s="477"/>
      <c r="F53" s="477"/>
    </row>
    <row r="54" spans="1:6" x14ac:dyDescent="0.2">
      <c r="A54" s="477"/>
      <c r="B54" s="477"/>
      <c r="C54" s="477"/>
      <c r="D54" s="477"/>
      <c r="E54" s="477"/>
      <c r="F54" s="477"/>
    </row>
    <row r="55" spans="1:6" x14ac:dyDescent="0.2">
      <c r="A55" s="477"/>
      <c r="B55" s="477"/>
      <c r="C55" s="477"/>
      <c r="D55" s="477"/>
      <c r="E55" s="477"/>
      <c r="F55" s="477"/>
    </row>
    <row r="56" spans="1:6" x14ac:dyDescent="0.2">
      <c r="A56" s="477"/>
      <c r="B56" s="477"/>
      <c r="C56" s="477"/>
      <c r="D56" s="477"/>
      <c r="E56" s="477"/>
      <c r="F56" s="477"/>
    </row>
    <row r="57" spans="1:6" x14ac:dyDescent="0.2">
      <c r="A57" s="477"/>
      <c r="B57" s="477"/>
      <c r="C57" s="477"/>
      <c r="D57" s="477"/>
      <c r="E57" s="477"/>
      <c r="F57" s="477"/>
    </row>
    <row r="58" spans="1:6" x14ac:dyDescent="0.2">
      <c r="A58" s="477"/>
      <c r="B58" s="477"/>
      <c r="C58" s="477"/>
      <c r="D58" s="477"/>
      <c r="E58" s="477"/>
      <c r="F58" s="477"/>
    </row>
    <row r="59" spans="1:6" x14ac:dyDescent="0.2">
      <c r="A59" s="477"/>
      <c r="B59" s="477"/>
      <c r="C59" s="477"/>
      <c r="D59" s="477"/>
      <c r="E59" s="477"/>
      <c r="F59" s="477"/>
    </row>
    <row r="60" spans="1:6" x14ac:dyDescent="0.2">
      <c r="A60" s="477"/>
      <c r="B60" s="477"/>
      <c r="C60" s="477"/>
      <c r="D60" s="477"/>
      <c r="E60" s="477"/>
      <c r="F60" s="477"/>
    </row>
    <row r="61" spans="1:6" x14ac:dyDescent="0.2">
      <c r="A61" s="477"/>
      <c r="B61" s="477"/>
      <c r="C61" s="477"/>
      <c r="D61" s="477"/>
      <c r="E61" s="477"/>
      <c r="F61" s="477"/>
    </row>
    <row r="62" spans="1:6" x14ac:dyDescent="0.2">
      <c r="A62" s="477"/>
      <c r="B62" s="477"/>
      <c r="C62" s="477"/>
      <c r="D62" s="477"/>
      <c r="E62" s="477"/>
      <c r="F62" s="477"/>
    </row>
    <row r="63" spans="1:6" x14ac:dyDescent="0.2">
      <c r="A63" s="477"/>
      <c r="B63" s="477"/>
      <c r="C63" s="477"/>
      <c r="D63" s="477"/>
      <c r="E63" s="477"/>
      <c r="F63" s="477"/>
    </row>
    <row r="64" spans="1:6" x14ac:dyDescent="0.2">
      <c r="A64" s="477"/>
      <c r="B64" s="477"/>
      <c r="C64" s="477"/>
      <c r="D64" s="477"/>
      <c r="E64" s="477"/>
      <c r="F64" s="477"/>
    </row>
    <row r="65" spans="1:6" x14ac:dyDescent="0.2">
      <c r="A65" s="477"/>
      <c r="B65" s="477"/>
      <c r="C65" s="477"/>
      <c r="D65" s="477"/>
      <c r="E65" s="477"/>
      <c r="F65" s="477"/>
    </row>
    <row r="66" spans="1:6" x14ac:dyDescent="0.2">
      <c r="A66" s="477"/>
      <c r="B66" s="477"/>
      <c r="C66" s="477"/>
      <c r="D66" s="477"/>
      <c r="E66" s="477"/>
      <c r="F66" s="477"/>
    </row>
    <row r="67" spans="1:6" x14ac:dyDescent="0.2">
      <c r="A67" s="477"/>
      <c r="B67" s="477"/>
      <c r="C67" s="477"/>
      <c r="D67" s="477"/>
      <c r="E67" s="477"/>
      <c r="F67" s="477"/>
    </row>
    <row r="68" spans="1:6" x14ac:dyDescent="0.2">
      <c r="A68" s="477"/>
      <c r="B68" s="477"/>
      <c r="C68" s="477"/>
      <c r="D68" s="477"/>
      <c r="E68" s="477"/>
      <c r="F68" s="477"/>
    </row>
    <row r="69" spans="1:6" x14ac:dyDescent="0.2">
      <c r="A69" s="477"/>
      <c r="B69" s="477"/>
      <c r="C69" s="477"/>
      <c r="D69" s="477"/>
      <c r="E69" s="477"/>
      <c r="F69" s="477"/>
    </row>
    <row r="70" spans="1:6" x14ac:dyDescent="0.2">
      <c r="A70" s="477"/>
      <c r="B70" s="477"/>
      <c r="C70" s="477"/>
      <c r="D70" s="477"/>
      <c r="E70" s="477"/>
      <c r="F70" s="477"/>
    </row>
    <row r="71" spans="1:6" x14ac:dyDescent="0.2">
      <c r="A71" s="477"/>
      <c r="B71" s="477"/>
      <c r="C71" s="477"/>
      <c r="D71" s="477"/>
      <c r="E71" s="477"/>
      <c r="F71" s="477"/>
    </row>
    <row r="72" spans="1:6" x14ac:dyDescent="0.2">
      <c r="A72" s="477"/>
      <c r="B72" s="477"/>
      <c r="C72" s="477"/>
      <c r="D72" s="477"/>
      <c r="E72" s="477"/>
      <c r="F72" s="477"/>
    </row>
    <row r="73" spans="1:6" x14ac:dyDescent="0.2">
      <c r="A73" s="477"/>
      <c r="B73" s="477"/>
      <c r="C73" s="477"/>
      <c r="D73" s="477"/>
      <c r="E73" s="477"/>
      <c r="F73" s="477"/>
    </row>
    <row r="74" spans="1:6" x14ac:dyDescent="0.2">
      <c r="A74" s="477"/>
      <c r="B74" s="477"/>
      <c r="C74" s="477"/>
      <c r="D74" s="477"/>
      <c r="E74" s="477"/>
      <c r="F74" s="477"/>
    </row>
    <row r="75" spans="1:6" x14ac:dyDescent="0.2">
      <c r="A75" s="477"/>
      <c r="B75" s="477"/>
      <c r="C75" s="477"/>
      <c r="D75" s="477"/>
      <c r="E75" s="477"/>
      <c r="F75" s="477"/>
    </row>
    <row r="76" spans="1:6" x14ac:dyDescent="0.2">
      <c r="A76" s="477"/>
      <c r="B76" s="477"/>
      <c r="C76" s="477"/>
      <c r="D76" s="477"/>
      <c r="E76" s="477"/>
      <c r="F76" s="477"/>
    </row>
    <row r="77" spans="1:6" x14ac:dyDescent="0.2">
      <c r="A77" s="477"/>
      <c r="B77" s="477"/>
      <c r="C77" s="477"/>
      <c r="D77" s="477"/>
      <c r="E77" s="477"/>
      <c r="F77" s="477"/>
    </row>
    <row r="78" spans="1:6" x14ac:dyDescent="0.2">
      <c r="A78" s="477"/>
      <c r="B78" s="477"/>
      <c r="C78" s="477"/>
      <c r="D78" s="477"/>
      <c r="E78" s="477"/>
      <c r="F78" s="477"/>
    </row>
    <row r="79" spans="1:6" x14ac:dyDescent="0.2">
      <c r="A79" s="477"/>
      <c r="B79" s="477"/>
      <c r="C79" s="477"/>
      <c r="D79" s="477"/>
      <c r="E79" s="477"/>
      <c r="F79" s="477"/>
    </row>
    <row r="80" spans="1:6" x14ac:dyDescent="0.2">
      <c r="A80" s="477"/>
      <c r="B80" s="477"/>
      <c r="C80" s="477"/>
      <c r="D80" s="477"/>
      <c r="E80" s="477"/>
      <c r="F80" s="477"/>
    </row>
    <row r="81" spans="1:6" x14ac:dyDescent="0.2">
      <c r="A81" s="477"/>
      <c r="B81" s="477"/>
      <c r="C81" s="477"/>
      <c r="D81" s="477"/>
      <c r="E81" s="477"/>
      <c r="F81" s="477"/>
    </row>
    <row r="82" spans="1:6" x14ac:dyDescent="0.2">
      <c r="A82" s="477"/>
      <c r="B82" s="477"/>
      <c r="C82" s="477"/>
      <c r="D82" s="477"/>
      <c r="E82" s="477"/>
      <c r="F82" s="477"/>
    </row>
    <row r="83" spans="1:6" x14ac:dyDescent="0.2">
      <c r="A83" s="477"/>
      <c r="B83" s="477"/>
      <c r="C83" s="477"/>
      <c r="D83" s="477"/>
      <c r="E83" s="477"/>
      <c r="F83" s="477"/>
    </row>
    <row r="84" spans="1:6" x14ac:dyDescent="0.2">
      <c r="A84" s="477"/>
      <c r="B84" s="477"/>
      <c r="C84" s="477"/>
      <c r="D84" s="477"/>
      <c r="E84" s="477"/>
      <c r="F84" s="477"/>
    </row>
    <row r="85" spans="1:6" x14ac:dyDescent="0.2">
      <c r="A85" s="477"/>
      <c r="B85" s="477"/>
      <c r="C85" s="477"/>
      <c r="D85" s="477"/>
      <c r="E85" s="477"/>
      <c r="F85" s="477"/>
    </row>
    <row r="86" spans="1:6" x14ac:dyDescent="0.2">
      <c r="A86" s="477"/>
      <c r="B86" s="477"/>
      <c r="C86" s="477"/>
      <c r="D86" s="477"/>
      <c r="E86" s="477"/>
      <c r="F86" s="477"/>
    </row>
    <row r="87" spans="1:6" x14ac:dyDescent="0.2">
      <c r="A87" s="477"/>
      <c r="B87" s="477"/>
      <c r="C87" s="477"/>
      <c r="D87" s="477"/>
      <c r="E87" s="477"/>
      <c r="F87" s="477"/>
    </row>
    <row r="88" spans="1:6" x14ac:dyDescent="0.2">
      <c r="A88" s="477"/>
      <c r="B88" s="477"/>
      <c r="C88" s="477"/>
      <c r="D88" s="477"/>
      <c r="E88" s="477"/>
      <c r="F88" s="477"/>
    </row>
    <row r="89" spans="1:6" x14ac:dyDescent="0.2">
      <c r="A89" s="477"/>
      <c r="B89" s="477"/>
      <c r="C89" s="477"/>
      <c r="D89" s="477"/>
      <c r="E89" s="477"/>
      <c r="F89" s="477"/>
    </row>
    <row r="90" spans="1:6" x14ac:dyDescent="0.2">
      <c r="A90" s="477"/>
      <c r="B90" s="477"/>
      <c r="C90" s="477"/>
      <c r="D90" s="477"/>
      <c r="E90" s="477"/>
      <c r="F90" s="477"/>
    </row>
    <row r="91" spans="1:6" x14ac:dyDescent="0.2">
      <c r="A91" s="477"/>
      <c r="B91" s="477"/>
      <c r="C91" s="477"/>
      <c r="D91" s="477"/>
      <c r="E91" s="477"/>
      <c r="F91" s="477"/>
    </row>
    <row r="92" spans="1:6" x14ac:dyDescent="0.2">
      <c r="A92" s="477"/>
      <c r="B92" s="477"/>
      <c r="C92" s="477"/>
      <c r="D92" s="477"/>
      <c r="E92" s="477"/>
      <c r="F92" s="477"/>
    </row>
    <row r="93" spans="1:6" x14ac:dyDescent="0.2">
      <c r="A93" s="477"/>
      <c r="B93" s="477"/>
      <c r="C93" s="477"/>
      <c r="D93" s="477"/>
      <c r="E93" s="477"/>
      <c r="F93" s="477"/>
    </row>
    <row r="94" spans="1:6" x14ac:dyDescent="0.2">
      <c r="A94" s="477"/>
      <c r="B94" s="477"/>
      <c r="C94" s="477"/>
      <c r="D94" s="477"/>
      <c r="E94" s="477"/>
      <c r="F94" s="477"/>
    </row>
    <row r="95" spans="1:6" x14ac:dyDescent="0.2">
      <c r="A95" s="477"/>
      <c r="B95" s="477"/>
      <c r="C95" s="477"/>
      <c r="D95" s="477"/>
      <c r="E95" s="477"/>
      <c r="F95" s="477"/>
    </row>
    <row r="96" spans="1:6" x14ac:dyDescent="0.2">
      <c r="A96" s="477"/>
      <c r="B96" s="477"/>
      <c r="C96" s="477"/>
      <c r="D96" s="477"/>
      <c r="E96" s="477"/>
      <c r="F96" s="477"/>
    </row>
    <row r="97" spans="1:6" x14ac:dyDescent="0.2">
      <c r="A97" s="477"/>
      <c r="B97" s="477"/>
      <c r="C97" s="477"/>
      <c r="D97" s="477"/>
      <c r="E97" s="477"/>
      <c r="F97" s="477"/>
    </row>
    <row r="98" spans="1:6" x14ac:dyDescent="0.2">
      <c r="A98" s="477"/>
      <c r="B98" s="477"/>
      <c r="C98" s="477"/>
      <c r="D98" s="477"/>
      <c r="E98" s="477"/>
      <c r="F98" s="477"/>
    </row>
    <row r="99" spans="1:6" x14ac:dyDescent="0.2">
      <c r="A99" s="477"/>
      <c r="B99" s="477"/>
      <c r="C99" s="477"/>
      <c r="D99" s="477"/>
      <c r="E99" s="477"/>
      <c r="F99" s="477"/>
    </row>
    <row r="100" spans="1:6" x14ac:dyDescent="0.2">
      <c r="A100" s="477"/>
      <c r="B100" s="477"/>
      <c r="C100" s="477"/>
      <c r="D100" s="477"/>
      <c r="E100" s="477"/>
      <c r="F100" s="477"/>
    </row>
    <row r="101" spans="1:6" x14ac:dyDescent="0.2">
      <c r="A101" s="477"/>
      <c r="B101" s="477"/>
      <c r="C101" s="477"/>
      <c r="D101" s="477"/>
      <c r="E101" s="477"/>
      <c r="F101" s="477"/>
    </row>
    <row r="102" spans="1:6" x14ac:dyDescent="0.2">
      <c r="A102" s="477"/>
      <c r="B102" s="477"/>
      <c r="C102" s="477"/>
      <c r="D102" s="477"/>
      <c r="E102" s="477"/>
      <c r="F102" s="477"/>
    </row>
    <row r="103" spans="1:6" x14ac:dyDescent="0.2">
      <c r="A103" s="477"/>
      <c r="B103" s="477"/>
      <c r="C103" s="477"/>
      <c r="D103" s="477"/>
      <c r="E103" s="477"/>
      <c r="F103" s="477"/>
    </row>
    <row r="104" spans="1:6" x14ac:dyDescent="0.2">
      <c r="A104" s="477"/>
      <c r="B104" s="477"/>
      <c r="C104" s="477"/>
      <c r="D104" s="477"/>
      <c r="E104" s="477"/>
      <c r="F104" s="477"/>
    </row>
    <row r="105" spans="1:6" x14ac:dyDescent="0.2">
      <c r="A105" s="477"/>
      <c r="B105" s="477"/>
      <c r="C105" s="477"/>
      <c r="D105" s="477"/>
      <c r="E105" s="477"/>
      <c r="F105" s="477"/>
    </row>
    <row r="106" spans="1:6" x14ac:dyDescent="0.2">
      <c r="A106" s="477"/>
      <c r="B106" s="477"/>
      <c r="C106" s="477"/>
      <c r="D106" s="477"/>
      <c r="E106" s="477"/>
      <c r="F106" s="477"/>
    </row>
    <row r="107" spans="1:6" x14ac:dyDescent="0.2">
      <c r="A107" s="477"/>
      <c r="B107" s="477"/>
      <c r="C107" s="477"/>
      <c r="D107" s="477"/>
      <c r="E107" s="477"/>
      <c r="F107" s="477"/>
    </row>
    <row r="108" spans="1:6" x14ac:dyDescent="0.2">
      <c r="A108" s="477"/>
      <c r="B108" s="477"/>
      <c r="C108" s="477"/>
      <c r="D108" s="477"/>
      <c r="E108" s="477"/>
      <c r="F108" s="477"/>
    </row>
    <row r="109" spans="1:6" x14ac:dyDescent="0.2">
      <c r="A109" s="477"/>
      <c r="B109" s="477"/>
      <c r="C109" s="477"/>
      <c r="D109" s="477"/>
      <c r="E109" s="477"/>
      <c r="F109" s="477"/>
    </row>
    <row r="110" spans="1:6" x14ac:dyDescent="0.2">
      <c r="A110" s="477"/>
      <c r="B110" s="477"/>
      <c r="C110" s="477"/>
      <c r="D110" s="477"/>
      <c r="E110" s="477"/>
      <c r="F110" s="477"/>
    </row>
    <row r="111" spans="1:6" x14ac:dyDescent="0.2">
      <c r="A111" s="477"/>
      <c r="B111" s="477"/>
      <c r="C111" s="477"/>
      <c r="D111" s="477"/>
      <c r="E111" s="477"/>
      <c r="F111" s="477"/>
    </row>
    <row r="112" spans="1:6" x14ac:dyDescent="0.2">
      <c r="A112" s="477"/>
      <c r="B112" s="477"/>
      <c r="C112" s="477"/>
      <c r="D112" s="477"/>
      <c r="E112" s="477"/>
      <c r="F112" s="477"/>
    </row>
    <row r="113" spans="1:6" x14ac:dyDescent="0.2">
      <c r="A113" s="477"/>
      <c r="B113" s="477"/>
      <c r="C113" s="477"/>
      <c r="D113" s="477"/>
      <c r="E113" s="477"/>
      <c r="F113" s="477"/>
    </row>
    <row r="114" spans="1:6" x14ac:dyDescent="0.2">
      <c r="A114" s="477"/>
      <c r="B114" s="477"/>
      <c r="C114" s="477"/>
      <c r="D114" s="477"/>
      <c r="E114" s="477"/>
      <c r="F114" s="477"/>
    </row>
    <row r="115" spans="1:6" x14ac:dyDescent="0.2">
      <c r="A115" s="477"/>
      <c r="B115" s="477"/>
      <c r="C115" s="477"/>
      <c r="D115" s="477"/>
      <c r="E115" s="477"/>
      <c r="F115" s="477"/>
    </row>
    <row r="116" spans="1:6" x14ac:dyDescent="0.2">
      <c r="A116" s="477"/>
      <c r="B116" s="477"/>
      <c r="C116" s="477"/>
      <c r="D116" s="477"/>
      <c r="E116" s="477"/>
      <c r="F116" s="477"/>
    </row>
    <row r="117" spans="1:6" x14ac:dyDescent="0.2">
      <c r="A117" s="477"/>
      <c r="B117" s="477"/>
      <c r="C117" s="477"/>
      <c r="D117" s="477"/>
      <c r="E117" s="477"/>
      <c r="F117" s="477"/>
    </row>
    <row r="118" spans="1:6" x14ac:dyDescent="0.2">
      <c r="A118" s="477"/>
      <c r="B118" s="477"/>
      <c r="C118" s="477"/>
      <c r="D118" s="477"/>
      <c r="E118" s="477"/>
      <c r="F118" s="477"/>
    </row>
    <row r="119" spans="1:6" x14ac:dyDescent="0.2">
      <c r="A119" s="477"/>
      <c r="B119" s="477"/>
      <c r="C119" s="477"/>
      <c r="D119" s="477"/>
      <c r="E119" s="477"/>
      <c r="F119" s="477"/>
    </row>
    <row r="120" spans="1:6" x14ac:dyDescent="0.2">
      <c r="A120" s="477"/>
      <c r="B120" s="477"/>
      <c r="C120" s="477"/>
      <c r="D120" s="477"/>
      <c r="E120" s="477"/>
      <c r="F120" s="477"/>
    </row>
    <row r="121" spans="1:6" x14ac:dyDescent="0.2">
      <c r="A121" s="477"/>
      <c r="B121" s="477"/>
      <c r="C121" s="477"/>
      <c r="D121" s="477"/>
      <c r="E121" s="477"/>
      <c r="F121" s="477"/>
    </row>
    <row r="122" spans="1:6" x14ac:dyDescent="0.2">
      <c r="A122" s="477"/>
      <c r="B122" s="477"/>
      <c r="C122" s="477"/>
      <c r="D122" s="477"/>
      <c r="E122" s="477"/>
      <c r="F122" s="477"/>
    </row>
    <row r="123" spans="1:6" x14ac:dyDescent="0.2">
      <c r="A123" s="477"/>
      <c r="B123" s="477"/>
      <c r="C123" s="477"/>
      <c r="D123" s="477"/>
      <c r="E123" s="477"/>
      <c r="F123" s="477"/>
    </row>
    <row r="124" spans="1:6" x14ac:dyDescent="0.2">
      <c r="A124" s="477"/>
      <c r="B124" s="477"/>
      <c r="C124" s="477"/>
      <c r="D124" s="477"/>
      <c r="E124" s="477"/>
      <c r="F124" s="477"/>
    </row>
    <row r="125" spans="1:6" x14ac:dyDescent="0.2">
      <c r="A125" s="477"/>
      <c r="B125" s="477"/>
      <c r="C125" s="477"/>
      <c r="D125" s="477"/>
      <c r="E125" s="477"/>
      <c r="F125" s="477"/>
    </row>
    <row r="126" spans="1:6" x14ac:dyDescent="0.2">
      <c r="A126" s="477"/>
      <c r="B126" s="477"/>
      <c r="C126" s="477"/>
      <c r="D126" s="477"/>
      <c r="E126" s="477"/>
      <c r="F126" s="477"/>
    </row>
    <row r="127" spans="1:6" x14ac:dyDescent="0.2">
      <c r="A127" s="477"/>
      <c r="B127" s="477"/>
      <c r="C127" s="477"/>
      <c r="D127" s="477"/>
      <c r="E127" s="477"/>
      <c r="F127" s="477"/>
    </row>
    <row r="128" spans="1:6" x14ac:dyDescent="0.2">
      <c r="A128" s="477"/>
      <c r="B128" s="477"/>
      <c r="C128" s="477"/>
      <c r="D128" s="477"/>
      <c r="E128" s="477"/>
      <c r="F128" s="477"/>
    </row>
    <row r="129" spans="1:6" x14ac:dyDescent="0.2">
      <c r="A129" s="477"/>
      <c r="B129" s="477"/>
      <c r="C129" s="477"/>
      <c r="D129" s="477"/>
      <c r="E129" s="477"/>
      <c r="F129" s="477"/>
    </row>
    <row r="130" spans="1:6" x14ac:dyDescent="0.2">
      <c r="A130" s="477"/>
      <c r="B130" s="477"/>
      <c r="C130" s="477"/>
      <c r="D130" s="477"/>
      <c r="E130" s="477"/>
      <c r="F130" s="477"/>
    </row>
    <row r="131" spans="1:6" x14ac:dyDescent="0.2">
      <c r="A131" s="477"/>
      <c r="B131" s="477"/>
      <c r="C131" s="477"/>
      <c r="D131" s="477"/>
      <c r="E131" s="477"/>
      <c r="F131" s="477"/>
    </row>
    <row r="132" spans="1:6" x14ac:dyDescent="0.2">
      <c r="A132" s="477"/>
      <c r="B132" s="477"/>
      <c r="C132" s="477"/>
      <c r="D132" s="477"/>
      <c r="E132" s="477"/>
      <c r="F132" s="477"/>
    </row>
    <row r="133" spans="1:6" x14ac:dyDescent="0.2">
      <c r="A133" s="477"/>
      <c r="B133" s="477"/>
      <c r="C133" s="477"/>
      <c r="D133" s="477"/>
      <c r="E133" s="477"/>
      <c r="F133" s="477"/>
    </row>
    <row r="134" spans="1:6" x14ac:dyDescent="0.2">
      <c r="A134" s="477"/>
      <c r="B134" s="477"/>
      <c r="C134" s="477"/>
      <c r="D134" s="477"/>
      <c r="E134" s="477"/>
      <c r="F134" s="477"/>
    </row>
    <row r="135" spans="1:6" x14ac:dyDescent="0.2">
      <c r="A135" s="477"/>
      <c r="B135" s="477"/>
      <c r="C135" s="477"/>
      <c r="D135" s="477"/>
      <c r="E135" s="477"/>
      <c r="F135" s="477"/>
    </row>
    <row r="136" spans="1:6" x14ac:dyDescent="0.2">
      <c r="A136" s="477"/>
      <c r="B136" s="477"/>
      <c r="C136" s="477"/>
      <c r="D136" s="477"/>
      <c r="E136" s="477"/>
      <c r="F136" s="477"/>
    </row>
    <row r="137" spans="1:6" x14ac:dyDescent="0.2">
      <c r="A137" s="477"/>
      <c r="B137" s="477"/>
      <c r="C137" s="477"/>
      <c r="D137" s="477"/>
      <c r="E137" s="477"/>
      <c r="F137" s="477"/>
    </row>
    <row r="138" spans="1:6" x14ac:dyDescent="0.2">
      <c r="A138" s="477"/>
      <c r="B138" s="477"/>
      <c r="C138" s="477"/>
      <c r="D138" s="477"/>
      <c r="E138" s="477"/>
      <c r="F138" s="477"/>
    </row>
    <row r="139" spans="1:6" x14ac:dyDescent="0.2">
      <c r="A139" s="477"/>
      <c r="B139" s="477"/>
      <c r="C139" s="477"/>
      <c r="D139" s="477"/>
      <c r="E139" s="477"/>
      <c r="F139" s="477"/>
    </row>
    <row r="140" spans="1:6" x14ac:dyDescent="0.2">
      <c r="A140" s="477"/>
      <c r="B140" s="477"/>
      <c r="C140" s="477"/>
      <c r="D140" s="477"/>
      <c r="E140" s="477"/>
      <c r="F140" s="477"/>
    </row>
    <row r="141" spans="1:6" x14ac:dyDescent="0.2">
      <c r="A141" s="477"/>
      <c r="B141" s="477"/>
      <c r="C141" s="477"/>
      <c r="D141" s="477"/>
      <c r="E141" s="477"/>
      <c r="F141" s="477"/>
    </row>
    <row r="142" spans="1:6" x14ac:dyDescent="0.2">
      <c r="A142" s="477"/>
      <c r="B142" s="477"/>
      <c r="C142" s="477"/>
      <c r="D142" s="477"/>
      <c r="E142" s="477"/>
      <c r="F142" s="477"/>
    </row>
    <row r="143" spans="1:6" x14ac:dyDescent="0.2">
      <c r="A143" s="477"/>
      <c r="B143" s="477"/>
      <c r="C143" s="477"/>
      <c r="D143" s="477"/>
      <c r="E143" s="477"/>
      <c r="F143" s="477"/>
    </row>
    <row r="144" spans="1:6" x14ac:dyDescent="0.2">
      <c r="A144" s="477"/>
      <c r="B144" s="477"/>
      <c r="C144" s="477"/>
      <c r="D144" s="477"/>
      <c r="E144" s="477"/>
      <c r="F144" s="477"/>
    </row>
    <row r="145" spans="1:6" x14ac:dyDescent="0.2">
      <c r="A145" s="477"/>
      <c r="B145" s="477"/>
      <c r="C145" s="477"/>
      <c r="D145" s="477"/>
      <c r="E145" s="477"/>
      <c r="F145" s="477"/>
    </row>
    <row r="146" spans="1:6" x14ac:dyDescent="0.2">
      <c r="A146" s="477"/>
      <c r="B146" s="477"/>
      <c r="C146" s="477"/>
      <c r="D146" s="477"/>
      <c r="E146" s="477"/>
      <c r="F146" s="477"/>
    </row>
    <row r="147" spans="1:6" x14ac:dyDescent="0.2">
      <c r="A147" s="477"/>
      <c r="B147" s="477"/>
      <c r="C147" s="477"/>
      <c r="D147" s="477"/>
      <c r="E147" s="477"/>
      <c r="F147" s="477"/>
    </row>
    <row r="148" spans="1:6" x14ac:dyDescent="0.2">
      <c r="A148" s="477"/>
      <c r="B148" s="477"/>
      <c r="C148" s="477"/>
      <c r="D148" s="477"/>
      <c r="E148" s="477"/>
      <c r="F148" s="477"/>
    </row>
    <row r="149" spans="1:6" x14ac:dyDescent="0.2">
      <c r="A149" s="477"/>
      <c r="B149" s="477"/>
      <c r="C149" s="477"/>
      <c r="D149" s="477"/>
      <c r="E149" s="477"/>
      <c r="F149" s="477"/>
    </row>
    <row r="150" spans="1:6" x14ac:dyDescent="0.2">
      <c r="A150" s="477"/>
      <c r="B150" s="477"/>
      <c r="C150" s="477"/>
      <c r="D150" s="477"/>
      <c r="E150" s="477"/>
      <c r="F150" s="477"/>
    </row>
    <row r="151" spans="1:6" x14ac:dyDescent="0.2">
      <c r="A151" s="477"/>
      <c r="B151" s="477"/>
      <c r="C151" s="477"/>
      <c r="D151" s="477"/>
      <c r="E151" s="477"/>
      <c r="F151" s="477"/>
    </row>
    <row r="152" spans="1:6" x14ac:dyDescent="0.2">
      <c r="A152" s="477"/>
      <c r="B152" s="477"/>
      <c r="C152" s="477"/>
      <c r="D152" s="477"/>
      <c r="E152" s="477"/>
      <c r="F152" s="477"/>
    </row>
    <row r="153" spans="1:6" x14ac:dyDescent="0.2">
      <c r="A153" s="477"/>
      <c r="B153" s="477"/>
      <c r="C153" s="477"/>
      <c r="D153" s="477"/>
      <c r="E153" s="477"/>
      <c r="F153" s="477"/>
    </row>
    <row r="154" spans="1:6" x14ac:dyDescent="0.2">
      <c r="A154" s="477"/>
      <c r="B154" s="477"/>
      <c r="C154" s="477"/>
      <c r="D154" s="477"/>
      <c r="E154" s="477"/>
      <c r="F154" s="477"/>
    </row>
    <row r="155" spans="1:6" x14ac:dyDescent="0.2">
      <c r="A155" s="477"/>
      <c r="B155" s="477"/>
      <c r="C155" s="477"/>
      <c r="D155" s="477"/>
      <c r="E155" s="477"/>
      <c r="F155" s="477"/>
    </row>
    <row r="156" spans="1:6" x14ac:dyDescent="0.2">
      <c r="A156" s="477"/>
      <c r="B156" s="477"/>
      <c r="C156" s="477"/>
      <c r="D156" s="477"/>
      <c r="E156" s="477"/>
      <c r="F156" s="477"/>
    </row>
    <row r="157" spans="1:6" x14ac:dyDescent="0.2">
      <c r="A157" s="477"/>
      <c r="B157" s="477"/>
      <c r="C157" s="477"/>
      <c r="D157" s="477"/>
      <c r="E157" s="477"/>
      <c r="F157" s="477"/>
    </row>
    <row r="158" spans="1:6" x14ac:dyDescent="0.2">
      <c r="A158" s="477"/>
      <c r="B158" s="477"/>
      <c r="C158" s="477"/>
      <c r="D158" s="477"/>
      <c r="E158" s="477"/>
      <c r="F158" s="477"/>
    </row>
    <row r="159" spans="1:6" x14ac:dyDescent="0.2">
      <c r="A159" s="477"/>
      <c r="B159" s="477"/>
      <c r="C159" s="477"/>
      <c r="D159" s="477"/>
      <c r="E159" s="477"/>
      <c r="F159" s="477"/>
    </row>
    <row r="160" spans="1:6" x14ac:dyDescent="0.2">
      <c r="A160" s="477"/>
      <c r="B160" s="477"/>
      <c r="C160" s="477"/>
      <c r="D160" s="477"/>
      <c r="E160" s="477"/>
      <c r="F160" s="477"/>
    </row>
    <row r="161" spans="1:6" x14ac:dyDescent="0.2">
      <c r="A161" s="477"/>
      <c r="B161" s="477"/>
      <c r="C161" s="477"/>
      <c r="D161" s="477"/>
      <c r="E161" s="477"/>
      <c r="F161" s="477"/>
    </row>
    <row r="162" spans="1:6" x14ac:dyDescent="0.2">
      <c r="A162" s="477"/>
      <c r="B162" s="477"/>
      <c r="C162" s="477"/>
      <c r="D162" s="477"/>
      <c r="E162" s="477"/>
      <c r="F162" s="477"/>
    </row>
    <row r="163" spans="1:6" x14ac:dyDescent="0.2">
      <c r="A163" s="477"/>
      <c r="B163" s="477"/>
      <c r="C163" s="477"/>
      <c r="D163" s="477"/>
      <c r="E163" s="477"/>
      <c r="F163" s="477"/>
    </row>
    <row r="164" spans="1:6" x14ac:dyDescent="0.2">
      <c r="A164" s="477"/>
      <c r="B164" s="477"/>
      <c r="C164" s="477"/>
      <c r="D164" s="477"/>
      <c r="E164" s="477"/>
      <c r="F164" s="477"/>
    </row>
    <row r="165" spans="1:6" x14ac:dyDescent="0.2">
      <c r="A165" s="477"/>
      <c r="B165" s="477"/>
      <c r="C165" s="477"/>
      <c r="D165" s="477"/>
      <c r="E165" s="477"/>
      <c r="F165" s="477"/>
    </row>
    <row r="166" spans="1:6" x14ac:dyDescent="0.2">
      <c r="A166" s="477"/>
      <c r="B166" s="477"/>
      <c r="C166" s="477"/>
      <c r="D166" s="477"/>
      <c r="E166" s="477"/>
      <c r="F166" s="477"/>
    </row>
    <row r="167" spans="1:6" x14ac:dyDescent="0.2">
      <c r="A167" s="477"/>
      <c r="B167" s="477"/>
      <c r="C167" s="477"/>
      <c r="D167" s="477"/>
      <c r="E167" s="477"/>
      <c r="F167" s="477"/>
    </row>
    <row r="168" spans="1:6" x14ac:dyDescent="0.2">
      <c r="A168" s="477"/>
      <c r="B168" s="477"/>
      <c r="C168" s="477"/>
      <c r="D168" s="477"/>
      <c r="E168" s="477"/>
      <c r="F168" s="477"/>
    </row>
    <row r="169" spans="1:6" x14ac:dyDescent="0.2">
      <c r="A169" s="477"/>
      <c r="B169" s="477"/>
      <c r="C169" s="477"/>
      <c r="D169" s="477"/>
      <c r="E169" s="477"/>
      <c r="F169" s="477"/>
    </row>
    <row r="170" spans="1:6" x14ac:dyDescent="0.2">
      <c r="A170" s="477"/>
      <c r="B170" s="477"/>
      <c r="C170" s="477"/>
      <c r="D170" s="477"/>
      <c r="E170" s="477"/>
      <c r="F170" s="477"/>
    </row>
    <row r="171" spans="1:6" x14ac:dyDescent="0.2">
      <c r="A171" s="477"/>
      <c r="B171" s="477"/>
      <c r="C171" s="477"/>
      <c r="D171" s="477"/>
      <c r="E171" s="477"/>
      <c r="F171" s="477"/>
    </row>
    <row r="172" spans="1:6" x14ac:dyDescent="0.2">
      <c r="A172" s="477"/>
      <c r="B172" s="477"/>
      <c r="C172" s="477"/>
      <c r="D172" s="477"/>
      <c r="E172" s="477"/>
      <c r="F172" s="477"/>
    </row>
    <row r="173" spans="1:6" x14ac:dyDescent="0.2">
      <c r="A173" s="477"/>
      <c r="B173" s="477"/>
      <c r="C173" s="477"/>
      <c r="D173" s="477"/>
      <c r="E173" s="477"/>
      <c r="F173" s="477"/>
    </row>
    <row r="174" spans="1:6" x14ac:dyDescent="0.2">
      <c r="A174" s="477"/>
      <c r="B174" s="477"/>
      <c r="C174" s="477"/>
      <c r="D174" s="477"/>
      <c r="E174" s="477"/>
      <c r="F174" s="477"/>
    </row>
    <row r="175" spans="1:6" x14ac:dyDescent="0.2">
      <c r="A175" s="477"/>
      <c r="B175" s="477"/>
      <c r="C175" s="477"/>
      <c r="D175" s="477"/>
      <c r="E175" s="477"/>
      <c r="F175" s="477"/>
    </row>
    <row r="176" spans="1:6" x14ac:dyDescent="0.2">
      <c r="A176" s="477"/>
      <c r="B176" s="477"/>
      <c r="C176" s="477"/>
      <c r="D176" s="477"/>
      <c r="E176" s="477"/>
      <c r="F176" s="477"/>
    </row>
    <row r="177" spans="1:6" x14ac:dyDescent="0.2">
      <c r="A177" s="477"/>
      <c r="B177" s="477"/>
      <c r="C177" s="477"/>
      <c r="D177" s="477"/>
      <c r="E177" s="477"/>
      <c r="F177" s="477"/>
    </row>
    <row r="178" spans="1:6" x14ac:dyDescent="0.2">
      <c r="A178" s="477"/>
      <c r="B178" s="477"/>
      <c r="C178" s="477"/>
      <c r="D178" s="477"/>
      <c r="E178" s="477"/>
      <c r="F178" s="477"/>
    </row>
    <row r="179" spans="1:6" x14ac:dyDescent="0.2">
      <c r="A179" s="477"/>
      <c r="B179" s="477"/>
      <c r="C179" s="477"/>
      <c r="D179" s="477"/>
      <c r="E179" s="477"/>
      <c r="F179" s="477"/>
    </row>
    <row r="180" spans="1:6" x14ac:dyDescent="0.2">
      <c r="A180" s="477"/>
      <c r="B180" s="477"/>
      <c r="C180" s="477"/>
      <c r="D180" s="477"/>
      <c r="E180" s="477"/>
      <c r="F180" s="477"/>
    </row>
    <row r="181" spans="1:6" x14ac:dyDescent="0.2">
      <c r="A181" s="477"/>
      <c r="B181" s="477"/>
      <c r="C181" s="477"/>
      <c r="D181" s="477"/>
      <c r="E181" s="477"/>
      <c r="F181" s="477"/>
    </row>
    <row r="182" spans="1:6" x14ac:dyDescent="0.2">
      <c r="A182" s="477"/>
      <c r="B182" s="477"/>
      <c r="C182" s="477"/>
      <c r="D182" s="477"/>
      <c r="E182" s="477"/>
      <c r="F182" s="477"/>
    </row>
    <row r="183" spans="1:6" x14ac:dyDescent="0.2">
      <c r="A183" s="477"/>
      <c r="B183" s="477"/>
      <c r="C183" s="477"/>
      <c r="D183" s="477"/>
      <c r="E183" s="477"/>
      <c r="F183" s="477"/>
    </row>
    <row r="184" spans="1:6" x14ac:dyDescent="0.2">
      <c r="A184" s="477"/>
      <c r="B184" s="477"/>
      <c r="C184" s="477"/>
      <c r="D184" s="477"/>
      <c r="E184" s="477"/>
      <c r="F184" s="477"/>
    </row>
    <row r="185" spans="1:6" x14ac:dyDescent="0.2">
      <c r="A185" s="477"/>
      <c r="B185" s="477"/>
      <c r="C185" s="477"/>
      <c r="D185" s="477"/>
      <c r="E185" s="477"/>
      <c r="F185" s="477"/>
    </row>
    <row r="186" spans="1:6" x14ac:dyDescent="0.2">
      <c r="A186" s="477"/>
      <c r="B186" s="477"/>
      <c r="C186" s="477"/>
      <c r="D186" s="477"/>
      <c r="E186" s="477"/>
      <c r="F186" s="477"/>
    </row>
    <row r="187" spans="1:6" x14ac:dyDescent="0.2">
      <c r="A187" s="477"/>
      <c r="B187" s="477"/>
      <c r="C187" s="477"/>
      <c r="D187" s="477"/>
      <c r="E187" s="477"/>
      <c r="F187" s="477"/>
    </row>
    <row r="188" spans="1:6" x14ac:dyDescent="0.2">
      <c r="A188" s="477"/>
      <c r="B188" s="477"/>
      <c r="C188" s="477"/>
      <c r="D188" s="477"/>
      <c r="E188" s="477"/>
      <c r="F188" s="477"/>
    </row>
    <row r="189" spans="1:6" x14ac:dyDescent="0.2">
      <c r="A189" s="477"/>
      <c r="B189" s="477"/>
      <c r="C189" s="477"/>
      <c r="D189" s="477"/>
      <c r="E189" s="477"/>
      <c r="F189" s="477"/>
    </row>
    <row r="190" spans="1:6" x14ac:dyDescent="0.2">
      <c r="A190" s="477"/>
      <c r="B190" s="477"/>
      <c r="C190" s="477"/>
      <c r="D190" s="477"/>
      <c r="E190" s="477"/>
      <c r="F190" s="477"/>
    </row>
    <row r="191" spans="1:6" x14ac:dyDescent="0.2">
      <c r="A191" s="477"/>
      <c r="B191" s="477"/>
      <c r="C191" s="477"/>
      <c r="D191" s="477"/>
      <c r="E191" s="477"/>
      <c r="F191" s="477"/>
    </row>
    <row r="192" spans="1:6" x14ac:dyDescent="0.2">
      <c r="A192" s="477"/>
      <c r="B192" s="477"/>
      <c r="C192" s="477"/>
      <c r="D192" s="477"/>
      <c r="E192" s="477"/>
      <c r="F192" s="477"/>
    </row>
    <row r="193" spans="1:6" x14ac:dyDescent="0.2">
      <c r="A193" s="477"/>
      <c r="B193" s="477"/>
      <c r="C193" s="477"/>
      <c r="D193" s="477"/>
      <c r="E193" s="477"/>
      <c r="F193" s="477"/>
    </row>
    <row r="194" spans="1:6" x14ac:dyDescent="0.2">
      <c r="A194" s="477"/>
      <c r="B194" s="477"/>
      <c r="C194" s="477"/>
      <c r="D194" s="477"/>
      <c r="E194" s="477"/>
      <c r="F194" s="477"/>
    </row>
    <row r="195" spans="1:6" x14ac:dyDescent="0.2">
      <c r="A195" s="477"/>
      <c r="B195" s="477"/>
      <c r="C195" s="477"/>
      <c r="D195" s="477"/>
      <c r="E195" s="477"/>
      <c r="F195" s="477"/>
    </row>
    <row r="196" spans="1:6" x14ac:dyDescent="0.2">
      <c r="A196" s="477"/>
      <c r="B196" s="477"/>
      <c r="C196" s="477"/>
      <c r="D196" s="477"/>
      <c r="E196" s="477"/>
      <c r="F196" s="477"/>
    </row>
    <row r="197" spans="1:6" x14ac:dyDescent="0.2">
      <c r="A197" s="477"/>
      <c r="B197" s="477"/>
      <c r="C197" s="477"/>
      <c r="D197" s="477"/>
      <c r="E197" s="477"/>
      <c r="F197" s="477"/>
    </row>
    <row r="198" spans="1:6" x14ac:dyDescent="0.2">
      <c r="A198" s="477"/>
      <c r="B198" s="477"/>
      <c r="C198" s="477"/>
      <c r="D198" s="477"/>
      <c r="E198" s="477"/>
      <c r="F198" s="477"/>
    </row>
    <row r="199" spans="1:6" x14ac:dyDescent="0.2">
      <c r="A199" s="477"/>
      <c r="B199" s="477"/>
      <c r="C199" s="477"/>
      <c r="D199" s="477"/>
      <c r="E199" s="477"/>
      <c r="F199" s="477"/>
    </row>
    <row r="200" spans="1:6" x14ac:dyDescent="0.2">
      <c r="A200" s="477"/>
      <c r="B200" s="477"/>
      <c r="C200" s="477"/>
      <c r="D200" s="477"/>
      <c r="E200" s="477"/>
      <c r="F200" s="477"/>
    </row>
    <row r="201" spans="1:6" x14ac:dyDescent="0.2">
      <c r="A201" s="477"/>
      <c r="B201" s="477"/>
      <c r="C201" s="477"/>
      <c r="D201" s="477"/>
      <c r="E201" s="477"/>
      <c r="F201" s="477"/>
    </row>
    <row r="202" spans="1:6" x14ac:dyDescent="0.2">
      <c r="A202" s="477"/>
      <c r="B202" s="477"/>
      <c r="C202" s="477"/>
      <c r="D202" s="477"/>
      <c r="E202" s="477"/>
      <c r="F202" s="477"/>
    </row>
    <row r="203" spans="1:6" x14ac:dyDescent="0.2">
      <c r="A203" s="477"/>
      <c r="B203" s="477"/>
      <c r="C203" s="477"/>
      <c r="D203" s="477"/>
      <c r="E203" s="477"/>
      <c r="F203" s="477"/>
    </row>
    <row r="204" spans="1:6" x14ac:dyDescent="0.2">
      <c r="A204" s="477"/>
      <c r="B204" s="477"/>
      <c r="C204" s="477"/>
      <c r="D204" s="477"/>
      <c r="E204" s="477"/>
      <c r="F204" s="477"/>
    </row>
    <row r="205" spans="1:6" x14ac:dyDescent="0.2">
      <c r="A205" s="477"/>
      <c r="B205" s="477"/>
      <c r="C205" s="477"/>
      <c r="D205" s="477"/>
      <c r="E205" s="477"/>
      <c r="F205" s="477"/>
    </row>
    <row r="206" spans="1:6" x14ac:dyDescent="0.2">
      <c r="A206" s="477"/>
      <c r="B206" s="477"/>
      <c r="C206" s="477"/>
      <c r="D206" s="477"/>
      <c r="E206" s="477"/>
      <c r="F206" s="477"/>
    </row>
    <row r="207" spans="1:6" x14ac:dyDescent="0.2">
      <c r="A207" s="477"/>
      <c r="B207" s="477"/>
      <c r="C207" s="477"/>
      <c r="D207" s="477"/>
      <c r="E207" s="477"/>
      <c r="F207" s="477"/>
    </row>
    <row r="208" spans="1:6" x14ac:dyDescent="0.2">
      <c r="A208" s="477"/>
      <c r="B208" s="477"/>
      <c r="C208" s="477"/>
      <c r="D208" s="477"/>
      <c r="E208" s="477"/>
      <c r="F208" s="477"/>
    </row>
    <row r="209" spans="1:6" x14ac:dyDescent="0.2">
      <c r="A209" s="477"/>
      <c r="B209" s="477"/>
      <c r="C209" s="477"/>
      <c r="D209" s="477"/>
      <c r="E209" s="477"/>
      <c r="F209" s="477"/>
    </row>
    <row r="210" spans="1:6" x14ac:dyDescent="0.2">
      <c r="A210" s="477"/>
      <c r="B210" s="477"/>
      <c r="C210" s="477"/>
      <c r="D210" s="477"/>
      <c r="E210" s="477"/>
      <c r="F210" s="477"/>
    </row>
    <row r="211" spans="1:6" x14ac:dyDescent="0.2">
      <c r="A211" s="477"/>
      <c r="B211" s="477"/>
      <c r="C211" s="477"/>
      <c r="D211" s="477"/>
      <c r="E211" s="477"/>
      <c r="F211" s="477"/>
    </row>
    <row r="212" spans="1:6" x14ac:dyDescent="0.2">
      <c r="A212" s="477"/>
      <c r="B212" s="477"/>
      <c r="C212" s="477"/>
      <c r="D212" s="477"/>
      <c r="E212" s="477"/>
      <c r="F212" s="477"/>
    </row>
    <row r="213" spans="1:6" x14ac:dyDescent="0.2">
      <c r="A213" s="477"/>
      <c r="B213" s="477"/>
      <c r="C213" s="477"/>
      <c r="D213" s="477"/>
      <c r="E213" s="477"/>
      <c r="F213" s="477"/>
    </row>
    <row r="214" spans="1:6" x14ac:dyDescent="0.2">
      <c r="A214" s="477"/>
      <c r="B214" s="477"/>
      <c r="C214" s="477"/>
      <c r="D214" s="477"/>
      <c r="E214" s="477"/>
      <c r="F214" s="477"/>
    </row>
    <row r="215" spans="1:6" x14ac:dyDescent="0.2">
      <c r="A215" s="477"/>
      <c r="B215" s="477"/>
      <c r="C215" s="477"/>
      <c r="D215" s="477"/>
      <c r="E215" s="477"/>
      <c r="F215" s="477"/>
    </row>
    <row r="216" spans="1:6" x14ac:dyDescent="0.2">
      <c r="A216" s="477"/>
      <c r="B216" s="477"/>
      <c r="C216" s="477"/>
      <c r="D216" s="477"/>
      <c r="E216" s="477"/>
      <c r="F216" s="477"/>
    </row>
    <row r="217" spans="1:6" x14ac:dyDescent="0.2">
      <c r="A217" s="477"/>
      <c r="B217" s="477"/>
      <c r="C217" s="477"/>
      <c r="D217" s="477"/>
      <c r="E217" s="477"/>
      <c r="F217" s="477"/>
    </row>
    <row r="218" spans="1:6" x14ac:dyDescent="0.2">
      <c r="A218" s="477"/>
      <c r="B218" s="477"/>
      <c r="C218" s="477"/>
      <c r="D218" s="477"/>
      <c r="E218" s="477"/>
      <c r="F218" s="477"/>
    </row>
    <row r="219" spans="1:6" x14ac:dyDescent="0.2">
      <c r="A219" s="477"/>
      <c r="B219" s="477"/>
      <c r="C219" s="477"/>
      <c r="D219" s="477"/>
      <c r="E219" s="477"/>
      <c r="F219" s="477"/>
    </row>
    <row r="220" spans="1:6" x14ac:dyDescent="0.2">
      <c r="A220" s="477"/>
      <c r="B220" s="477"/>
      <c r="C220" s="477"/>
      <c r="D220" s="477"/>
      <c r="E220" s="477"/>
      <c r="F220" s="477"/>
    </row>
    <row r="221" spans="1:6" x14ac:dyDescent="0.2">
      <c r="A221" s="477"/>
      <c r="B221" s="477"/>
      <c r="C221" s="477"/>
      <c r="D221" s="477"/>
      <c r="E221" s="477"/>
      <c r="F221" s="477"/>
    </row>
    <row r="222" spans="1:6" x14ac:dyDescent="0.2">
      <c r="A222" s="477"/>
      <c r="B222" s="477"/>
      <c r="C222" s="477"/>
      <c r="D222" s="477"/>
      <c r="E222" s="477"/>
      <c r="F222" s="477"/>
    </row>
    <row r="223" spans="1:6" x14ac:dyDescent="0.2">
      <c r="A223" s="477"/>
      <c r="B223" s="477"/>
      <c r="C223" s="477"/>
      <c r="D223" s="477"/>
      <c r="E223" s="477"/>
      <c r="F223" s="477"/>
    </row>
    <row r="224" spans="1:6" x14ac:dyDescent="0.2">
      <c r="A224" s="477"/>
      <c r="B224" s="477"/>
      <c r="C224" s="477"/>
      <c r="D224" s="477"/>
      <c r="E224" s="477"/>
      <c r="F224" s="477"/>
    </row>
    <row r="225" spans="1:6" x14ac:dyDescent="0.2">
      <c r="A225" s="477"/>
      <c r="B225" s="477"/>
      <c r="C225" s="477"/>
      <c r="D225" s="477"/>
      <c r="E225" s="477"/>
      <c r="F225" s="477"/>
    </row>
    <row r="226" spans="1:6" x14ac:dyDescent="0.2">
      <c r="A226" s="477"/>
      <c r="B226" s="477"/>
      <c r="C226" s="477"/>
      <c r="D226" s="477"/>
      <c r="E226" s="477"/>
      <c r="F226" s="477"/>
    </row>
    <row r="227" spans="1:6" x14ac:dyDescent="0.2">
      <c r="A227" s="477"/>
      <c r="B227" s="477"/>
      <c r="C227" s="477"/>
      <c r="D227" s="477"/>
      <c r="E227" s="477"/>
      <c r="F227" s="477"/>
    </row>
    <row r="228" spans="1:6" x14ac:dyDescent="0.2">
      <c r="A228" s="477"/>
      <c r="B228" s="477"/>
      <c r="C228" s="477"/>
      <c r="D228" s="477"/>
      <c r="E228" s="477"/>
      <c r="F228" s="477"/>
    </row>
    <row r="229" spans="1:6" x14ac:dyDescent="0.2">
      <c r="A229" s="477"/>
      <c r="B229" s="477"/>
      <c r="C229" s="477"/>
      <c r="D229" s="477"/>
      <c r="E229" s="477"/>
      <c r="F229" s="477"/>
    </row>
    <row r="230" spans="1:6" x14ac:dyDescent="0.2">
      <c r="A230" s="477"/>
      <c r="B230" s="477"/>
      <c r="C230" s="477"/>
      <c r="D230" s="477"/>
      <c r="E230" s="477"/>
      <c r="F230" s="477"/>
    </row>
    <row r="231" spans="1:6" x14ac:dyDescent="0.2">
      <c r="A231" s="477"/>
      <c r="B231" s="477"/>
      <c r="C231" s="477"/>
      <c r="D231" s="477"/>
      <c r="E231" s="477"/>
      <c r="F231" s="477"/>
    </row>
    <row r="232" spans="1:6" x14ac:dyDescent="0.2">
      <c r="A232" s="477"/>
      <c r="B232" s="477"/>
      <c r="C232" s="477"/>
      <c r="D232" s="477"/>
      <c r="E232" s="477"/>
      <c r="F232" s="477"/>
    </row>
    <row r="233" spans="1:6" x14ac:dyDescent="0.2">
      <c r="A233" s="477"/>
      <c r="B233" s="477"/>
      <c r="C233" s="477"/>
      <c r="D233" s="477"/>
      <c r="E233" s="477"/>
      <c r="F233" s="477"/>
    </row>
    <row r="234" spans="1:6" x14ac:dyDescent="0.2">
      <c r="A234" s="477"/>
      <c r="B234" s="477"/>
      <c r="C234" s="477"/>
      <c r="D234" s="477"/>
      <c r="E234" s="477"/>
      <c r="F234" s="477"/>
    </row>
    <row r="235" spans="1:6" x14ac:dyDescent="0.2">
      <c r="A235" s="477"/>
      <c r="B235" s="477"/>
      <c r="C235" s="477"/>
      <c r="D235" s="477"/>
      <c r="E235" s="477"/>
      <c r="F235" s="477"/>
    </row>
    <row r="236" spans="1:6" x14ac:dyDescent="0.2">
      <c r="A236" s="477"/>
      <c r="B236" s="477"/>
      <c r="C236" s="477"/>
      <c r="D236" s="477"/>
      <c r="E236" s="477"/>
      <c r="F236" s="477"/>
    </row>
    <row r="237" spans="1:6" x14ac:dyDescent="0.2">
      <c r="A237" s="477"/>
      <c r="B237" s="477"/>
      <c r="C237" s="477"/>
      <c r="D237" s="477"/>
      <c r="E237" s="477"/>
      <c r="F237" s="477"/>
    </row>
    <row r="238" spans="1:6" x14ac:dyDescent="0.2">
      <c r="A238" s="477"/>
      <c r="B238" s="477"/>
      <c r="C238" s="477"/>
      <c r="D238" s="477"/>
      <c r="E238" s="477"/>
      <c r="F238" s="477"/>
    </row>
    <row r="239" spans="1:6" x14ac:dyDescent="0.2">
      <c r="A239" s="477"/>
      <c r="B239" s="477"/>
      <c r="C239" s="477"/>
      <c r="D239" s="477"/>
      <c r="E239" s="477"/>
      <c r="F239" s="477"/>
    </row>
    <row r="240" spans="1:6" x14ac:dyDescent="0.2">
      <c r="A240" s="477"/>
      <c r="B240" s="477"/>
      <c r="C240" s="477"/>
      <c r="D240" s="477"/>
      <c r="E240" s="477"/>
      <c r="F240" s="477"/>
    </row>
    <row r="241" spans="1:6" x14ac:dyDescent="0.2">
      <c r="A241" s="477"/>
      <c r="B241" s="477"/>
      <c r="C241" s="477"/>
      <c r="D241" s="477"/>
      <c r="E241" s="477"/>
      <c r="F241" s="477"/>
    </row>
    <row r="242" spans="1:6" x14ac:dyDescent="0.2">
      <c r="A242" s="477"/>
      <c r="B242" s="477"/>
      <c r="C242" s="477"/>
      <c r="D242" s="477"/>
      <c r="E242" s="477"/>
      <c r="F242" s="477"/>
    </row>
    <row r="243" spans="1:6" x14ac:dyDescent="0.2">
      <c r="A243" s="477"/>
      <c r="B243" s="477"/>
      <c r="C243" s="477"/>
      <c r="D243" s="477"/>
      <c r="E243" s="477"/>
      <c r="F243" s="477"/>
    </row>
    <row r="244" spans="1:6" x14ac:dyDescent="0.2">
      <c r="A244" s="477"/>
      <c r="B244" s="477"/>
      <c r="C244" s="477"/>
      <c r="D244" s="477"/>
      <c r="E244" s="477"/>
      <c r="F244" s="477"/>
    </row>
    <row r="245" spans="1:6" x14ac:dyDescent="0.2">
      <c r="A245" s="477"/>
      <c r="B245" s="477"/>
      <c r="C245" s="477"/>
      <c r="D245" s="477"/>
      <c r="E245" s="477"/>
      <c r="F245" s="477"/>
    </row>
    <row r="246" spans="1:6" x14ac:dyDescent="0.2">
      <c r="A246" s="477"/>
      <c r="B246" s="477"/>
      <c r="C246" s="477"/>
      <c r="D246" s="477"/>
      <c r="E246" s="477"/>
      <c r="F246" s="477"/>
    </row>
    <row r="247" spans="1:6" x14ac:dyDescent="0.2">
      <c r="A247" s="477"/>
      <c r="B247" s="477"/>
      <c r="C247" s="477"/>
      <c r="D247" s="477"/>
      <c r="E247" s="477"/>
      <c r="F247" s="477"/>
    </row>
    <row r="248" spans="1:6" x14ac:dyDescent="0.2">
      <c r="A248" s="477"/>
      <c r="B248" s="477"/>
      <c r="C248" s="477"/>
      <c r="D248" s="477"/>
      <c r="E248" s="477"/>
      <c r="F248" s="477"/>
    </row>
    <row r="249" spans="1:6" x14ac:dyDescent="0.2">
      <c r="A249" s="477"/>
      <c r="B249" s="477"/>
      <c r="C249" s="477"/>
      <c r="D249" s="477"/>
      <c r="E249" s="477"/>
      <c r="F249" s="477"/>
    </row>
    <row r="250" spans="1:6" x14ac:dyDescent="0.2">
      <c r="A250" s="477"/>
      <c r="B250" s="477"/>
      <c r="C250" s="477"/>
      <c r="D250" s="477"/>
      <c r="E250" s="477"/>
      <c r="F250" s="477"/>
    </row>
    <row r="251" spans="1:6" x14ac:dyDescent="0.2">
      <c r="A251" s="477"/>
      <c r="B251" s="477"/>
      <c r="C251" s="477"/>
      <c r="D251" s="477"/>
      <c r="E251" s="477"/>
      <c r="F251" s="477"/>
    </row>
    <row r="252" spans="1:6" x14ac:dyDescent="0.2">
      <c r="A252" s="477"/>
      <c r="B252" s="477"/>
      <c r="C252" s="477"/>
      <c r="D252" s="477"/>
      <c r="E252" s="477"/>
      <c r="F252" s="477"/>
    </row>
    <row r="253" spans="1:6" x14ac:dyDescent="0.2">
      <c r="A253" s="477"/>
      <c r="B253" s="477"/>
      <c r="C253" s="477"/>
      <c r="D253" s="477"/>
      <c r="E253" s="477"/>
      <c r="F253" s="477"/>
    </row>
    <row r="254" spans="1:6" x14ac:dyDescent="0.2">
      <c r="A254" s="477"/>
      <c r="B254" s="477"/>
      <c r="C254" s="477"/>
      <c r="D254" s="477"/>
      <c r="E254" s="477"/>
      <c r="F254" s="477"/>
    </row>
    <row r="255" spans="1:6" x14ac:dyDescent="0.2">
      <c r="A255" s="477"/>
      <c r="B255" s="477"/>
      <c r="C255" s="477"/>
      <c r="D255" s="477"/>
      <c r="E255" s="477"/>
      <c r="F255" s="477"/>
    </row>
    <row r="256" spans="1:6" x14ac:dyDescent="0.2">
      <c r="A256" s="477"/>
      <c r="B256" s="477"/>
      <c r="C256" s="477"/>
      <c r="D256" s="477"/>
      <c r="E256" s="477"/>
      <c r="F256" s="477"/>
    </row>
    <row r="257" spans="1:6" x14ac:dyDescent="0.2">
      <c r="A257" s="477"/>
      <c r="B257" s="477"/>
      <c r="C257" s="477"/>
      <c r="D257" s="477"/>
      <c r="E257" s="477"/>
      <c r="F257" s="477"/>
    </row>
    <row r="258" spans="1:6" x14ac:dyDescent="0.2">
      <c r="A258" s="477"/>
      <c r="B258" s="477"/>
      <c r="C258" s="477"/>
      <c r="D258" s="477"/>
      <c r="E258" s="477"/>
      <c r="F258" s="477"/>
    </row>
    <row r="259" spans="1:6" x14ac:dyDescent="0.2">
      <c r="A259" s="477"/>
      <c r="B259" s="477"/>
      <c r="C259" s="477"/>
      <c r="D259" s="477"/>
      <c r="E259" s="477"/>
      <c r="F259" s="477"/>
    </row>
    <row r="260" spans="1:6" x14ac:dyDescent="0.2">
      <c r="A260" s="477"/>
      <c r="B260" s="477"/>
      <c r="C260" s="477"/>
      <c r="D260" s="477"/>
      <c r="E260" s="477"/>
      <c r="F260" s="477"/>
    </row>
    <row r="261" spans="1:6" x14ac:dyDescent="0.2">
      <c r="A261" s="477"/>
      <c r="B261" s="477"/>
      <c r="C261" s="477"/>
      <c r="D261" s="477"/>
      <c r="E261" s="477"/>
      <c r="F261" s="477"/>
    </row>
    <row r="262" spans="1:6" x14ac:dyDescent="0.2">
      <c r="A262" s="477"/>
      <c r="B262" s="477"/>
      <c r="C262" s="477"/>
      <c r="D262" s="477"/>
      <c r="E262" s="477"/>
      <c r="F262" s="477"/>
    </row>
    <row r="263" spans="1:6" x14ac:dyDescent="0.2">
      <c r="A263" s="477"/>
      <c r="B263" s="477"/>
      <c r="C263" s="477"/>
      <c r="D263" s="477"/>
      <c r="E263" s="477"/>
      <c r="F263" s="477"/>
    </row>
    <row r="264" spans="1:6" x14ac:dyDescent="0.2">
      <c r="A264" s="477"/>
      <c r="B264" s="477"/>
      <c r="C264" s="477"/>
      <c r="D264" s="477"/>
      <c r="E264" s="477"/>
      <c r="F264" s="477"/>
    </row>
    <row r="265" spans="1:6" x14ac:dyDescent="0.2">
      <c r="A265" s="477"/>
      <c r="B265" s="477"/>
      <c r="C265" s="477"/>
      <c r="D265" s="477"/>
      <c r="E265" s="477"/>
      <c r="F265" s="477"/>
    </row>
    <row r="266" spans="1:6" x14ac:dyDescent="0.2">
      <c r="A266" s="477"/>
      <c r="B266" s="477"/>
      <c r="C266" s="477"/>
      <c r="D266" s="477"/>
      <c r="E266" s="477"/>
      <c r="F266" s="477"/>
    </row>
    <row r="267" spans="1:6" x14ac:dyDescent="0.2">
      <c r="A267" s="477"/>
      <c r="B267" s="477"/>
      <c r="C267" s="477"/>
      <c r="D267" s="477"/>
      <c r="E267" s="477"/>
      <c r="F267" s="477"/>
    </row>
    <row r="268" spans="1:6" x14ac:dyDescent="0.2">
      <c r="A268" s="477"/>
      <c r="B268" s="477"/>
      <c r="C268" s="477"/>
      <c r="D268" s="477"/>
      <c r="E268" s="477"/>
      <c r="F268" s="477"/>
    </row>
    <row r="269" spans="1:6" x14ac:dyDescent="0.2">
      <c r="A269" s="477"/>
      <c r="B269" s="477"/>
      <c r="C269" s="477"/>
      <c r="D269" s="477"/>
      <c r="E269" s="477"/>
      <c r="F269" s="477"/>
    </row>
    <row r="270" spans="1:6" x14ac:dyDescent="0.2">
      <c r="A270" s="477"/>
      <c r="B270" s="477"/>
      <c r="C270" s="477"/>
      <c r="D270" s="477"/>
      <c r="E270" s="477"/>
      <c r="F270" s="477"/>
    </row>
    <row r="271" spans="1:6" x14ac:dyDescent="0.2">
      <c r="A271" s="477"/>
      <c r="B271" s="477"/>
      <c r="C271" s="477"/>
      <c r="D271" s="477"/>
      <c r="E271" s="477"/>
      <c r="F271" s="477"/>
    </row>
    <row r="272" spans="1:6" x14ac:dyDescent="0.2">
      <c r="A272" s="477"/>
      <c r="B272" s="477"/>
      <c r="C272" s="477"/>
      <c r="D272" s="477"/>
      <c r="E272" s="477"/>
      <c r="F272" s="477"/>
    </row>
    <row r="273" spans="1:6" x14ac:dyDescent="0.2">
      <c r="A273" s="477"/>
      <c r="B273" s="477"/>
      <c r="C273" s="477"/>
      <c r="D273" s="477"/>
      <c r="E273" s="477"/>
      <c r="F273" s="477"/>
    </row>
    <row r="274" spans="1:6" x14ac:dyDescent="0.2">
      <c r="A274" s="477"/>
      <c r="B274" s="477"/>
      <c r="C274" s="477"/>
      <c r="D274" s="477"/>
      <c r="E274" s="477"/>
      <c r="F274" s="477"/>
    </row>
    <row r="275" spans="1:6" x14ac:dyDescent="0.2">
      <c r="A275" s="477"/>
      <c r="B275" s="477"/>
      <c r="C275" s="477"/>
      <c r="D275" s="477"/>
      <c r="E275" s="477"/>
      <c r="F275" s="477"/>
    </row>
    <row r="276" spans="1:6" x14ac:dyDescent="0.2">
      <c r="A276" s="477"/>
      <c r="B276" s="477"/>
      <c r="C276" s="477"/>
      <c r="D276" s="477"/>
      <c r="E276" s="477"/>
      <c r="F276" s="477"/>
    </row>
    <row r="277" spans="1:6" x14ac:dyDescent="0.2">
      <c r="A277" s="477"/>
      <c r="B277" s="477"/>
      <c r="C277" s="477"/>
      <c r="D277" s="477"/>
      <c r="E277" s="477"/>
      <c r="F277" s="477"/>
    </row>
    <row r="278" spans="1:6" x14ac:dyDescent="0.2">
      <c r="A278" s="477"/>
      <c r="B278" s="477"/>
      <c r="C278" s="477"/>
      <c r="D278" s="477"/>
      <c r="E278" s="477"/>
      <c r="F278" s="477"/>
    </row>
    <row r="279" spans="1:6" x14ac:dyDescent="0.2">
      <c r="A279" s="477"/>
      <c r="B279" s="477"/>
      <c r="C279" s="477"/>
      <c r="D279" s="477"/>
      <c r="E279" s="477"/>
      <c r="F279" s="477"/>
    </row>
    <row r="280" spans="1:6" x14ac:dyDescent="0.2">
      <c r="A280" s="477"/>
      <c r="B280" s="477"/>
      <c r="C280" s="477"/>
      <c r="D280" s="477"/>
      <c r="E280" s="477"/>
      <c r="F280" s="477"/>
    </row>
    <row r="281" spans="1:6" x14ac:dyDescent="0.2">
      <c r="A281" s="477"/>
      <c r="B281" s="477"/>
      <c r="C281" s="477"/>
      <c r="D281" s="477"/>
      <c r="E281" s="477"/>
      <c r="F281" s="477"/>
    </row>
    <row r="282" spans="1:6" x14ac:dyDescent="0.2">
      <c r="A282" s="477"/>
      <c r="B282" s="477"/>
      <c r="C282" s="477"/>
      <c r="D282" s="477"/>
      <c r="E282" s="477"/>
      <c r="F282" s="477"/>
    </row>
    <row r="283" spans="1:6" x14ac:dyDescent="0.2">
      <c r="A283" s="477"/>
      <c r="B283" s="477"/>
      <c r="C283" s="477"/>
      <c r="D283" s="477"/>
      <c r="E283" s="477"/>
      <c r="F283" s="477"/>
    </row>
    <row r="284" spans="1:6" x14ac:dyDescent="0.2">
      <c r="A284" s="477"/>
      <c r="B284" s="477"/>
      <c r="C284" s="477"/>
      <c r="D284" s="477"/>
      <c r="E284" s="477"/>
      <c r="F284" s="477"/>
    </row>
    <row r="285" spans="1:6" x14ac:dyDescent="0.2">
      <c r="A285" s="477"/>
      <c r="B285" s="477"/>
      <c r="C285" s="477"/>
      <c r="D285" s="477"/>
      <c r="E285" s="477"/>
      <c r="F285" s="477"/>
    </row>
    <row r="286" spans="1:6" x14ac:dyDescent="0.2">
      <c r="A286" s="477"/>
      <c r="B286" s="477"/>
      <c r="C286" s="477"/>
      <c r="D286" s="477"/>
      <c r="E286" s="477"/>
      <c r="F286" s="477"/>
    </row>
    <row r="287" spans="1:6" x14ac:dyDescent="0.2">
      <c r="A287" s="477"/>
      <c r="B287" s="477"/>
      <c r="C287" s="477"/>
      <c r="D287" s="477"/>
      <c r="E287" s="477"/>
      <c r="F287" s="477"/>
    </row>
    <row r="288" spans="1:6" x14ac:dyDescent="0.2">
      <c r="A288" s="477"/>
      <c r="B288" s="477"/>
      <c r="C288" s="477"/>
      <c r="D288" s="477"/>
      <c r="E288" s="477"/>
      <c r="F288" s="477"/>
    </row>
    <row r="289" spans="1:6" x14ac:dyDescent="0.2">
      <c r="A289" s="477"/>
      <c r="B289" s="477"/>
      <c r="C289" s="477"/>
      <c r="D289" s="477"/>
      <c r="E289" s="477"/>
      <c r="F289" s="477"/>
    </row>
  </sheetData>
  <hyperlinks>
    <hyperlink ref="B18" r:id="rId1" xr:uid="{ED8222F8-4723-47A2-976B-663FF051A0FA}"/>
  </hyperlinks>
  <pageMargins left="0.70866141732283472" right="0.70866141732283472" top="0.78740157480314965" bottom="0.78740157480314965" header="0.31496062992125984" footer="0.31496062992125984"/>
  <pageSetup paperSize="9" scale="49" fitToHeight="0"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33FD-17CB-4A74-BD32-67EE77FC5162}">
  <sheetPr codeName="Tabelle4">
    <pageSetUpPr fitToPage="1"/>
  </sheetPr>
  <dimension ref="A1:I284"/>
  <sheetViews>
    <sheetView showGridLines="0" zoomScaleNormal="100" zoomScaleSheetLayoutView="66" workbookViewId="0"/>
  </sheetViews>
  <sheetFormatPr baseColWidth="10" defaultColWidth="10.25" defaultRowHeight="12.75" x14ac:dyDescent="0.2"/>
  <cols>
    <col min="1" max="1" width="1.25" style="485" customWidth="1"/>
    <col min="2" max="2" width="90.875" style="485" customWidth="1"/>
    <col min="3" max="5" width="10.25" style="485"/>
    <col min="6" max="6" width="4.25" style="485" customWidth="1"/>
    <col min="7" max="16384" width="10.25" style="485"/>
  </cols>
  <sheetData>
    <row r="1" spans="1:5" ht="39.75" customHeight="1" x14ac:dyDescent="0.2">
      <c r="A1" s="483"/>
      <c r="B1" s="484" t="s">
        <v>6</v>
      </c>
    </row>
    <row r="2" spans="1:5" ht="25.5" customHeight="1" x14ac:dyDescent="0.2">
      <c r="B2" s="486" t="s">
        <v>469</v>
      </c>
    </row>
    <row r="3" spans="1:5" ht="24.95" customHeight="1" x14ac:dyDescent="0.2">
      <c r="A3" s="487"/>
      <c r="B3" s="488" t="s">
        <v>470</v>
      </c>
    </row>
    <row r="4" spans="1:5" ht="24.75" customHeight="1" x14ac:dyDescent="0.2">
      <c r="A4" s="487"/>
      <c r="B4" s="489"/>
    </row>
    <row r="5" spans="1:5" s="492" customFormat="1" ht="60" x14ac:dyDescent="0.2">
      <c r="A5" s="490"/>
      <c r="B5" s="491" t="s">
        <v>471</v>
      </c>
      <c r="C5" s="490"/>
      <c r="D5" s="490"/>
      <c r="E5" s="490"/>
    </row>
    <row r="6" spans="1:5" s="492" customFormat="1" ht="10.15" customHeight="1" x14ac:dyDescent="0.2">
      <c r="A6" s="490"/>
      <c r="B6" s="493"/>
      <c r="C6" s="490"/>
      <c r="D6" s="490"/>
      <c r="E6" s="490"/>
    </row>
    <row r="7" spans="1:5" ht="84" x14ac:dyDescent="0.2">
      <c r="A7" s="487"/>
      <c r="B7" s="493" t="s">
        <v>472</v>
      </c>
      <c r="C7" s="487"/>
      <c r="D7" s="487"/>
      <c r="E7" s="487"/>
    </row>
    <row r="8" spans="1:5" ht="10.15" customHeight="1" x14ac:dyDescent="0.2">
      <c r="A8" s="487"/>
      <c r="B8" s="487"/>
      <c r="C8" s="487"/>
      <c r="D8" s="487"/>
      <c r="E8" s="487"/>
    </row>
    <row r="9" spans="1:5" ht="192" x14ac:dyDescent="0.2">
      <c r="A9" s="487"/>
      <c r="B9" s="493" t="s">
        <v>473</v>
      </c>
      <c r="C9" s="487"/>
      <c r="D9" s="487"/>
      <c r="E9" s="487"/>
    </row>
    <row r="10" spans="1:5" ht="10.15" customHeight="1" x14ac:dyDescent="0.2">
      <c r="A10" s="487"/>
      <c r="B10" s="494"/>
      <c r="C10" s="487"/>
      <c r="D10" s="487"/>
      <c r="E10" s="487"/>
    </row>
    <row r="11" spans="1:5" ht="36" x14ac:dyDescent="0.2">
      <c r="A11" s="487"/>
      <c r="B11" s="493" t="s">
        <v>474</v>
      </c>
      <c r="C11" s="487"/>
      <c r="D11" s="487"/>
      <c r="E11" s="487"/>
    </row>
    <row r="12" spans="1:5" ht="9" customHeight="1" x14ac:dyDescent="0.2">
      <c r="A12" s="487"/>
      <c r="B12" s="494"/>
      <c r="C12" s="487"/>
      <c r="D12" s="487"/>
      <c r="E12" s="487"/>
    </row>
    <row r="13" spans="1:5" ht="84" x14ac:dyDescent="0.2">
      <c r="A13" s="487"/>
      <c r="B13" s="491" t="s">
        <v>475</v>
      </c>
      <c r="C13" s="487"/>
      <c r="D13" s="487"/>
      <c r="E13" s="487"/>
    </row>
    <row r="14" spans="1:5" ht="84" x14ac:dyDescent="0.2">
      <c r="A14" s="487"/>
      <c r="B14" s="493" t="s">
        <v>476</v>
      </c>
      <c r="C14" s="487"/>
      <c r="D14" s="487"/>
      <c r="E14" s="487"/>
    </row>
    <row r="15" spans="1:5" ht="9" customHeight="1" x14ac:dyDescent="0.2">
      <c r="A15" s="487"/>
      <c r="B15" s="494"/>
      <c r="C15" s="487"/>
      <c r="D15" s="487"/>
      <c r="E15" s="487"/>
    </row>
    <row r="16" spans="1:5" ht="340.5" customHeight="1" x14ac:dyDescent="0.2">
      <c r="A16" s="487"/>
      <c r="B16" s="493" t="s">
        <v>477</v>
      </c>
      <c r="C16" s="487"/>
      <c r="D16" s="487"/>
      <c r="E16" s="487"/>
    </row>
    <row r="17" spans="1:8" ht="9" customHeight="1" x14ac:dyDescent="0.2">
      <c r="A17" s="487"/>
      <c r="B17" s="494"/>
      <c r="C17" s="487"/>
      <c r="D17" s="487"/>
      <c r="E17" s="487"/>
    </row>
    <row r="18" spans="1:8" ht="168" x14ac:dyDescent="0.2">
      <c r="A18" s="487"/>
      <c r="B18" s="493" t="s">
        <v>478</v>
      </c>
      <c r="C18" s="487"/>
      <c r="D18" s="487"/>
      <c r="E18" s="487"/>
    </row>
    <row r="19" spans="1:8" ht="24" x14ac:dyDescent="0.2">
      <c r="A19" s="487"/>
      <c r="B19" s="493" t="s">
        <v>479</v>
      </c>
      <c r="C19" s="487"/>
      <c r="D19" s="487"/>
      <c r="E19" s="487"/>
    </row>
    <row r="20" spans="1:8" ht="9" customHeight="1" x14ac:dyDescent="0.2">
      <c r="A20" s="487"/>
      <c r="B20" s="494"/>
      <c r="C20" s="487"/>
      <c r="D20" s="487"/>
      <c r="E20" s="487"/>
    </row>
    <row r="21" spans="1:8" ht="84" x14ac:dyDescent="0.2">
      <c r="A21" s="487"/>
      <c r="B21" s="493" t="s">
        <v>480</v>
      </c>
      <c r="C21" s="487"/>
      <c r="D21" s="487"/>
      <c r="E21" s="487"/>
    </row>
    <row r="22" spans="1:8" ht="9" customHeight="1" x14ac:dyDescent="0.2">
      <c r="A22" s="487"/>
      <c r="B22" s="494"/>
      <c r="C22" s="487"/>
      <c r="D22" s="487"/>
      <c r="E22" s="487"/>
    </row>
    <row r="23" spans="1:8" x14ac:dyDescent="0.2">
      <c r="A23" s="487"/>
      <c r="B23" s="493" t="s">
        <v>481</v>
      </c>
      <c r="C23" s="487"/>
      <c r="D23" s="487"/>
      <c r="E23" s="487"/>
    </row>
    <row r="24" spans="1:8" ht="24" x14ac:dyDescent="0.2">
      <c r="A24" s="487"/>
      <c r="B24" s="495" t="s">
        <v>482</v>
      </c>
      <c r="C24" s="495"/>
      <c r="D24" s="495"/>
      <c r="E24" s="495"/>
      <c r="F24" s="495"/>
      <c r="G24" s="495"/>
      <c r="H24" s="495"/>
    </row>
    <row r="25" spans="1:8" x14ac:dyDescent="0.2">
      <c r="A25" s="487"/>
      <c r="B25" s="495"/>
      <c r="C25" s="495"/>
      <c r="D25" s="495"/>
      <c r="E25" s="495"/>
      <c r="F25" s="495"/>
      <c r="G25" s="495"/>
      <c r="H25" s="495"/>
    </row>
    <row r="26" spans="1:8" x14ac:dyDescent="0.2">
      <c r="A26" s="487"/>
      <c r="B26" s="487"/>
      <c r="C26" s="487"/>
      <c r="D26" s="487"/>
      <c r="E26" s="487"/>
    </row>
    <row r="27" spans="1:8" x14ac:dyDescent="0.2">
      <c r="A27" s="487"/>
      <c r="B27" s="487"/>
      <c r="C27" s="487"/>
      <c r="D27" s="487"/>
      <c r="E27" s="487"/>
    </row>
    <row r="28" spans="1:8" x14ac:dyDescent="0.2">
      <c r="A28" s="482"/>
      <c r="B28" s="482"/>
      <c r="C28" s="482"/>
      <c r="D28" s="482"/>
      <c r="E28" s="482"/>
    </row>
    <row r="29" spans="1:8" x14ac:dyDescent="0.2">
      <c r="A29" s="487"/>
      <c r="B29" s="487"/>
      <c r="C29" s="487"/>
      <c r="D29" s="487"/>
      <c r="E29" s="487"/>
    </row>
    <row r="30" spans="1:8" x14ac:dyDescent="0.2">
      <c r="A30" s="487"/>
      <c r="B30" s="487"/>
      <c r="C30" s="487"/>
      <c r="D30" s="487"/>
      <c r="E30" s="487"/>
    </row>
    <row r="31" spans="1:8" ht="8.1" customHeight="1" x14ac:dyDescent="0.2">
      <c r="A31" s="487"/>
      <c r="B31" s="487"/>
      <c r="C31" s="487"/>
      <c r="D31" s="487"/>
      <c r="E31" s="487"/>
    </row>
    <row r="32" spans="1:8" ht="13.5" customHeight="1" x14ac:dyDescent="0.2">
      <c r="A32" s="487"/>
      <c r="B32" s="487"/>
      <c r="C32" s="487"/>
      <c r="D32" s="487"/>
      <c r="E32" s="487"/>
    </row>
    <row r="33" spans="1:9" x14ac:dyDescent="0.2">
      <c r="A33" s="487"/>
      <c r="B33" s="487"/>
      <c r="C33" s="487"/>
      <c r="D33" s="487"/>
      <c r="E33" s="487"/>
    </row>
    <row r="34" spans="1:9" x14ac:dyDescent="0.2">
      <c r="A34" s="487"/>
      <c r="B34" s="487"/>
      <c r="C34" s="487"/>
      <c r="D34" s="487"/>
      <c r="E34" s="487"/>
      <c r="I34" s="496"/>
    </row>
    <row r="35" spans="1:9" x14ac:dyDescent="0.2">
      <c r="A35" s="487"/>
      <c r="B35" s="487"/>
      <c r="C35" s="487"/>
      <c r="D35" s="487"/>
      <c r="E35" s="487"/>
    </row>
    <row r="36" spans="1:9" x14ac:dyDescent="0.2">
      <c r="A36" s="487"/>
      <c r="B36" s="487"/>
      <c r="C36" s="487"/>
      <c r="D36" s="487"/>
      <c r="E36" s="487"/>
    </row>
    <row r="37" spans="1:9" x14ac:dyDescent="0.2">
      <c r="A37" s="487"/>
      <c r="B37" s="487"/>
      <c r="C37" s="487"/>
      <c r="D37" s="487"/>
      <c r="E37" s="487"/>
    </row>
    <row r="38" spans="1:9" ht="33" customHeight="1" x14ac:dyDescent="0.2">
      <c r="A38" s="487"/>
      <c r="B38" s="487"/>
      <c r="C38" s="487"/>
      <c r="D38" s="487"/>
      <c r="E38" s="487"/>
    </row>
    <row r="39" spans="1:9" ht="16.5" customHeight="1" x14ac:dyDescent="0.2">
      <c r="A39" s="487"/>
      <c r="B39" s="487"/>
      <c r="C39" s="487"/>
      <c r="D39" s="487"/>
      <c r="E39" s="487"/>
    </row>
    <row r="40" spans="1:9" x14ac:dyDescent="0.2">
      <c r="A40" s="487"/>
      <c r="B40" s="487"/>
      <c r="C40" s="487"/>
      <c r="D40" s="487"/>
      <c r="E40" s="487"/>
    </row>
    <row r="41" spans="1:9" x14ac:dyDescent="0.2">
      <c r="A41" s="487"/>
      <c r="B41" s="487"/>
      <c r="C41" s="487"/>
      <c r="D41" s="487"/>
      <c r="E41" s="487"/>
    </row>
    <row r="42" spans="1:9" x14ac:dyDescent="0.2">
      <c r="A42" s="487"/>
      <c r="B42" s="487"/>
      <c r="C42" s="487"/>
      <c r="D42" s="487"/>
      <c r="E42" s="487"/>
    </row>
    <row r="43" spans="1:9" x14ac:dyDescent="0.2">
      <c r="A43" s="487"/>
      <c r="B43" s="487"/>
      <c r="C43" s="487"/>
      <c r="D43" s="487"/>
      <c r="E43" s="487"/>
    </row>
    <row r="44" spans="1:9" x14ac:dyDescent="0.2">
      <c r="A44" s="487"/>
      <c r="B44" s="487"/>
      <c r="C44" s="487"/>
      <c r="D44" s="487"/>
      <c r="E44" s="487"/>
    </row>
    <row r="45" spans="1:9" x14ac:dyDescent="0.2">
      <c r="A45" s="487"/>
      <c r="B45" s="487"/>
      <c r="C45" s="487"/>
      <c r="D45" s="487"/>
      <c r="E45" s="487"/>
    </row>
    <row r="46" spans="1:9" x14ac:dyDescent="0.2">
      <c r="A46" s="487"/>
      <c r="B46" s="487"/>
      <c r="C46" s="487"/>
      <c r="D46" s="487"/>
      <c r="E46" s="487"/>
    </row>
    <row r="47" spans="1:9" x14ac:dyDescent="0.2">
      <c r="A47" s="487"/>
      <c r="B47" s="487"/>
      <c r="C47" s="487"/>
      <c r="D47" s="487"/>
      <c r="E47" s="487"/>
    </row>
    <row r="48" spans="1:9" x14ac:dyDescent="0.2">
      <c r="A48" s="487"/>
      <c r="B48" s="487"/>
      <c r="C48" s="487"/>
      <c r="D48" s="487"/>
      <c r="E48" s="487"/>
    </row>
    <row r="49" spans="1:5" x14ac:dyDescent="0.2">
      <c r="A49" s="487"/>
      <c r="B49" s="487"/>
      <c r="C49" s="487"/>
      <c r="D49" s="487"/>
      <c r="E49" s="487"/>
    </row>
    <row r="50" spans="1:5" x14ac:dyDescent="0.2">
      <c r="A50" s="487"/>
      <c r="B50" s="487"/>
      <c r="C50" s="487"/>
      <c r="D50" s="487"/>
      <c r="E50" s="487"/>
    </row>
    <row r="51" spans="1:5" x14ac:dyDescent="0.2">
      <c r="A51" s="487"/>
      <c r="B51" s="487"/>
      <c r="C51" s="487"/>
      <c r="D51" s="487"/>
      <c r="E51" s="487"/>
    </row>
    <row r="52" spans="1:5" x14ac:dyDescent="0.2">
      <c r="A52" s="487"/>
      <c r="B52" s="487"/>
      <c r="C52" s="487"/>
      <c r="D52" s="487"/>
      <c r="E52" s="487"/>
    </row>
    <row r="53" spans="1:5" x14ac:dyDescent="0.2">
      <c r="A53" s="487"/>
      <c r="B53" s="487"/>
      <c r="C53" s="487"/>
      <c r="D53" s="487"/>
      <c r="E53" s="487"/>
    </row>
    <row r="54" spans="1:5" x14ac:dyDescent="0.2">
      <c r="A54" s="487"/>
      <c r="B54" s="487"/>
      <c r="C54" s="487"/>
      <c r="D54" s="487"/>
      <c r="E54" s="487"/>
    </row>
    <row r="55" spans="1:5" x14ac:dyDescent="0.2">
      <c r="A55" s="487"/>
      <c r="B55" s="487"/>
      <c r="C55" s="487"/>
      <c r="D55" s="487"/>
      <c r="E55" s="487"/>
    </row>
    <row r="56" spans="1:5" x14ac:dyDescent="0.2">
      <c r="A56" s="487"/>
      <c r="B56" s="487"/>
      <c r="C56" s="487"/>
      <c r="D56" s="487"/>
      <c r="E56" s="487"/>
    </row>
    <row r="57" spans="1:5" x14ac:dyDescent="0.2">
      <c r="A57" s="487"/>
      <c r="B57" s="487"/>
      <c r="C57" s="487"/>
      <c r="D57" s="487"/>
      <c r="E57" s="487"/>
    </row>
    <row r="58" spans="1:5" x14ac:dyDescent="0.2">
      <c r="A58" s="487"/>
      <c r="B58" s="487"/>
      <c r="C58" s="487"/>
      <c r="D58" s="487"/>
      <c r="E58" s="487"/>
    </row>
    <row r="59" spans="1:5" x14ac:dyDescent="0.2">
      <c r="A59" s="487"/>
      <c r="B59" s="487"/>
      <c r="C59" s="487"/>
      <c r="D59" s="487"/>
      <c r="E59" s="487"/>
    </row>
    <row r="60" spans="1:5" x14ac:dyDescent="0.2">
      <c r="A60" s="487"/>
      <c r="B60" s="487"/>
      <c r="C60" s="487"/>
      <c r="D60" s="487"/>
      <c r="E60" s="487"/>
    </row>
    <row r="61" spans="1:5" x14ac:dyDescent="0.2">
      <c r="A61" s="487"/>
      <c r="B61" s="487"/>
      <c r="C61" s="487"/>
      <c r="D61" s="487"/>
      <c r="E61" s="487"/>
    </row>
    <row r="62" spans="1:5" x14ac:dyDescent="0.2">
      <c r="A62" s="487"/>
      <c r="B62" s="487"/>
      <c r="C62" s="487"/>
      <c r="D62" s="487"/>
      <c r="E62" s="487"/>
    </row>
    <row r="63" spans="1:5" x14ac:dyDescent="0.2">
      <c r="A63" s="487"/>
      <c r="B63" s="487"/>
      <c r="C63" s="487"/>
      <c r="D63" s="487"/>
      <c r="E63" s="487"/>
    </row>
    <row r="64" spans="1:5" x14ac:dyDescent="0.2">
      <c r="A64" s="487"/>
      <c r="B64" s="487"/>
      <c r="C64" s="487"/>
      <c r="D64" s="487"/>
      <c r="E64" s="487"/>
    </row>
    <row r="65" spans="1:5" x14ac:dyDescent="0.2">
      <c r="A65" s="487"/>
      <c r="B65" s="487"/>
      <c r="C65" s="487"/>
      <c r="D65" s="487"/>
      <c r="E65" s="487"/>
    </row>
    <row r="66" spans="1:5" x14ac:dyDescent="0.2">
      <c r="A66" s="487"/>
      <c r="B66" s="487"/>
      <c r="C66" s="487"/>
      <c r="D66" s="487"/>
      <c r="E66" s="487"/>
    </row>
    <row r="67" spans="1:5" x14ac:dyDescent="0.2">
      <c r="A67" s="487"/>
      <c r="B67" s="487"/>
      <c r="C67" s="487"/>
      <c r="D67" s="487"/>
      <c r="E67" s="487"/>
    </row>
    <row r="68" spans="1:5" x14ac:dyDescent="0.2">
      <c r="A68" s="487"/>
      <c r="B68" s="487"/>
      <c r="C68" s="487"/>
      <c r="D68" s="487"/>
      <c r="E68" s="487"/>
    </row>
    <row r="69" spans="1:5" x14ac:dyDescent="0.2">
      <c r="A69" s="487"/>
      <c r="B69" s="487"/>
      <c r="C69" s="487"/>
      <c r="D69" s="487"/>
      <c r="E69" s="487"/>
    </row>
    <row r="70" spans="1:5" x14ac:dyDescent="0.2">
      <c r="A70" s="487"/>
      <c r="B70" s="487"/>
      <c r="C70" s="487"/>
      <c r="D70" s="487"/>
      <c r="E70" s="487"/>
    </row>
    <row r="71" spans="1:5" x14ac:dyDescent="0.2">
      <c r="A71" s="487"/>
      <c r="B71" s="487"/>
      <c r="C71" s="487"/>
      <c r="D71" s="487"/>
      <c r="E71" s="487"/>
    </row>
    <row r="72" spans="1:5" x14ac:dyDescent="0.2">
      <c r="A72" s="487"/>
      <c r="B72" s="487"/>
      <c r="C72" s="487"/>
      <c r="D72" s="487"/>
      <c r="E72" s="487"/>
    </row>
    <row r="73" spans="1:5" x14ac:dyDescent="0.2">
      <c r="A73" s="487"/>
      <c r="B73" s="487"/>
      <c r="C73" s="487"/>
      <c r="D73" s="487"/>
      <c r="E73" s="487"/>
    </row>
    <row r="74" spans="1:5" x14ac:dyDescent="0.2">
      <c r="A74" s="487"/>
      <c r="B74" s="487"/>
      <c r="C74" s="487"/>
      <c r="D74" s="487"/>
      <c r="E74" s="487"/>
    </row>
    <row r="75" spans="1:5" x14ac:dyDescent="0.2">
      <c r="A75" s="487"/>
      <c r="B75" s="487"/>
      <c r="C75" s="487"/>
      <c r="D75" s="487"/>
      <c r="E75" s="487"/>
    </row>
    <row r="76" spans="1:5" x14ac:dyDescent="0.2">
      <c r="A76" s="487"/>
      <c r="B76" s="487"/>
      <c r="C76" s="487"/>
      <c r="D76" s="487"/>
      <c r="E76" s="487"/>
    </row>
    <row r="77" spans="1:5" x14ac:dyDescent="0.2">
      <c r="A77" s="487"/>
      <c r="B77" s="487"/>
      <c r="C77" s="487"/>
      <c r="D77" s="487"/>
      <c r="E77" s="487"/>
    </row>
    <row r="78" spans="1:5" x14ac:dyDescent="0.2">
      <c r="A78" s="487"/>
      <c r="B78" s="487"/>
      <c r="C78" s="487"/>
      <c r="D78" s="487"/>
      <c r="E78" s="487"/>
    </row>
    <row r="79" spans="1:5" x14ac:dyDescent="0.2">
      <c r="A79" s="487"/>
      <c r="B79" s="487"/>
      <c r="C79" s="487"/>
      <c r="D79" s="487"/>
      <c r="E79" s="487"/>
    </row>
    <row r="80" spans="1:5" x14ac:dyDescent="0.2">
      <c r="A80" s="487"/>
      <c r="B80" s="487"/>
      <c r="C80" s="487"/>
      <c r="D80" s="487"/>
      <c r="E80" s="487"/>
    </row>
    <row r="81" spans="1:5" x14ac:dyDescent="0.2">
      <c r="A81" s="487"/>
      <c r="B81" s="487"/>
      <c r="C81" s="487"/>
      <c r="D81" s="487"/>
      <c r="E81" s="487"/>
    </row>
    <row r="82" spans="1:5" x14ac:dyDescent="0.2">
      <c r="A82" s="487"/>
      <c r="B82" s="487"/>
      <c r="C82" s="487"/>
      <c r="D82" s="487"/>
      <c r="E82" s="487"/>
    </row>
    <row r="83" spans="1:5" x14ac:dyDescent="0.2">
      <c r="A83" s="487"/>
      <c r="B83" s="487"/>
      <c r="C83" s="487"/>
      <c r="D83" s="487"/>
      <c r="E83" s="487"/>
    </row>
    <row r="84" spans="1:5" x14ac:dyDescent="0.2">
      <c r="A84" s="487"/>
      <c r="B84" s="487"/>
      <c r="C84" s="487"/>
      <c r="D84" s="487"/>
      <c r="E84" s="487"/>
    </row>
    <row r="85" spans="1:5" x14ac:dyDescent="0.2">
      <c r="A85" s="487"/>
      <c r="B85" s="487"/>
      <c r="C85" s="487"/>
      <c r="D85" s="487"/>
      <c r="E85" s="487"/>
    </row>
    <row r="86" spans="1:5" x14ac:dyDescent="0.2">
      <c r="A86" s="487"/>
      <c r="B86" s="487"/>
      <c r="C86" s="487"/>
      <c r="D86" s="487"/>
      <c r="E86" s="487"/>
    </row>
    <row r="87" spans="1:5" x14ac:dyDescent="0.2">
      <c r="A87" s="487"/>
      <c r="B87" s="487"/>
      <c r="C87" s="487"/>
      <c r="D87" s="487"/>
      <c r="E87" s="487"/>
    </row>
    <row r="88" spans="1:5" x14ac:dyDescent="0.2">
      <c r="A88" s="487"/>
      <c r="B88" s="487"/>
      <c r="C88" s="487"/>
      <c r="D88" s="487"/>
      <c r="E88" s="487"/>
    </row>
    <row r="89" spans="1:5" x14ac:dyDescent="0.2">
      <c r="A89" s="487"/>
      <c r="B89" s="487"/>
      <c r="C89" s="487"/>
      <c r="D89" s="487"/>
      <c r="E89" s="487"/>
    </row>
    <row r="90" spans="1:5" x14ac:dyDescent="0.2">
      <c r="A90" s="487"/>
      <c r="B90" s="487"/>
      <c r="C90" s="487"/>
      <c r="D90" s="487"/>
      <c r="E90" s="487"/>
    </row>
    <row r="91" spans="1:5" x14ac:dyDescent="0.2">
      <c r="A91" s="487"/>
      <c r="B91" s="487"/>
      <c r="C91" s="487"/>
      <c r="D91" s="487"/>
      <c r="E91" s="487"/>
    </row>
    <row r="92" spans="1:5" x14ac:dyDescent="0.2">
      <c r="A92" s="487"/>
      <c r="B92" s="487"/>
      <c r="C92" s="487"/>
      <c r="D92" s="487"/>
      <c r="E92" s="487"/>
    </row>
    <row r="93" spans="1:5" x14ac:dyDescent="0.2">
      <c r="A93" s="487"/>
      <c r="B93" s="487"/>
      <c r="C93" s="487"/>
      <c r="D93" s="487"/>
      <c r="E93" s="487"/>
    </row>
    <row r="94" spans="1:5" x14ac:dyDescent="0.2">
      <c r="A94" s="487"/>
      <c r="B94" s="487"/>
      <c r="C94" s="487"/>
      <c r="D94" s="487"/>
      <c r="E94" s="487"/>
    </row>
    <row r="95" spans="1:5" x14ac:dyDescent="0.2">
      <c r="A95" s="487"/>
      <c r="B95" s="487"/>
      <c r="C95" s="487"/>
      <c r="D95" s="487"/>
      <c r="E95" s="487"/>
    </row>
    <row r="96" spans="1:5" x14ac:dyDescent="0.2">
      <c r="A96" s="487"/>
      <c r="B96" s="487"/>
      <c r="C96" s="487"/>
      <c r="D96" s="487"/>
      <c r="E96" s="487"/>
    </row>
    <row r="97" spans="1:5" x14ac:dyDescent="0.2">
      <c r="A97" s="487"/>
      <c r="B97" s="487"/>
      <c r="C97" s="487"/>
      <c r="D97" s="487"/>
      <c r="E97" s="487"/>
    </row>
    <row r="98" spans="1:5" x14ac:dyDescent="0.2">
      <c r="A98" s="487"/>
      <c r="B98" s="487"/>
      <c r="C98" s="487"/>
      <c r="D98" s="487"/>
      <c r="E98" s="487"/>
    </row>
    <row r="99" spans="1:5" x14ac:dyDescent="0.2">
      <c r="A99" s="487"/>
      <c r="B99" s="487"/>
      <c r="C99" s="487"/>
      <c r="D99" s="487"/>
      <c r="E99" s="487"/>
    </row>
    <row r="100" spans="1:5" x14ac:dyDescent="0.2">
      <c r="A100" s="487"/>
      <c r="B100" s="487"/>
      <c r="C100" s="487"/>
      <c r="D100" s="487"/>
      <c r="E100" s="487"/>
    </row>
    <row r="101" spans="1:5" x14ac:dyDescent="0.2">
      <c r="A101" s="487"/>
      <c r="B101" s="487"/>
      <c r="C101" s="487"/>
      <c r="D101" s="487"/>
      <c r="E101" s="487"/>
    </row>
    <row r="102" spans="1:5" x14ac:dyDescent="0.2">
      <c r="A102" s="487"/>
      <c r="B102" s="487"/>
      <c r="C102" s="487"/>
      <c r="D102" s="487"/>
      <c r="E102" s="487"/>
    </row>
    <row r="103" spans="1:5" x14ac:dyDescent="0.2">
      <c r="A103" s="487"/>
      <c r="B103" s="487"/>
      <c r="C103" s="487"/>
      <c r="D103" s="487"/>
      <c r="E103" s="487"/>
    </row>
    <row r="104" spans="1:5" x14ac:dyDescent="0.2">
      <c r="A104" s="487"/>
      <c r="B104" s="487"/>
      <c r="C104" s="487"/>
      <c r="D104" s="487"/>
      <c r="E104" s="487"/>
    </row>
    <row r="105" spans="1:5" x14ac:dyDescent="0.2">
      <c r="A105" s="487"/>
      <c r="B105" s="487"/>
      <c r="C105" s="487"/>
      <c r="D105" s="487"/>
      <c r="E105" s="487"/>
    </row>
    <row r="106" spans="1:5" x14ac:dyDescent="0.2">
      <c r="A106" s="487"/>
      <c r="B106" s="487"/>
      <c r="C106" s="487"/>
      <c r="D106" s="487"/>
      <c r="E106" s="487"/>
    </row>
    <row r="107" spans="1:5" x14ac:dyDescent="0.2">
      <c r="A107" s="487"/>
      <c r="B107" s="487"/>
      <c r="C107" s="487"/>
      <c r="D107" s="487"/>
      <c r="E107" s="487"/>
    </row>
    <row r="108" spans="1:5" x14ac:dyDescent="0.2">
      <c r="A108" s="487"/>
      <c r="B108" s="487"/>
      <c r="C108" s="487"/>
      <c r="D108" s="487"/>
      <c r="E108" s="487"/>
    </row>
    <row r="109" spans="1:5" x14ac:dyDescent="0.2">
      <c r="A109" s="487"/>
      <c r="B109" s="487"/>
      <c r="C109" s="487"/>
      <c r="D109" s="487"/>
      <c r="E109" s="487"/>
    </row>
    <row r="110" spans="1:5" x14ac:dyDescent="0.2">
      <c r="A110" s="487"/>
      <c r="B110" s="487"/>
      <c r="C110" s="487"/>
      <c r="D110" s="487"/>
      <c r="E110" s="487"/>
    </row>
    <row r="111" spans="1:5" x14ac:dyDescent="0.2">
      <c r="A111" s="487"/>
      <c r="B111" s="487"/>
      <c r="C111" s="487"/>
      <c r="D111" s="487"/>
      <c r="E111" s="487"/>
    </row>
    <row r="112" spans="1:5" x14ac:dyDescent="0.2">
      <c r="A112" s="487"/>
      <c r="B112" s="487"/>
      <c r="C112" s="487"/>
      <c r="D112" s="487"/>
      <c r="E112" s="487"/>
    </row>
    <row r="113" spans="1:5" x14ac:dyDescent="0.2">
      <c r="A113" s="487"/>
      <c r="B113" s="487"/>
      <c r="C113" s="487"/>
      <c r="D113" s="487"/>
      <c r="E113" s="487"/>
    </row>
    <row r="114" spans="1:5" x14ac:dyDescent="0.2">
      <c r="A114" s="487"/>
      <c r="B114" s="487"/>
      <c r="C114" s="487"/>
      <c r="D114" s="487"/>
      <c r="E114" s="487"/>
    </row>
    <row r="115" spans="1:5" x14ac:dyDescent="0.2">
      <c r="A115" s="487"/>
      <c r="B115" s="487"/>
      <c r="C115" s="487"/>
      <c r="D115" s="487"/>
      <c r="E115" s="487"/>
    </row>
    <row r="116" spans="1:5" x14ac:dyDescent="0.2">
      <c r="A116" s="487"/>
      <c r="B116" s="487"/>
      <c r="C116" s="487"/>
      <c r="D116" s="487"/>
      <c r="E116" s="487"/>
    </row>
    <row r="117" spans="1:5" x14ac:dyDescent="0.2">
      <c r="A117" s="487"/>
      <c r="B117" s="487"/>
      <c r="C117" s="487"/>
      <c r="D117" s="487"/>
      <c r="E117" s="487"/>
    </row>
    <row r="118" spans="1:5" x14ac:dyDescent="0.2">
      <c r="A118" s="487"/>
      <c r="B118" s="487"/>
      <c r="C118" s="487"/>
      <c r="D118" s="487"/>
      <c r="E118" s="487"/>
    </row>
    <row r="119" spans="1:5" x14ac:dyDescent="0.2">
      <c r="A119" s="487"/>
      <c r="B119" s="487"/>
      <c r="C119" s="487"/>
      <c r="D119" s="487"/>
      <c r="E119" s="487"/>
    </row>
    <row r="120" spans="1:5" x14ac:dyDescent="0.2">
      <c r="A120" s="487"/>
      <c r="B120" s="487"/>
      <c r="C120" s="487"/>
      <c r="D120" s="487"/>
      <c r="E120" s="487"/>
    </row>
    <row r="121" spans="1:5" x14ac:dyDescent="0.2">
      <c r="A121" s="487"/>
      <c r="B121" s="487"/>
      <c r="C121" s="487"/>
      <c r="D121" s="487"/>
      <c r="E121" s="487"/>
    </row>
    <row r="122" spans="1:5" x14ac:dyDescent="0.2">
      <c r="A122" s="487"/>
      <c r="B122" s="487"/>
      <c r="C122" s="487"/>
      <c r="D122" s="487"/>
      <c r="E122" s="487"/>
    </row>
    <row r="123" spans="1:5" x14ac:dyDescent="0.2">
      <c r="A123" s="487"/>
      <c r="B123" s="487"/>
      <c r="C123" s="487"/>
      <c r="D123" s="487"/>
      <c r="E123" s="487"/>
    </row>
    <row r="124" spans="1:5" x14ac:dyDescent="0.2">
      <c r="A124" s="487"/>
      <c r="B124" s="487"/>
      <c r="C124" s="487"/>
      <c r="D124" s="487"/>
      <c r="E124" s="487"/>
    </row>
    <row r="125" spans="1:5" x14ac:dyDescent="0.2">
      <c r="A125" s="487"/>
      <c r="B125" s="487"/>
      <c r="C125" s="487"/>
      <c r="D125" s="487"/>
      <c r="E125" s="487"/>
    </row>
    <row r="126" spans="1:5" x14ac:dyDescent="0.2">
      <c r="A126" s="487"/>
      <c r="B126" s="487"/>
      <c r="C126" s="487"/>
      <c r="D126" s="487"/>
      <c r="E126" s="487"/>
    </row>
    <row r="127" spans="1:5" x14ac:dyDescent="0.2">
      <c r="A127" s="487"/>
      <c r="B127" s="487"/>
      <c r="C127" s="487"/>
      <c r="D127" s="487"/>
      <c r="E127" s="487"/>
    </row>
    <row r="128" spans="1:5" x14ac:dyDescent="0.2">
      <c r="A128" s="487"/>
      <c r="B128" s="487"/>
      <c r="C128" s="487"/>
      <c r="D128" s="487"/>
      <c r="E128" s="487"/>
    </row>
    <row r="129" spans="1:5" x14ac:dyDescent="0.2">
      <c r="A129" s="487"/>
      <c r="B129" s="487"/>
      <c r="C129" s="487"/>
      <c r="D129" s="487"/>
      <c r="E129" s="487"/>
    </row>
    <row r="130" spans="1:5" x14ac:dyDescent="0.2">
      <c r="A130" s="487"/>
      <c r="B130" s="487"/>
      <c r="C130" s="487"/>
      <c r="D130" s="487"/>
      <c r="E130" s="487"/>
    </row>
    <row r="131" spans="1:5" x14ac:dyDescent="0.2">
      <c r="A131" s="487"/>
      <c r="B131" s="487"/>
      <c r="C131" s="487"/>
      <c r="D131" s="487"/>
      <c r="E131" s="487"/>
    </row>
    <row r="132" spans="1:5" x14ac:dyDescent="0.2">
      <c r="A132" s="487"/>
      <c r="B132" s="487"/>
      <c r="C132" s="487"/>
      <c r="D132" s="487"/>
      <c r="E132" s="487"/>
    </row>
    <row r="133" spans="1:5" x14ac:dyDescent="0.2">
      <c r="A133" s="487"/>
      <c r="B133" s="487"/>
      <c r="C133" s="487"/>
      <c r="D133" s="487"/>
      <c r="E133" s="487"/>
    </row>
    <row r="134" spans="1:5" x14ac:dyDescent="0.2">
      <c r="A134" s="487"/>
      <c r="B134" s="487"/>
      <c r="C134" s="487"/>
      <c r="D134" s="487"/>
      <c r="E134" s="487"/>
    </row>
    <row r="135" spans="1:5" x14ac:dyDescent="0.2">
      <c r="A135" s="487"/>
      <c r="B135" s="487"/>
      <c r="C135" s="487"/>
      <c r="D135" s="487"/>
      <c r="E135" s="487"/>
    </row>
    <row r="136" spans="1:5" x14ac:dyDescent="0.2">
      <c r="A136" s="487"/>
      <c r="B136" s="487"/>
      <c r="C136" s="487"/>
      <c r="D136" s="487"/>
      <c r="E136" s="487"/>
    </row>
    <row r="137" spans="1:5" x14ac:dyDescent="0.2">
      <c r="A137" s="487"/>
      <c r="B137" s="487"/>
      <c r="C137" s="487"/>
      <c r="D137" s="487"/>
      <c r="E137" s="487"/>
    </row>
    <row r="138" spans="1:5" x14ac:dyDescent="0.2">
      <c r="A138" s="487"/>
      <c r="B138" s="487"/>
      <c r="C138" s="487"/>
      <c r="D138" s="487"/>
      <c r="E138" s="487"/>
    </row>
    <row r="139" spans="1:5" x14ac:dyDescent="0.2">
      <c r="A139" s="487"/>
      <c r="B139" s="487"/>
      <c r="C139" s="487"/>
      <c r="D139" s="487"/>
      <c r="E139" s="487"/>
    </row>
    <row r="140" spans="1:5" x14ac:dyDescent="0.2">
      <c r="A140" s="487"/>
      <c r="B140" s="487"/>
      <c r="C140" s="487"/>
      <c r="D140" s="487"/>
      <c r="E140" s="487"/>
    </row>
    <row r="141" spans="1:5" x14ac:dyDescent="0.2">
      <c r="A141" s="487"/>
      <c r="B141" s="487"/>
      <c r="C141" s="487"/>
      <c r="D141" s="487"/>
      <c r="E141" s="487"/>
    </row>
    <row r="142" spans="1:5" x14ac:dyDescent="0.2">
      <c r="A142" s="487"/>
      <c r="B142" s="487"/>
      <c r="C142" s="487"/>
      <c r="D142" s="487"/>
      <c r="E142" s="487"/>
    </row>
    <row r="143" spans="1:5" x14ac:dyDescent="0.2">
      <c r="A143" s="487"/>
      <c r="B143" s="487"/>
      <c r="C143" s="487"/>
      <c r="D143" s="487"/>
      <c r="E143" s="487"/>
    </row>
    <row r="144" spans="1:5" x14ac:dyDescent="0.2">
      <c r="A144" s="487"/>
      <c r="B144" s="487"/>
      <c r="C144" s="487"/>
      <c r="D144" s="487"/>
      <c r="E144" s="487"/>
    </row>
    <row r="145" spans="1:5" x14ac:dyDescent="0.2">
      <c r="A145" s="487"/>
      <c r="B145" s="487"/>
      <c r="C145" s="487"/>
      <c r="D145" s="487"/>
      <c r="E145" s="487"/>
    </row>
    <row r="146" spans="1:5" x14ac:dyDescent="0.2">
      <c r="A146" s="487"/>
      <c r="B146" s="487"/>
      <c r="C146" s="487"/>
      <c r="D146" s="487"/>
      <c r="E146" s="487"/>
    </row>
    <row r="147" spans="1:5" x14ac:dyDescent="0.2">
      <c r="A147" s="487"/>
      <c r="B147" s="487"/>
      <c r="C147" s="487"/>
      <c r="D147" s="487"/>
      <c r="E147" s="487"/>
    </row>
    <row r="148" spans="1:5" x14ac:dyDescent="0.2">
      <c r="A148" s="487"/>
      <c r="B148" s="487"/>
      <c r="C148" s="487"/>
      <c r="D148" s="487"/>
      <c r="E148" s="487"/>
    </row>
    <row r="149" spans="1:5" x14ac:dyDescent="0.2">
      <c r="A149" s="487"/>
      <c r="B149" s="487"/>
      <c r="C149" s="487"/>
      <c r="D149" s="487"/>
      <c r="E149" s="487"/>
    </row>
    <row r="150" spans="1:5" x14ac:dyDescent="0.2">
      <c r="A150" s="487"/>
      <c r="B150" s="487"/>
      <c r="C150" s="487"/>
      <c r="D150" s="487"/>
      <c r="E150" s="487"/>
    </row>
    <row r="151" spans="1:5" x14ac:dyDescent="0.2">
      <c r="A151" s="487"/>
      <c r="B151" s="487"/>
      <c r="C151" s="487"/>
      <c r="D151" s="487"/>
      <c r="E151" s="487"/>
    </row>
    <row r="152" spans="1:5" x14ac:dyDescent="0.2">
      <c r="A152" s="487"/>
      <c r="B152" s="487"/>
      <c r="C152" s="487"/>
      <c r="D152" s="487"/>
      <c r="E152" s="487"/>
    </row>
    <row r="153" spans="1:5" x14ac:dyDescent="0.2">
      <c r="A153" s="487"/>
      <c r="B153" s="487"/>
      <c r="C153" s="487"/>
      <c r="D153" s="487"/>
      <c r="E153" s="487"/>
    </row>
    <row r="154" spans="1:5" x14ac:dyDescent="0.2">
      <c r="A154" s="487"/>
      <c r="B154" s="487"/>
      <c r="C154" s="487"/>
      <c r="D154" s="487"/>
      <c r="E154" s="487"/>
    </row>
    <row r="155" spans="1:5" x14ac:dyDescent="0.2">
      <c r="A155" s="487"/>
      <c r="B155" s="487"/>
      <c r="C155" s="487"/>
      <c r="D155" s="487"/>
      <c r="E155" s="487"/>
    </row>
    <row r="156" spans="1:5" x14ac:dyDescent="0.2">
      <c r="A156" s="487"/>
      <c r="B156" s="487"/>
      <c r="C156" s="487"/>
      <c r="D156" s="487"/>
      <c r="E156" s="487"/>
    </row>
    <row r="157" spans="1:5" x14ac:dyDescent="0.2">
      <c r="A157" s="487"/>
      <c r="B157" s="487"/>
      <c r="C157" s="487"/>
      <c r="D157" s="487"/>
      <c r="E157" s="487"/>
    </row>
    <row r="158" spans="1:5" x14ac:dyDescent="0.2">
      <c r="A158" s="487"/>
      <c r="B158" s="487"/>
      <c r="C158" s="487"/>
      <c r="D158" s="487"/>
      <c r="E158" s="487"/>
    </row>
    <row r="159" spans="1:5" x14ac:dyDescent="0.2">
      <c r="A159" s="487"/>
      <c r="B159" s="487"/>
      <c r="C159" s="487"/>
      <c r="D159" s="487"/>
      <c r="E159" s="487"/>
    </row>
    <row r="160" spans="1:5" x14ac:dyDescent="0.2">
      <c r="A160" s="487"/>
      <c r="B160" s="487"/>
      <c r="C160" s="487"/>
      <c r="D160" s="487"/>
      <c r="E160" s="487"/>
    </row>
    <row r="161" spans="1:5" x14ac:dyDescent="0.2">
      <c r="A161" s="487"/>
      <c r="B161" s="487"/>
      <c r="C161" s="487"/>
      <c r="D161" s="487"/>
      <c r="E161" s="487"/>
    </row>
    <row r="162" spans="1:5" x14ac:dyDescent="0.2">
      <c r="A162" s="487"/>
      <c r="B162" s="487"/>
      <c r="C162" s="487"/>
      <c r="D162" s="487"/>
      <c r="E162" s="487"/>
    </row>
    <row r="163" spans="1:5" x14ac:dyDescent="0.2">
      <c r="A163" s="487"/>
      <c r="B163" s="487"/>
      <c r="C163" s="487"/>
      <c r="D163" s="487"/>
      <c r="E163" s="487"/>
    </row>
    <row r="164" spans="1:5" x14ac:dyDescent="0.2">
      <c r="A164" s="487"/>
      <c r="B164" s="487"/>
      <c r="C164" s="487"/>
      <c r="D164" s="487"/>
      <c r="E164" s="487"/>
    </row>
    <row r="165" spans="1:5" x14ac:dyDescent="0.2">
      <c r="A165" s="487"/>
      <c r="B165" s="487"/>
      <c r="C165" s="487"/>
      <c r="D165" s="487"/>
      <c r="E165" s="487"/>
    </row>
    <row r="166" spans="1:5" x14ac:dyDescent="0.2">
      <c r="A166" s="487"/>
      <c r="B166" s="487"/>
      <c r="C166" s="487"/>
      <c r="D166" s="487"/>
      <c r="E166" s="487"/>
    </row>
    <row r="167" spans="1:5" x14ac:dyDescent="0.2">
      <c r="A167" s="487"/>
      <c r="B167" s="487"/>
      <c r="C167" s="487"/>
      <c r="D167" s="487"/>
      <c r="E167" s="487"/>
    </row>
    <row r="168" spans="1:5" x14ac:dyDescent="0.2">
      <c r="A168" s="487"/>
      <c r="B168" s="487"/>
      <c r="C168" s="487"/>
      <c r="D168" s="487"/>
      <c r="E168" s="487"/>
    </row>
    <row r="169" spans="1:5" x14ac:dyDescent="0.2">
      <c r="A169" s="487"/>
      <c r="B169" s="487"/>
      <c r="C169" s="487"/>
      <c r="D169" s="487"/>
      <c r="E169" s="487"/>
    </row>
    <row r="170" spans="1:5" x14ac:dyDescent="0.2">
      <c r="A170" s="487"/>
      <c r="B170" s="487"/>
      <c r="C170" s="487"/>
      <c r="D170" s="487"/>
      <c r="E170" s="487"/>
    </row>
    <row r="171" spans="1:5" x14ac:dyDescent="0.2">
      <c r="A171" s="487"/>
      <c r="B171" s="487"/>
      <c r="C171" s="487"/>
      <c r="D171" s="487"/>
      <c r="E171" s="487"/>
    </row>
    <row r="172" spans="1:5" x14ac:dyDescent="0.2">
      <c r="A172" s="487"/>
      <c r="B172" s="487"/>
      <c r="C172" s="487"/>
      <c r="D172" s="487"/>
      <c r="E172" s="487"/>
    </row>
    <row r="173" spans="1:5" x14ac:dyDescent="0.2">
      <c r="A173" s="487"/>
      <c r="B173" s="487"/>
      <c r="C173" s="487"/>
      <c r="D173" s="487"/>
      <c r="E173" s="487"/>
    </row>
    <row r="174" spans="1:5" x14ac:dyDescent="0.2">
      <c r="A174" s="487"/>
      <c r="B174" s="487"/>
      <c r="C174" s="487"/>
      <c r="D174" s="487"/>
      <c r="E174" s="487"/>
    </row>
    <row r="175" spans="1:5" x14ac:dyDescent="0.2">
      <c r="A175" s="487"/>
      <c r="B175" s="487"/>
      <c r="C175" s="487"/>
      <c r="D175" s="487"/>
      <c r="E175" s="487"/>
    </row>
    <row r="176" spans="1:5" x14ac:dyDescent="0.2">
      <c r="A176" s="487"/>
      <c r="B176" s="487"/>
      <c r="C176" s="487"/>
      <c r="D176" s="487"/>
      <c r="E176" s="487"/>
    </row>
    <row r="177" spans="1:5" x14ac:dyDescent="0.2">
      <c r="A177" s="487"/>
      <c r="B177" s="487"/>
      <c r="C177" s="487"/>
      <c r="D177" s="487"/>
      <c r="E177" s="487"/>
    </row>
    <row r="178" spans="1:5" x14ac:dyDescent="0.2">
      <c r="A178" s="487"/>
      <c r="B178" s="487"/>
      <c r="C178" s="487"/>
      <c r="D178" s="487"/>
      <c r="E178" s="487"/>
    </row>
    <row r="179" spans="1:5" x14ac:dyDescent="0.2">
      <c r="A179" s="487"/>
      <c r="B179" s="487"/>
      <c r="C179" s="487"/>
      <c r="D179" s="487"/>
      <c r="E179" s="487"/>
    </row>
    <row r="180" spans="1:5" x14ac:dyDescent="0.2">
      <c r="A180" s="487"/>
      <c r="B180" s="487"/>
      <c r="C180" s="487"/>
      <c r="D180" s="487"/>
      <c r="E180" s="487"/>
    </row>
    <row r="181" spans="1:5" x14ac:dyDescent="0.2">
      <c r="A181" s="487"/>
      <c r="B181" s="487"/>
      <c r="C181" s="487"/>
      <c r="D181" s="487"/>
      <c r="E181" s="487"/>
    </row>
    <row r="182" spans="1:5" x14ac:dyDescent="0.2">
      <c r="A182" s="487"/>
      <c r="B182" s="487"/>
      <c r="C182" s="487"/>
      <c r="D182" s="487"/>
      <c r="E182" s="487"/>
    </row>
    <row r="183" spans="1:5" x14ac:dyDescent="0.2">
      <c r="A183" s="487"/>
      <c r="B183" s="487"/>
      <c r="C183" s="487"/>
      <c r="D183" s="487"/>
      <c r="E183" s="487"/>
    </row>
    <row r="184" spans="1:5" x14ac:dyDescent="0.2">
      <c r="A184" s="487"/>
      <c r="B184" s="487"/>
      <c r="C184" s="487"/>
      <c r="D184" s="487"/>
      <c r="E184" s="487"/>
    </row>
    <row r="185" spans="1:5" x14ac:dyDescent="0.2">
      <c r="A185" s="487"/>
      <c r="B185" s="487"/>
      <c r="C185" s="487"/>
      <c r="D185" s="487"/>
      <c r="E185" s="487"/>
    </row>
    <row r="186" spans="1:5" x14ac:dyDescent="0.2">
      <c r="A186" s="487"/>
      <c r="B186" s="487"/>
      <c r="C186" s="487"/>
      <c r="D186" s="487"/>
      <c r="E186" s="487"/>
    </row>
    <row r="187" spans="1:5" x14ac:dyDescent="0.2">
      <c r="A187" s="487"/>
      <c r="B187" s="487"/>
      <c r="C187" s="487"/>
      <c r="D187" s="487"/>
      <c r="E187" s="487"/>
    </row>
    <row r="188" spans="1:5" x14ac:dyDescent="0.2">
      <c r="A188" s="487"/>
      <c r="B188" s="487"/>
      <c r="C188" s="487"/>
      <c r="D188" s="487"/>
      <c r="E188" s="487"/>
    </row>
    <row r="189" spans="1:5" x14ac:dyDescent="0.2">
      <c r="A189" s="487"/>
      <c r="B189" s="487"/>
      <c r="C189" s="487"/>
      <c r="D189" s="487"/>
      <c r="E189" s="487"/>
    </row>
    <row r="190" spans="1:5" x14ac:dyDescent="0.2">
      <c r="A190" s="487"/>
      <c r="B190" s="487"/>
      <c r="C190" s="487"/>
      <c r="D190" s="487"/>
      <c r="E190" s="487"/>
    </row>
    <row r="191" spans="1:5" x14ac:dyDescent="0.2">
      <c r="A191" s="487"/>
      <c r="B191" s="487"/>
      <c r="C191" s="487"/>
      <c r="D191" s="487"/>
      <c r="E191" s="487"/>
    </row>
    <row r="192" spans="1:5" x14ac:dyDescent="0.2">
      <c r="A192" s="487"/>
      <c r="B192" s="487"/>
      <c r="C192" s="487"/>
      <c r="D192" s="487"/>
      <c r="E192" s="487"/>
    </row>
    <row r="193" spans="1:5" x14ac:dyDescent="0.2">
      <c r="A193" s="487"/>
      <c r="B193" s="487"/>
      <c r="C193" s="487"/>
      <c r="D193" s="487"/>
      <c r="E193" s="487"/>
    </row>
    <row r="194" spans="1:5" x14ac:dyDescent="0.2">
      <c r="A194" s="487"/>
      <c r="B194" s="487"/>
      <c r="C194" s="487"/>
      <c r="D194" s="487"/>
      <c r="E194" s="487"/>
    </row>
    <row r="195" spans="1:5" x14ac:dyDescent="0.2">
      <c r="A195" s="487"/>
      <c r="B195" s="487"/>
      <c r="C195" s="487"/>
      <c r="D195" s="487"/>
      <c r="E195" s="487"/>
    </row>
    <row r="196" spans="1:5" x14ac:dyDescent="0.2">
      <c r="A196" s="487"/>
      <c r="B196" s="487"/>
      <c r="C196" s="487"/>
      <c r="D196" s="487"/>
      <c r="E196" s="487"/>
    </row>
    <row r="197" spans="1:5" x14ac:dyDescent="0.2">
      <c r="A197" s="487"/>
      <c r="B197" s="487"/>
      <c r="C197" s="487"/>
      <c r="D197" s="487"/>
      <c r="E197" s="487"/>
    </row>
    <row r="198" spans="1:5" x14ac:dyDescent="0.2">
      <c r="A198" s="487"/>
      <c r="B198" s="487"/>
      <c r="C198" s="487"/>
      <c r="D198" s="487"/>
      <c r="E198" s="487"/>
    </row>
    <row r="199" spans="1:5" x14ac:dyDescent="0.2">
      <c r="A199" s="487"/>
      <c r="B199" s="487"/>
      <c r="C199" s="487"/>
      <c r="D199" s="487"/>
      <c r="E199" s="487"/>
    </row>
    <row r="200" spans="1:5" x14ac:dyDescent="0.2">
      <c r="A200" s="487"/>
      <c r="B200" s="487"/>
      <c r="C200" s="487"/>
      <c r="D200" s="487"/>
      <c r="E200" s="487"/>
    </row>
    <row r="201" spans="1:5" x14ac:dyDescent="0.2">
      <c r="A201" s="487"/>
      <c r="B201" s="487"/>
      <c r="C201" s="487"/>
      <c r="D201" s="487"/>
      <c r="E201" s="487"/>
    </row>
    <row r="202" spans="1:5" x14ac:dyDescent="0.2">
      <c r="A202" s="487"/>
      <c r="B202" s="487"/>
      <c r="C202" s="487"/>
      <c r="D202" s="487"/>
      <c r="E202" s="487"/>
    </row>
    <row r="203" spans="1:5" x14ac:dyDescent="0.2">
      <c r="A203" s="487"/>
      <c r="B203" s="487"/>
      <c r="C203" s="487"/>
      <c r="D203" s="487"/>
      <c r="E203" s="487"/>
    </row>
    <row r="204" spans="1:5" x14ac:dyDescent="0.2">
      <c r="A204" s="487"/>
      <c r="B204" s="487"/>
      <c r="C204" s="487"/>
      <c r="D204" s="487"/>
      <c r="E204" s="487"/>
    </row>
    <row r="205" spans="1:5" x14ac:dyDescent="0.2">
      <c r="A205" s="487"/>
      <c r="B205" s="487"/>
      <c r="C205" s="487"/>
      <c r="D205" s="487"/>
      <c r="E205" s="487"/>
    </row>
    <row r="206" spans="1:5" x14ac:dyDescent="0.2">
      <c r="A206" s="487"/>
      <c r="B206" s="487"/>
      <c r="C206" s="487"/>
      <c r="D206" s="487"/>
      <c r="E206" s="487"/>
    </row>
    <row r="207" spans="1:5" x14ac:dyDescent="0.2">
      <c r="A207" s="487"/>
      <c r="B207" s="487"/>
      <c r="C207" s="487"/>
      <c r="D207" s="487"/>
      <c r="E207" s="487"/>
    </row>
    <row r="208" spans="1:5" x14ac:dyDescent="0.2">
      <c r="A208" s="487"/>
      <c r="B208" s="487"/>
      <c r="C208" s="487"/>
      <c r="D208" s="487"/>
      <c r="E208" s="487"/>
    </row>
    <row r="209" spans="1:5" x14ac:dyDescent="0.2">
      <c r="A209" s="487"/>
      <c r="B209" s="487"/>
      <c r="C209" s="487"/>
      <c r="D209" s="487"/>
      <c r="E209" s="487"/>
    </row>
    <row r="210" spans="1:5" x14ac:dyDescent="0.2">
      <c r="A210" s="487"/>
      <c r="B210" s="487"/>
      <c r="C210" s="487"/>
      <c r="D210" s="487"/>
      <c r="E210" s="487"/>
    </row>
    <row r="211" spans="1:5" x14ac:dyDescent="0.2">
      <c r="A211" s="487"/>
      <c r="B211" s="487"/>
      <c r="C211" s="487"/>
      <c r="D211" s="487"/>
      <c r="E211" s="487"/>
    </row>
    <row r="212" spans="1:5" x14ac:dyDescent="0.2">
      <c r="A212" s="487"/>
      <c r="B212" s="487"/>
      <c r="C212" s="487"/>
      <c r="D212" s="487"/>
      <c r="E212" s="487"/>
    </row>
    <row r="213" spans="1:5" x14ac:dyDescent="0.2">
      <c r="A213" s="487"/>
      <c r="B213" s="487"/>
      <c r="C213" s="487"/>
      <c r="D213" s="487"/>
      <c r="E213" s="487"/>
    </row>
    <row r="214" spans="1:5" x14ac:dyDescent="0.2">
      <c r="A214" s="487"/>
      <c r="B214" s="487"/>
      <c r="C214" s="487"/>
      <c r="D214" s="487"/>
      <c r="E214" s="487"/>
    </row>
    <row r="215" spans="1:5" x14ac:dyDescent="0.2">
      <c r="A215" s="487"/>
      <c r="B215" s="487"/>
      <c r="C215" s="487"/>
      <c r="D215" s="487"/>
      <c r="E215" s="487"/>
    </row>
    <row r="216" spans="1:5" x14ac:dyDescent="0.2">
      <c r="A216" s="487"/>
      <c r="B216" s="487"/>
      <c r="C216" s="487"/>
      <c r="D216" s="487"/>
      <c r="E216" s="487"/>
    </row>
    <row r="217" spans="1:5" x14ac:dyDescent="0.2">
      <c r="A217" s="487"/>
      <c r="B217" s="487"/>
      <c r="C217" s="487"/>
      <c r="D217" s="487"/>
      <c r="E217" s="487"/>
    </row>
    <row r="218" spans="1:5" x14ac:dyDescent="0.2">
      <c r="A218" s="487"/>
      <c r="B218" s="487"/>
      <c r="C218" s="487"/>
      <c r="D218" s="487"/>
      <c r="E218" s="487"/>
    </row>
    <row r="219" spans="1:5" x14ac:dyDescent="0.2">
      <c r="A219" s="487"/>
      <c r="B219" s="487"/>
      <c r="C219" s="487"/>
      <c r="D219" s="487"/>
      <c r="E219" s="487"/>
    </row>
    <row r="220" spans="1:5" x14ac:dyDescent="0.2">
      <c r="A220" s="487"/>
      <c r="B220" s="487"/>
      <c r="C220" s="487"/>
      <c r="D220" s="487"/>
      <c r="E220" s="487"/>
    </row>
    <row r="221" spans="1:5" x14ac:dyDescent="0.2">
      <c r="A221" s="487"/>
      <c r="B221" s="487"/>
      <c r="C221" s="487"/>
      <c r="D221" s="487"/>
      <c r="E221" s="487"/>
    </row>
    <row r="222" spans="1:5" x14ac:dyDescent="0.2">
      <c r="A222" s="487"/>
      <c r="B222" s="487"/>
      <c r="C222" s="487"/>
      <c r="D222" s="487"/>
      <c r="E222" s="487"/>
    </row>
    <row r="223" spans="1:5" x14ac:dyDescent="0.2">
      <c r="A223" s="487"/>
      <c r="B223" s="487"/>
      <c r="C223" s="487"/>
      <c r="D223" s="487"/>
      <c r="E223" s="487"/>
    </row>
    <row r="224" spans="1:5" x14ac:dyDescent="0.2">
      <c r="A224" s="487"/>
      <c r="B224" s="487"/>
      <c r="C224" s="487"/>
      <c r="D224" s="487"/>
      <c r="E224" s="487"/>
    </row>
    <row r="225" spans="1:5" x14ac:dyDescent="0.2">
      <c r="A225" s="487"/>
      <c r="B225" s="487"/>
      <c r="C225" s="487"/>
      <c r="D225" s="487"/>
      <c r="E225" s="487"/>
    </row>
    <row r="226" spans="1:5" x14ac:dyDescent="0.2">
      <c r="A226" s="487"/>
      <c r="B226" s="487"/>
      <c r="C226" s="487"/>
      <c r="D226" s="487"/>
      <c r="E226" s="487"/>
    </row>
    <row r="227" spans="1:5" x14ac:dyDescent="0.2">
      <c r="A227" s="487"/>
      <c r="B227" s="487"/>
      <c r="C227" s="487"/>
      <c r="D227" s="487"/>
      <c r="E227" s="487"/>
    </row>
    <row r="228" spans="1:5" x14ac:dyDescent="0.2">
      <c r="A228" s="487"/>
      <c r="B228" s="487"/>
      <c r="C228" s="487"/>
      <c r="D228" s="487"/>
      <c r="E228" s="487"/>
    </row>
    <row r="229" spans="1:5" x14ac:dyDescent="0.2">
      <c r="A229" s="487"/>
      <c r="B229" s="487"/>
      <c r="C229" s="487"/>
      <c r="D229" s="487"/>
      <c r="E229" s="487"/>
    </row>
    <row r="230" spans="1:5" x14ac:dyDescent="0.2">
      <c r="A230" s="487"/>
      <c r="B230" s="487"/>
      <c r="C230" s="487"/>
      <c r="D230" s="487"/>
      <c r="E230" s="487"/>
    </row>
    <row r="231" spans="1:5" x14ac:dyDescent="0.2">
      <c r="A231" s="487"/>
      <c r="B231" s="487"/>
      <c r="C231" s="487"/>
      <c r="D231" s="487"/>
      <c r="E231" s="487"/>
    </row>
    <row r="232" spans="1:5" x14ac:dyDescent="0.2">
      <c r="A232" s="487"/>
      <c r="B232" s="487"/>
      <c r="C232" s="487"/>
      <c r="D232" s="487"/>
      <c r="E232" s="487"/>
    </row>
    <row r="233" spans="1:5" x14ac:dyDescent="0.2">
      <c r="A233" s="487"/>
      <c r="B233" s="487"/>
      <c r="C233" s="487"/>
      <c r="D233" s="487"/>
      <c r="E233" s="487"/>
    </row>
    <row r="234" spans="1:5" x14ac:dyDescent="0.2">
      <c r="A234" s="487"/>
      <c r="B234" s="487"/>
      <c r="C234" s="487"/>
      <c r="D234" s="487"/>
      <c r="E234" s="487"/>
    </row>
    <row r="235" spans="1:5" x14ac:dyDescent="0.2">
      <c r="A235" s="487"/>
      <c r="B235" s="487"/>
      <c r="C235" s="487"/>
      <c r="D235" s="487"/>
      <c r="E235" s="487"/>
    </row>
    <row r="236" spans="1:5" x14ac:dyDescent="0.2">
      <c r="A236" s="487"/>
      <c r="B236" s="487"/>
      <c r="C236" s="487"/>
      <c r="D236" s="487"/>
      <c r="E236" s="487"/>
    </row>
    <row r="237" spans="1:5" x14ac:dyDescent="0.2">
      <c r="A237" s="487"/>
      <c r="B237" s="487"/>
      <c r="C237" s="487"/>
      <c r="D237" s="487"/>
      <c r="E237" s="487"/>
    </row>
    <row r="238" spans="1:5" x14ac:dyDescent="0.2">
      <c r="A238" s="487"/>
      <c r="B238" s="487"/>
      <c r="C238" s="487"/>
      <c r="D238" s="487"/>
      <c r="E238" s="487"/>
    </row>
    <row r="239" spans="1:5" x14ac:dyDescent="0.2">
      <c r="A239" s="487"/>
      <c r="B239" s="487"/>
      <c r="C239" s="487"/>
      <c r="D239" s="487"/>
      <c r="E239" s="487"/>
    </row>
    <row r="240" spans="1:5" x14ac:dyDescent="0.2">
      <c r="A240" s="487"/>
      <c r="B240" s="487"/>
      <c r="C240" s="487"/>
      <c r="D240" s="487"/>
      <c r="E240" s="487"/>
    </row>
    <row r="241" spans="1:5" x14ac:dyDescent="0.2">
      <c r="A241" s="487"/>
      <c r="B241" s="487"/>
      <c r="C241" s="487"/>
      <c r="D241" s="487"/>
      <c r="E241" s="487"/>
    </row>
    <row r="242" spans="1:5" x14ac:dyDescent="0.2">
      <c r="A242" s="487"/>
      <c r="B242" s="487"/>
      <c r="C242" s="487"/>
      <c r="D242" s="487"/>
      <c r="E242" s="487"/>
    </row>
    <row r="243" spans="1:5" x14ac:dyDescent="0.2">
      <c r="A243" s="487"/>
      <c r="B243" s="487"/>
      <c r="C243" s="487"/>
      <c r="D243" s="487"/>
      <c r="E243" s="487"/>
    </row>
    <row r="244" spans="1:5" x14ac:dyDescent="0.2">
      <c r="A244" s="487"/>
      <c r="B244" s="487"/>
      <c r="C244" s="487"/>
      <c r="D244" s="487"/>
      <c r="E244" s="487"/>
    </row>
    <row r="245" spans="1:5" x14ac:dyDescent="0.2">
      <c r="A245" s="487"/>
      <c r="B245" s="487"/>
      <c r="C245" s="487"/>
      <c r="D245" s="487"/>
      <c r="E245" s="487"/>
    </row>
    <row r="246" spans="1:5" x14ac:dyDescent="0.2">
      <c r="A246" s="487"/>
      <c r="B246" s="487"/>
      <c r="C246" s="487"/>
      <c r="D246" s="487"/>
      <c r="E246" s="487"/>
    </row>
    <row r="247" spans="1:5" x14ac:dyDescent="0.2">
      <c r="A247" s="487"/>
      <c r="B247" s="487"/>
      <c r="C247" s="487"/>
      <c r="D247" s="487"/>
      <c r="E247" s="487"/>
    </row>
    <row r="248" spans="1:5" x14ac:dyDescent="0.2">
      <c r="A248" s="487"/>
      <c r="B248" s="487"/>
      <c r="C248" s="487"/>
      <c r="D248" s="487"/>
      <c r="E248" s="487"/>
    </row>
    <row r="249" spans="1:5" x14ac:dyDescent="0.2">
      <c r="A249" s="487"/>
      <c r="B249" s="487"/>
      <c r="C249" s="487"/>
      <c r="D249" s="487"/>
      <c r="E249" s="487"/>
    </row>
    <row r="250" spans="1:5" x14ac:dyDescent="0.2">
      <c r="A250" s="487"/>
      <c r="B250" s="487"/>
      <c r="C250" s="487"/>
      <c r="D250" s="487"/>
      <c r="E250" s="487"/>
    </row>
    <row r="251" spans="1:5" x14ac:dyDescent="0.2">
      <c r="A251" s="487"/>
      <c r="B251" s="487"/>
      <c r="C251" s="487"/>
      <c r="D251" s="487"/>
      <c r="E251" s="487"/>
    </row>
    <row r="252" spans="1:5" x14ac:dyDescent="0.2">
      <c r="A252" s="487"/>
      <c r="B252" s="487"/>
      <c r="C252" s="487"/>
      <c r="D252" s="487"/>
      <c r="E252" s="487"/>
    </row>
    <row r="253" spans="1:5" x14ac:dyDescent="0.2">
      <c r="A253" s="487"/>
      <c r="B253" s="487"/>
      <c r="C253" s="487"/>
      <c r="D253" s="487"/>
      <c r="E253" s="487"/>
    </row>
    <row r="254" spans="1:5" x14ac:dyDescent="0.2">
      <c r="A254" s="487"/>
      <c r="B254" s="487"/>
      <c r="C254" s="487"/>
      <c r="D254" s="487"/>
      <c r="E254" s="487"/>
    </row>
    <row r="255" spans="1:5" x14ac:dyDescent="0.2">
      <c r="A255" s="487"/>
      <c r="B255" s="487"/>
      <c r="C255" s="487"/>
      <c r="D255" s="487"/>
      <c r="E255" s="487"/>
    </row>
    <row r="256" spans="1:5" x14ac:dyDescent="0.2">
      <c r="A256" s="487"/>
      <c r="B256" s="487"/>
      <c r="C256" s="487"/>
      <c r="D256" s="487"/>
      <c r="E256" s="487"/>
    </row>
    <row r="257" spans="1:5" x14ac:dyDescent="0.2">
      <c r="A257" s="487"/>
      <c r="B257" s="487"/>
      <c r="C257" s="487"/>
      <c r="D257" s="487"/>
      <c r="E257" s="487"/>
    </row>
    <row r="258" spans="1:5" x14ac:dyDescent="0.2">
      <c r="A258" s="487"/>
      <c r="B258" s="487"/>
      <c r="C258" s="487"/>
      <c r="D258" s="487"/>
      <c r="E258" s="487"/>
    </row>
    <row r="259" spans="1:5" x14ac:dyDescent="0.2">
      <c r="A259" s="487"/>
      <c r="B259" s="487"/>
      <c r="C259" s="487"/>
      <c r="D259" s="487"/>
      <c r="E259" s="487"/>
    </row>
    <row r="260" spans="1:5" x14ac:dyDescent="0.2">
      <c r="A260" s="487"/>
      <c r="B260" s="487"/>
      <c r="C260" s="487"/>
      <c r="D260" s="487"/>
      <c r="E260" s="487"/>
    </row>
    <row r="261" spans="1:5" x14ac:dyDescent="0.2">
      <c r="A261" s="487"/>
      <c r="B261" s="487"/>
      <c r="C261" s="487"/>
      <c r="D261" s="487"/>
      <c r="E261" s="487"/>
    </row>
    <row r="262" spans="1:5" x14ac:dyDescent="0.2">
      <c r="A262" s="487"/>
      <c r="B262" s="487"/>
      <c r="C262" s="487"/>
      <c r="D262" s="487"/>
      <c r="E262" s="487"/>
    </row>
    <row r="263" spans="1:5" x14ac:dyDescent="0.2">
      <c r="A263" s="487"/>
      <c r="B263" s="487"/>
      <c r="C263" s="487"/>
      <c r="D263" s="487"/>
      <c r="E263" s="487"/>
    </row>
    <row r="264" spans="1:5" x14ac:dyDescent="0.2">
      <c r="A264" s="487"/>
      <c r="B264" s="487"/>
      <c r="C264" s="487"/>
      <c r="D264" s="487"/>
      <c r="E264" s="487"/>
    </row>
    <row r="265" spans="1:5" x14ac:dyDescent="0.2">
      <c r="A265" s="487"/>
      <c r="B265" s="487"/>
      <c r="C265" s="487"/>
      <c r="D265" s="487"/>
      <c r="E265" s="487"/>
    </row>
    <row r="266" spans="1:5" x14ac:dyDescent="0.2">
      <c r="A266" s="487"/>
      <c r="B266" s="487"/>
      <c r="C266" s="487"/>
      <c r="D266" s="487"/>
      <c r="E266" s="487"/>
    </row>
    <row r="267" spans="1:5" x14ac:dyDescent="0.2">
      <c r="A267" s="487"/>
      <c r="B267" s="487"/>
      <c r="C267" s="487"/>
      <c r="D267" s="487"/>
      <c r="E267" s="487"/>
    </row>
    <row r="268" spans="1:5" x14ac:dyDescent="0.2">
      <c r="A268" s="487"/>
      <c r="B268" s="487"/>
      <c r="C268" s="487"/>
      <c r="D268" s="487"/>
      <c r="E268" s="487"/>
    </row>
    <row r="269" spans="1:5" x14ac:dyDescent="0.2">
      <c r="A269" s="487"/>
      <c r="B269" s="487"/>
      <c r="C269" s="487"/>
      <c r="D269" s="487"/>
      <c r="E269" s="487"/>
    </row>
    <row r="270" spans="1:5" x14ac:dyDescent="0.2">
      <c r="A270" s="487"/>
      <c r="B270" s="487"/>
      <c r="C270" s="487"/>
      <c r="D270" s="487"/>
      <c r="E270" s="487"/>
    </row>
    <row r="271" spans="1:5" x14ac:dyDescent="0.2">
      <c r="A271" s="487"/>
      <c r="B271" s="487"/>
      <c r="C271" s="487"/>
      <c r="D271" s="487"/>
      <c r="E271" s="487"/>
    </row>
    <row r="272" spans="1:5" x14ac:dyDescent="0.2">
      <c r="A272" s="487"/>
      <c r="B272" s="487"/>
      <c r="C272" s="487"/>
      <c r="D272" s="487"/>
      <c r="E272" s="487"/>
    </row>
    <row r="273" spans="1:5" x14ac:dyDescent="0.2">
      <c r="A273" s="487"/>
      <c r="B273" s="487"/>
      <c r="C273" s="487"/>
      <c r="D273" s="487"/>
      <c r="E273" s="487"/>
    </row>
    <row r="274" spans="1:5" x14ac:dyDescent="0.2">
      <c r="A274" s="487"/>
      <c r="B274" s="487"/>
      <c r="C274" s="487"/>
      <c r="D274" s="487"/>
      <c r="E274" s="487"/>
    </row>
    <row r="275" spans="1:5" x14ac:dyDescent="0.2">
      <c r="A275" s="487"/>
      <c r="B275" s="487"/>
      <c r="C275" s="487"/>
      <c r="D275" s="487"/>
      <c r="E275" s="487"/>
    </row>
    <row r="276" spans="1:5" x14ac:dyDescent="0.2">
      <c r="A276" s="487"/>
      <c r="B276" s="487"/>
      <c r="C276" s="487"/>
      <c r="D276" s="487"/>
      <c r="E276" s="487"/>
    </row>
    <row r="277" spans="1:5" x14ac:dyDescent="0.2">
      <c r="A277" s="487"/>
      <c r="B277" s="487"/>
      <c r="C277" s="487"/>
      <c r="D277" s="487"/>
      <c r="E277" s="487"/>
    </row>
    <row r="278" spans="1:5" x14ac:dyDescent="0.2">
      <c r="A278" s="487"/>
      <c r="B278" s="487"/>
      <c r="C278" s="487"/>
      <c r="D278" s="487"/>
      <c r="E278" s="487"/>
    </row>
    <row r="279" spans="1:5" x14ac:dyDescent="0.2">
      <c r="A279" s="487"/>
      <c r="B279" s="487"/>
      <c r="C279" s="487"/>
      <c r="D279" s="487"/>
      <c r="E279" s="487"/>
    </row>
    <row r="280" spans="1:5" x14ac:dyDescent="0.2">
      <c r="A280" s="487"/>
      <c r="B280" s="487"/>
      <c r="C280" s="487"/>
      <c r="D280" s="487"/>
      <c r="E280" s="487"/>
    </row>
    <row r="281" spans="1:5" x14ac:dyDescent="0.2">
      <c r="A281" s="487"/>
      <c r="B281" s="487"/>
      <c r="C281" s="487"/>
      <c r="D281" s="487"/>
      <c r="E281" s="487"/>
    </row>
    <row r="282" spans="1:5" x14ac:dyDescent="0.2">
      <c r="A282" s="487"/>
      <c r="B282" s="487"/>
      <c r="C282" s="487"/>
      <c r="D282" s="487"/>
      <c r="E282" s="487"/>
    </row>
    <row r="283" spans="1:5" x14ac:dyDescent="0.2">
      <c r="A283" s="487"/>
      <c r="B283" s="487"/>
      <c r="C283" s="487"/>
      <c r="D283" s="487"/>
      <c r="E283" s="487"/>
    </row>
    <row r="284" spans="1:5" x14ac:dyDescent="0.2">
      <c r="A284" s="487"/>
      <c r="B284" s="487"/>
      <c r="C284" s="487"/>
      <c r="D284" s="487"/>
      <c r="E284" s="487"/>
    </row>
  </sheetData>
  <hyperlinks>
    <hyperlink ref="B24" r:id="rId1" xr:uid="{F6C89302-301B-43A5-8261-C4C12347749D}"/>
  </hyperlinks>
  <printOptions horizontalCentered="1"/>
  <pageMargins left="0.39370078740157483" right="0.39370078740157483" top="0.59055118110236227" bottom="0.59055118110236227" header="0.31496062992125984" footer="0.31496062992125984"/>
  <pageSetup paperSize="9" scale="52" fitToHeight="2" orientation="portrait" r:id="rId2"/>
  <headerFooter>
    <oddFooter>&amp;C&amp;8Seite &amp;P von &amp;N</oddFooter>
  </headerFooter>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8CE27-5DBA-4852-938C-84D86C2CDE9F}">
  <sheetPr codeName="Tabelle6"/>
  <dimension ref="A1:I62"/>
  <sheetViews>
    <sheetView showGridLines="0" zoomScaleNormal="100" zoomScaleSheetLayoutView="100" workbookViewId="0"/>
  </sheetViews>
  <sheetFormatPr baseColWidth="10" defaultRowHeight="16.5" customHeight="1" x14ac:dyDescent="0.2"/>
  <cols>
    <col min="1" max="1" width="2.375" style="527" customWidth="1"/>
    <col min="2" max="2" width="15.125" style="527" customWidth="1"/>
    <col min="3" max="3" width="20.375" style="527" customWidth="1"/>
    <col min="4" max="5" width="10" style="527" customWidth="1"/>
    <col min="6" max="8" width="11" style="527"/>
    <col min="9" max="9" width="13.75" style="527" customWidth="1"/>
    <col min="10" max="16384" width="11" style="527"/>
  </cols>
  <sheetData>
    <row r="1" spans="1:9" s="499" customFormat="1" ht="32.25" customHeight="1" x14ac:dyDescent="0.2">
      <c r="A1" s="497"/>
      <c r="B1" s="497"/>
      <c r="C1" s="497"/>
      <c r="D1" s="497"/>
      <c r="E1" s="498"/>
      <c r="F1" s="498"/>
      <c r="G1" s="498"/>
      <c r="I1" s="500"/>
    </row>
    <row r="2" spans="1:9" s="71" customFormat="1" ht="13.15" customHeight="1" x14ac:dyDescent="0.2">
      <c r="A2" s="501"/>
      <c r="C2" s="502"/>
      <c r="D2" s="502"/>
      <c r="G2" s="503" t="s">
        <v>483</v>
      </c>
      <c r="H2" s="504"/>
      <c r="I2" s="504"/>
    </row>
    <row r="3" spans="1:9" s="499" customFormat="1" ht="19.5" customHeight="1" x14ac:dyDescent="0.25">
      <c r="A3" s="505" t="s">
        <v>484</v>
      </c>
      <c r="D3" s="506"/>
    </row>
    <row r="4" spans="1:9" s="71" customFormat="1" ht="19.5" customHeight="1" x14ac:dyDescent="0.2">
      <c r="A4" s="501"/>
      <c r="C4" s="502"/>
      <c r="D4" s="502"/>
      <c r="E4" s="502"/>
      <c r="G4" s="507"/>
      <c r="H4" s="504"/>
      <c r="I4" s="504"/>
    </row>
    <row r="5" spans="1:9" s="71" customFormat="1" ht="13.15" customHeight="1" x14ac:dyDescent="0.2">
      <c r="A5" s="501"/>
      <c r="C5" s="502"/>
      <c r="D5" s="502"/>
      <c r="E5" s="502"/>
      <c r="G5" s="507"/>
      <c r="H5" s="504"/>
      <c r="I5" s="504"/>
    </row>
    <row r="6" spans="1:9" s="71" customFormat="1" ht="13.15" customHeight="1" x14ac:dyDescent="0.2">
      <c r="A6" s="699" t="s">
        <v>485</v>
      </c>
      <c r="B6" s="671"/>
      <c r="C6" s="671"/>
      <c r="D6" s="671"/>
      <c r="E6" s="671"/>
      <c r="F6" s="700"/>
      <c r="G6" s="700"/>
      <c r="H6" s="504"/>
      <c r="I6" s="504"/>
    </row>
    <row r="7" spans="1:9" s="71" customFormat="1" ht="13.15" customHeight="1" x14ac:dyDescent="0.2">
      <c r="A7" s="501"/>
      <c r="C7" s="502"/>
      <c r="D7" s="502"/>
      <c r="E7" s="502"/>
      <c r="G7" s="507"/>
      <c r="H7" s="504"/>
      <c r="I7" s="504"/>
    </row>
    <row r="8" spans="1:9" s="507" customFormat="1" ht="13.15" customHeight="1" x14ac:dyDescent="0.2">
      <c r="B8" s="508" t="s">
        <v>486</v>
      </c>
      <c r="C8" s="509"/>
      <c r="D8" s="509"/>
      <c r="E8" s="510"/>
      <c r="F8" s="511"/>
      <c r="G8" s="511"/>
      <c r="H8" s="504"/>
      <c r="I8" s="504"/>
    </row>
    <row r="9" spans="1:9" s="507" customFormat="1" ht="13.15" customHeight="1" x14ac:dyDescent="0.2">
      <c r="A9" s="512"/>
      <c r="B9" s="696" t="s">
        <v>487</v>
      </c>
      <c r="C9" s="696"/>
      <c r="D9" s="701"/>
      <c r="E9" s="451"/>
      <c r="F9" s="451"/>
      <c r="H9" s="504"/>
      <c r="I9" s="504"/>
    </row>
    <row r="10" spans="1:9" s="507" customFormat="1" ht="13.15" customHeight="1" x14ac:dyDescent="0.2">
      <c r="A10" s="512"/>
      <c r="B10" s="702" t="s">
        <v>488</v>
      </c>
      <c r="C10" s="702"/>
      <c r="D10" s="513"/>
      <c r="E10" s="514"/>
      <c r="G10" s="515"/>
      <c r="H10" s="516"/>
      <c r="I10" s="516"/>
    </row>
    <row r="11" spans="1:9" s="507" customFormat="1" ht="13.15" customHeight="1" x14ac:dyDescent="0.2">
      <c r="A11" s="512"/>
      <c r="B11" s="695" t="s">
        <v>489</v>
      </c>
      <c r="C11" s="696"/>
      <c r="D11" s="517"/>
      <c r="E11" s="514"/>
      <c r="G11" s="515"/>
      <c r="H11" s="518"/>
      <c r="I11" s="518"/>
    </row>
    <row r="12" spans="1:9" s="507" customFormat="1" ht="13.15" customHeight="1" x14ac:dyDescent="0.2">
      <c r="A12" s="512"/>
      <c r="B12" s="690" t="s">
        <v>490</v>
      </c>
      <c r="C12" s="690"/>
      <c r="D12" s="517"/>
      <c r="E12" s="514"/>
      <c r="G12" s="515"/>
      <c r="H12" s="518"/>
      <c r="I12" s="518"/>
    </row>
    <row r="13" spans="1:9" s="507" customFormat="1" ht="13.15" customHeight="1" x14ac:dyDescent="0.2">
      <c r="A13" s="512"/>
      <c r="B13" s="690" t="s">
        <v>491</v>
      </c>
      <c r="C13" s="690"/>
      <c r="D13" s="517"/>
      <c r="E13" s="514"/>
      <c r="G13" s="515"/>
    </row>
    <row r="14" spans="1:9" s="507" customFormat="1" ht="13.15" customHeight="1" x14ac:dyDescent="0.2">
      <c r="A14" s="512"/>
      <c r="B14" s="690" t="s">
        <v>492</v>
      </c>
      <c r="C14" s="690"/>
      <c r="D14" s="513"/>
      <c r="E14" s="514"/>
      <c r="G14" s="515"/>
    </row>
    <row r="15" spans="1:9" s="507" customFormat="1" ht="13.15" customHeight="1" x14ac:dyDescent="0.2">
      <c r="A15" s="512"/>
      <c r="B15" s="690" t="s">
        <v>493</v>
      </c>
      <c r="C15" s="690"/>
      <c r="D15" s="513"/>
      <c r="E15" s="514"/>
      <c r="G15" s="515"/>
    </row>
    <row r="16" spans="1:9" s="507" customFormat="1" ht="13.15" customHeight="1" x14ac:dyDescent="0.2">
      <c r="A16" s="512"/>
      <c r="B16" s="698" t="s">
        <v>494</v>
      </c>
      <c r="C16" s="698"/>
      <c r="D16" s="513"/>
      <c r="E16" s="514"/>
      <c r="G16" s="515"/>
    </row>
    <row r="17" spans="1:7" s="507" customFormat="1" ht="13.15" customHeight="1" x14ac:dyDescent="0.2">
      <c r="A17" s="512"/>
      <c r="B17" s="698"/>
      <c r="C17" s="698"/>
      <c r="D17" s="513"/>
      <c r="E17" s="514"/>
      <c r="G17" s="515"/>
    </row>
    <row r="18" spans="1:7" s="507" customFormat="1" ht="13.15" customHeight="1" x14ac:dyDescent="0.2">
      <c r="B18" s="508" t="s">
        <v>495</v>
      </c>
      <c r="C18" s="519"/>
      <c r="D18" s="513"/>
      <c r="E18" s="514"/>
      <c r="G18" s="515"/>
    </row>
    <row r="19" spans="1:7" s="507" customFormat="1" ht="13.15" customHeight="1" x14ac:dyDescent="0.2">
      <c r="A19" s="512"/>
      <c r="B19" s="695" t="s">
        <v>496</v>
      </c>
      <c r="C19" s="696"/>
      <c r="D19" s="513"/>
      <c r="E19" s="514"/>
      <c r="G19" s="515"/>
    </row>
    <row r="20" spans="1:7" s="507" customFormat="1" ht="13.15" customHeight="1" x14ac:dyDescent="0.2">
      <c r="A20" s="512"/>
      <c r="B20" s="698" t="s">
        <v>497</v>
      </c>
      <c r="C20" s="698"/>
      <c r="D20" s="513"/>
      <c r="E20" s="514"/>
      <c r="G20" s="515"/>
    </row>
    <row r="21" spans="1:7" s="507" customFormat="1" ht="13.15" customHeight="1" x14ac:dyDescent="0.2">
      <c r="A21" s="512"/>
      <c r="B21" s="698" t="s">
        <v>498</v>
      </c>
      <c r="C21" s="698"/>
      <c r="D21" s="513"/>
      <c r="E21" s="514"/>
      <c r="G21" s="515"/>
    </row>
    <row r="22" spans="1:7" s="507" customFormat="1" ht="13.15" customHeight="1" x14ac:dyDescent="0.2">
      <c r="A22" s="512"/>
      <c r="B22" s="690" t="s">
        <v>499</v>
      </c>
      <c r="C22" s="690"/>
      <c r="D22" s="513"/>
      <c r="E22" s="514"/>
      <c r="G22" s="515"/>
    </row>
    <row r="23" spans="1:7" s="507" customFormat="1" ht="13.15" customHeight="1" x14ac:dyDescent="0.2">
      <c r="A23" s="512"/>
      <c r="B23" s="690" t="s">
        <v>500</v>
      </c>
      <c r="C23" s="690"/>
      <c r="D23" s="513"/>
      <c r="E23" s="514"/>
      <c r="G23" s="515"/>
    </row>
    <row r="24" spans="1:7" s="507" customFormat="1" ht="13.15" customHeight="1" x14ac:dyDescent="0.2">
      <c r="A24" s="512"/>
      <c r="B24" s="690" t="s">
        <v>501</v>
      </c>
      <c r="C24" s="690"/>
      <c r="D24" s="513"/>
      <c r="E24" s="514"/>
      <c r="G24" s="515"/>
    </row>
    <row r="25" spans="1:7" s="507" customFormat="1" ht="13.15" customHeight="1" x14ac:dyDescent="0.2">
      <c r="A25" s="512"/>
      <c r="B25" s="690" t="s">
        <v>502</v>
      </c>
      <c r="C25" s="690"/>
      <c r="D25" s="513"/>
      <c r="E25" s="514"/>
      <c r="G25" s="515"/>
    </row>
    <row r="26" spans="1:7" s="507" customFormat="1" ht="13.15" customHeight="1" x14ac:dyDescent="0.2">
      <c r="A26" s="512"/>
      <c r="B26" s="690" t="s">
        <v>503</v>
      </c>
      <c r="C26" s="690"/>
      <c r="D26" s="513"/>
      <c r="E26" s="514"/>
      <c r="G26" s="71"/>
    </row>
    <row r="27" spans="1:7" s="71" customFormat="1" ht="13.15" customHeight="1" x14ac:dyDescent="0.2">
      <c r="A27" s="512"/>
      <c r="B27" s="695" t="s">
        <v>504</v>
      </c>
      <c r="C27" s="696"/>
      <c r="D27" s="513"/>
      <c r="E27" s="514"/>
      <c r="F27" s="507"/>
    </row>
    <row r="28" spans="1:7" s="71" customFormat="1" ht="13.15" customHeight="1" x14ac:dyDescent="0.2">
      <c r="A28" s="520" t="s">
        <v>505</v>
      </c>
      <c r="B28" s="695" t="s">
        <v>505</v>
      </c>
      <c r="C28" s="696"/>
      <c r="D28" s="513"/>
      <c r="E28" s="514"/>
      <c r="F28" s="507"/>
    </row>
    <row r="29" spans="1:7" s="71" customFormat="1" ht="13.15" customHeight="1" x14ac:dyDescent="0.2">
      <c r="A29" s="512"/>
      <c r="B29" s="695" t="s">
        <v>506</v>
      </c>
      <c r="C29" s="696"/>
      <c r="D29" s="517"/>
      <c r="E29" s="514"/>
      <c r="F29" s="507"/>
    </row>
    <row r="30" spans="1:7" s="71" customFormat="1" ht="13.15" customHeight="1" x14ac:dyDescent="0.2">
      <c r="A30" s="512"/>
      <c r="B30" s="690" t="s">
        <v>507</v>
      </c>
      <c r="C30" s="697"/>
      <c r="D30" s="517"/>
      <c r="E30" s="514"/>
    </row>
    <row r="31" spans="1:7" s="71" customFormat="1" ht="13.15" customHeight="1" x14ac:dyDescent="0.2">
      <c r="A31" s="512"/>
      <c r="B31" s="690" t="s">
        <v>508</v>
      </c>
      <c r="C31" s="690"/>
      <c r="D31" s="517"/>
      <c r="E31" s="514"/>
    </row>
    <row r="32" spans="1:7" s="71" customFormat="1" ht="13.15" customHeight="1" x14ac:dyDescent="0.2">
      <c r="A32" s="512"/>
      <c r="B32" s="690" t="s">
        <v>509</v>
      </c>
      <c r="C32" s="690"/>
      <c r="D32" s="517"/>
      <c r="E32" s="514"/>
    </row>
    <row r="33" spans="1:8" s="71" customFormat="1" ht="13.15" customHeight="1" x14ac:dyDescent="0.2">
      <c r="A33" s="512"/>
      <c r="B33" s="690" t="s">
        <v>510</v>
      </c>
      <c r="C33" s="690"/>
      <c r="D33" s="517"/>
      <c r="E33" s="514"/>
    </row>
    <row r="34" spans="1:8" s="71" customFormat="1" ht="13.15" customHeight="1" x14ac:dyDescent="0.2">
      <c r="A34" s="512"/>
      <c r="B34" s="690" t="s">
        <v>511</v>
      </c>
      <c r="C34" s="690"/>
      <c r="D34" s="517"/>
      <c r="E34" s="514"/>
      <c r="H34" s="521"/>
    </row>
    <row r="35" spans="1:8" s="71" customFormat="1" ht="13.15" customHeight="1" x14ac:dyDescent="0.2">
      <c r="A35" s="512"/>
      <c r="B35" s="690" t="s">
        <v>512</v>
      </c>
      <c r="C35" s="690"/>
      <c r="D35" s="517"/>
      <c r="E35" s="514"/>
      <c r="H35" s="521"/>
    </row>
    <row r="36" spans="1:8" s="507" customFormat="1" ht="13.15" customHeight="1" x14ac:dyDescent="0.2">
      <c r="A36" s="512"/>
      <c r="B36" s="522"/>
      <c r="C36" s="523"/>
      <c r="D36" s="517"/>
      <c r="E36" s="514"/>
      <c r="F36" s="71"/>
      <c r="G36" s="71"/>
      <c r="H36" s="524"/>
    </row>
    <row r="37" spans="1:8" ht="13.15" customHeight="1" x14ac:dyDescent="0.2">
      <c r="A37" s="691" t="s">
        <v>513</v>
      </c>
      <c r="B37" s="692"/>
      <c r="C37" s="692"/>
      <c r="D37" s="692"/>
      <c r="E37" s="692"/>
      <c r="F37" s="525"/>
      <c r="G37" s="525"/>
      <c r="H37" s="526"/>
    </row>
    <row r="38" spans="1:8" ht="13.15" customHeight="1" x14ac:dyDescent="0.2">
      <c r="A38" s="528"/>
      <c r="B38" s="529"/>
      <c r="C38" s="529"/>
      <c r="D38" s="530"/>
      <c r="E38" s="530"/>
      <c r="F38" s="530"/>
      <c r="G38" s="530"/>
      <c r="H38" s="526"/>
    </row>
    <row r="39" spans="1:8" ht="13.15" customHeight="1" x14ac:dyDescent="0.2">
      <c r="A39" s="689" t="s">
        <v>514</v>
      </c>
      <c r="B39" s="689"/>
      <c r="C39" s="689"/>
      <c r="D39" s="689"/>
      <c r="E39" s="689"/>
      <c r="F39" s="689"/>
      <c r="G39" s="689"/>
      <c r="H39" s="526"/>
    </row>
    <row r="40" spans="1:8" ht="13.15" customHeight="1" x14ac:dyDescent="0.2">
      <c r="A40" s="531"/>
      <c r="B40" s="532"/>
      <c r="C40" s="532"/>
      <c r="D40" s="513"/>
      <c r="E40" s="533"/>
      <c r="F40" s="521"/>
      <c r="G40" s="521"/>
      <c r="H40" s="526"/>
    </row>
    <row r="41" spans="1:8" ht="13.15" customHeight="1" x14ac:dyDescent="0.2">
      <c r="A41" s="693" t="s">
        <v>515</v>
      </c>
      <c r="B41" s="693"/>
      <c r="C41" s="693"/>
      <c r="D41" s="693"/>
      <c r="E41" s="693"/>
      <c r="F41" s="694"/>
      <c r="G41" s="694"/>
      <c r="H41" s="526"/>
    </row>
    <row r="42" spans="1:8" ht="13.15" customHeight="1" x14ac:dyDescent="0.2">
      <c r="A42" s="694"/>
      <c r="B42" s="694"/>
      <c r="C42" s="694"/>
      <c r="D42" s="694"/>
      <c r="E42" s="694"/>
      <c r="F42" s="694"/>
      <c r="G42" s="694"/>
    </row>
    <row r="43" spans="1:8" ht="13.15" customHeight="1" x14ac:dyDescent="0.2">
      <c r="A43" s="534"/>
      <c r="B43" s="534"/>
      <c r="C43" s="534"/>
      <c r="D43" s="535"/>
      <c r="E43" s="535"/>
      <c r="F43" s="526"/>
      <c r="G43" s="526"/>
    </row>
    <row r="44" spans="1:8" ht="13.15" customHeight="1" x14ac:dyDescent="0.2">
      <c r="A44" s="687" t="s">
        <v>516</v>
      </c>
      <c r="B44" s="688"/>
      <c r="C44" s="688"/>
      <c r="D44" s="688"/>
      <c r="E44" s="688"/>
      <c r="F44" s="688"/>
      <c r="G44" s="688"/>
    </row>
    <row r="45" spans="1:8" ht="13.15" customHeight="1" x14ac:dyDescent="0.2">
      <c r="A45" s="689" t="s">
        <v>517</v>
      </c>
      <c r="B45" s="689"/>
      <c r="C45" s="536" t="s">
        <v>518</v>
      </c>
      <c r="D45" s="536"/>
      <c r="E45" s="536"/>
      <c r="F45" s="536"/>
      <c r="G45" s="536"/>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4:G44"/>
    <mergeCell ref="A45:B45"/>
    <mergeCell ref="B33:C33"/>
    <mergeCell ref="B34:C34"/>
    <mergeCell ref="B35:C35"/>
    <mergeCell ref="A37:E37"/>
    <mergeCell ref="A39:G39"/>
    <mergeCell ref="A41:G42"/>
  </mergeCells>
  <hyperlinks>
    <hyperlink ref="A41:E42" r:id="rId1" display="Das Glossar enthält Erläuterungen zu allen statistisch relevanten Begriffen, die in den verschiedenen Produkten der Statistik der BA verwendung finden." xr:uid="{DB97C88F-B558-438E-A388-2CD85114907F}"/>
    <hyperlink ref="A41:G42" r:id="rId2" display="Das Glossar enthält Erläuterungen zu allen statistisch relevanten Begriffen, die in den verschiedenen Produkten der Statistik der BA Verwendung finden." xr:uid="{A5E0F058-8B88-458C-9F3F-47CDEFF2DB6D}"/>
    <hyperlink ref="A45:B45" r:id="rId3" display="Abkürzungsverzeichnis" xr:uid="{557817E7-700E-4CD6-981D-3B7B894D97C0}"/>
    <hyperlink ref="C45" r:id="rId4" xr:uid="{48A27FE1-0A71-4ACE-981D-D1220209F8F5}"/>
    <hyperlink ref="A39:G39" r:id="rId5" display="Die Qualitätsberichte der Statistik erläutern die Entstehung und Aussagekraft der jeweiligen Fachstatistik." xr:uid="{A70B23DE-EF20-49AC-A778-6B7D27EC715A}"/>
    <hyperlink ref="B9:D9" r:id="rId6" display="Arbeitsuche, Arbeitslosigkeit und Unterbeschäftigung" xr:uid="{12DE45A9-A66B-4346-91D1-C07339F99402}"/>
    <hyperlink ref="B10:C10" r:id="rId7" display="Ausbildungsmarkt" xr:uid="{849C96E4-FFDA-4B2A-9993-A653B9B0C3DA}"/>
    <hyperlink ref="B11:C11" r:id="rId8" display="Beschäftigung" xr:uid="{95BA517D-2322-4084-97EA-97C3AD748FCD}"/>
    <hyperlink ref="B12:C12" r:id="rId9" display="Einnahmen/Ausgaben" xr:uid="{A9F0FCCA-9BCE-4E35-9DEE-CC5B98694010}"/>
    <hyperlink ref="B13:C13" r:id="rId10" display="Förderung und berufliche Rehabilitation" xr:uid="{7C0001A1-8096-40F3-BBB6-CC3433017A6A}"/>
    <hyperlink ref="B14:C14" r:id="rId11" display="Gemeldete Arbeitsstellen" xr:uid="{BD250D34-7639-4796-AA21-986A5F271F4A}"/>
    <hyperlink ref="B15:C15" r:id="rId12" display="Grundsicherung für Arbeitsuchende (SGB II)" xr:uid="{6D120A68-D9CC-4BA3-A47E-6A7B28575303}"/>
    <hyperlink ref="B16:C16" r:id="rId13" display="Leistungen SGB III" xr:uid="{B174ADC5-52B2-41E1-BA29-D008863BEE14}"/>
    <hyperlink ref="B19:C19" r:id="rId14" display="Berufe" xr:uid="{AFB734E0-94DF-40A2-BA94-5B0DB39FD4D0}"/>
    <hyperlink ref="B20:C20" r:id="rId15" display="Bildung" xr:uid="{6AEA6BBA-DF91-43B5-A958-4402C611ED8E}"/>
    <hyperlink ref="B21:C21" r:id="rId16" display="Corona" xr:uid="{B25AD9C5-D399-49C8-8043-C1B3CF4B548C}"/>
    <hyperlink ref="B22:C22" r:id="rId17" display="Demografie" xr:uid="{DA448158-B802-407C-80B5-CDA91335B5D0}"/>
    <hyperlink ref="B23:C23" r:id="rId18" display="Eingliederungsbilanzen" xr:uid="{E6AB8798-64D6-45F3-B9DD-F0CEDADEE4B9}"/>
    <hyperlink ref="B24:C24" r:id="rId19" display="Entgelt" xr:uid="{5750F17C-79CA-4201-B6A8-80A47A70191D}"/>
    <hyperlink ref="B25:C25" r:id="rId20" display="Fachkräftebedarf" xr:uid="{9DC5C6CF-C470-4855-851E-716486B1E509}"/>
    <hyperlink ref="B26:C26" r:id="rId21" display="Familien und Kinder" xr:uid="{83EA37BC-8883-4FC3-BB29-0B24A48B3069}"/>
    <hyperlink ref="B27:C27" r:id="rId22" display="Frauen und Männer" xr:uid="{4184A6C9-205C-440D-8CA9-B5EF3BBB7AB8}"/>
    <hyperlink ref="B29:C29" r:id="rId23" display="Langzeitarbeitslosigkeit" xr:uid="{72632C24-2361-4792-A1C1-1CA834E29BC5}"/>
    <hyperlink ref="B30:C30" r:id="rId24" display="Menschen mit Behinderungen" xr:uid="{1B23A375-EEA7-44C3-9128-A661AB64CDBA}"/>
    <hyperlink ref="B31:C31" r:id="rId25" display="Migration" xr:uid="{A62936FF-368B-4C93-B8B0-2AF76B0A4B06}"/>
    <hyperlink ref="B32:C32" r:id="rId26" display="Regionale Mobilität" xr:uid="{023E9543-CCAF-42DF-8C16-48E2B9C3ACE4}"/>
    <hyperlink ref="B34:C34" r:id="rId27" display="Wirtschaftszweige" xr:uid="{AE73382C-1B0B-43D8-A1DB-3245B332F9D8}"/>
    <hyperlink ref="B35:C35" r:id="rId28" display="Zeitarbeit" xr:uid="{4DDE13FF-5573-42A2-AA9B-1C6B03A555D4}"/>
    <hyperlink ref="A28" r:id="rId29" tooltip="Jüngere" display="https://statistik.arbeitsagentur.de/DE/Navigation/Statistiken/Themen-im-Fokus/Juengere/Juengere-Nav.html?mtm_campaign=Bericht" xr:uid="{374B825D-F64F-4F8D-8314-EA635EC4A0F6}"/>
    <hyperlink ref="B28:C28" r:id="rId30" display="Jüngere" xr:uid="{3F8206AF-2D59-4AF8-8F73-A7DF9B4C126C}"/>
    <hyperlink ref="B33:C33" r:id="rId31" display="Ukraine-Krieg" xr:uid="{41025093-1D79-49AF-8D06-1CC0F4C1163C}"/>
    <hyperlink ref="A37:E37" r:id="rId32" display="Die Methodischen Hinweise der Statistik bieten ergänzende Informationen." xr:uid="{EF35BDFA-CFCF-4D80-B77F-42986B1E579C}"/>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A8503-768A-4E35-B3A8-3D492288934C}">
  <sheetPr codeName="Tabelle33">
    <pageSetUpPr fitToPage="1"/>
  </sheetPr>
  <dimension ref="A1:F56"/>
  <sheetViews>
    <sheetView showGridLines="0" zoomScaleNormal="100" zoomScaleSheetLayoutView="100" workbookViewId="0">
      <selection activeCell="A2" sqref="A2"/>
    </sheetView>
  </sheetViews>
  <sheetFormatPr baseColWidth="10" defaultColWidth="8.625" defaultRowHeight="16.5" customHeight="1" x14ac:dyDescent="0.2"/>
  <cols>
    <col min="1" max="1" width="6.5" style="23" customWidth="1"/>
    <col min="2" max="2" width="14.125" style="23" customWidth="1"/>
    <col min="3" max="3" width="42.375" style="23" customWidth="1"/>
    <col min="4" max="5" width="5" style="23" customWidth="1"/>
    <col min="6" max="6" width="10.625" style="23" customWidth="1"/>
    <col min="7" max="256" width="8.625" style="23"/>
    <col min="257" max="257" width="6.5" style="23" customWidth="1"/>
    <col min="258" max="258" width="14.125" style="23" customWidth="1"/>
    <col min="259" max="259" width="42.375" style="23" customWidth="1"/>
    <col min="260" max="261" width="5" style="23" customWidth="1"/>
    <col min="262" max="262" width="10.625" style="23" customWidth="1"/>
    <col min="263" max="512" width="8.625" style="23"/>
    <col min="513" max="513" width="6.5" style="23" customWidth="1"/>
    <col min="514" max="514" width="14.125" style="23" customWidth="1"/>
    <col min="515" max="515" width="42.375" style="23" customWidth="1"/>
    <col min="516" max="517" width="5" style="23" customWidth="1"/>
    <col min="518" max="518" width="10.625" style="23" customWidth="1"/>
    <col min="519" max="768" width="8.625" style="23"/>
    <col min="769" max="769" width="6.5" style="23" customWidth="1"/>
    <col min="770" max="770" width="14.125" style="23" customWidth="1"/>
    <col min="771" max="771" width="42.375" style="23" customWidth="1"/>
    <col min="772" max="773" width="5" style="23" customWidth="1"/>
    <col min="774" max="774" width="10.625" style="23" customWidth="1"/>
    <col min="775" max="1024" width="8.625" style="23"/>
    <col min="1025" max="1025" width="6.5" style="23" customWidth="1"/>
    <col min="1026" max="1026" width="14.125" style="23" customWidth="1"/>
    <col min="1027" max="1027" width="42.375" style="23" customWidth="1"/>
    <col min="1028" max="1029" width="5" style="23" customWidth="1"/>
    <col min="1030" max="1030" width="10.625" style="23" customWidth="1"/>
    <col min="1031" max="1280" width="8.625" style="23"/>
    <col min="1281" max="1281" width="6.5" style="23" customWidth="1"/>
    <col min="1282" max="1282" width="14.125" style="23" customWidth="1"/>
    <col min="1283" max="1283" width="42.375" style="23" customWidth="1"/>
    <col min="1284" max="1285" width="5" style="23" customWidth="1"/>
    <col min="1286" max="1286" width="10.625" style="23" customWidth="1"/>
    <col min="1287" max="1536" width="8.625" style="23"/>
    <col min="1537" max="1537" width="6.5" style="23" customWidth="1"/>
    <col min="1538" max="1538" width="14.125" style="23" customWidth="1"/>
    <col min="1539" max="1539" width="42.375" style="23" customWidth="1"/>
    <col min="1540" max="1541" width="5" style="23" customWidth="1"/>
    <col min="1542" max="1542" width="10.625" style="23" customWidth="1"/>
    <col min="1543" max="1792" width="8.625" style="23"/>
    <col min="1793" max="1793" width="6.5" style="23" customWidth="1"/>
    <col min="1794" max="1794" width="14.125" style="23" customWidth="1"/>
    <col min="1795" max="1795" width="42.375" style="23" customWidth="1"/>
    <col min="1796" max="1797" width="5" style="23" customWidth="1"/>
    <col min="1798" max="1798" width="10.625" style="23" customWidth="1"/>
    <col min="1799" max="2048" width="8.625" style="23"/>
    <col min="2049" max="2049" width="6.5" style="23" customWidth="1"/>
    <col min="2050" max="2050" width="14.125" style="23" customWidth="1"/>
    <col min="2051" max="2051" width="42.375" style="23" customWidth="1"/>
    <col min="2052" max="2053" width="5" style="23" customWidth="1"/>
    <col min="2054" max="2054" width="10.625" style="23" customWidth="1"/>
    <col min="2055" max="2304" width="8.625" style="23"/>
    <col min="2305" max="2305" width="6.5" style="23" customWidth="1"/>
    <col min="2306" max="2306" width="14.125" style="23" customWidth="1"/>
    <col min="2307" max="2307" width="42.375" style="23" customWidth="1"/>
    <col min="2308" max="2309" width="5" style="23" customWidth="1"/>
    <col min="2310" max="2310" width="10.625" style="23" customWidth="1"/>
    <col min="2311" max="2560" width="8.625" style="23"/>
    <col min="2561" max="2561" width="6.5" style="23" customWidth="1"/>
    <col min="2562" max="2562" width="14.125" style="23" customWidth="1"/>
    <col min="2563" max="2563" width="42.375" style="23" customWidth="1"/>
    <col min="2564" max="2565" width="5" style="23" customWidth="1"/>
    <col min="2566" max="2566" width="10.625" style="23" customWidth="1"/>
    <col min="2567" max="2816" width="8.625" style="23"/>
    <col min="2817" max="2817" width="6.5" style="23" customWidth="1"/>
    <col min="2818" max="2818" width="14.125" style="23" customWidth="1"/>
    <col min="2819" max="2819" width="42.375" style="23" customWidth="1"/>
    <col min="2820" max="2821" width="5" style="23" customWidth="1"/>
    <col min="2822" max="2822" width="10.625" style="23" customWidth="1"/>
    <col min="2823" max="3072" width="8.625" style="23"/>
    <col min="3073" max="3073" width="6.5" style="23" customWidth="1"/>
    <col min="3074" max="3074" width="14.125" style="23" customWidth="1"/>
    <col min="3075" max="3075" width="42.375" style="23" customWidth="1"/>
    <col min="3076" max="3077" width="5" style="23" customWidth="1"/>
    <col min="3078" max="3078" width="10.625" style="23" customWidth="1"/>
    <col min="3079" max="3328" width="8.625" style="23"/>
    <col min="3329" max="3329" width="6.5" style="23" customWidth="1"/>
    <col min="3330" max="3330" width="14.125" style="23" customWidth="1"/>
    <col min="3331" max="3331" width="42.375" style="23" customWidth="1"/>
    <col min="3332" max="3333" width="5" style="23" customWidth="1"/>
    <col min="3334" max="3334" width="10.625" style="23" customWidth="1"/>
    <col min="3335" max="3584" width="8.625" style="23"/>
    <col min="3585" max="3585" width="6.5" style="23" customWidth="1"/>
    <col min="3586" max="3586" width="14.125" style="23" customWidth="1"/>
    <col min="3587" max="3587" width="42.375" style="23" customWidth="1"/>
    <col min="3588" max="3589" width="5" style="23" customWidth="1"/>
    <col min="3590" max="3590" width="10.625" style="23" customWidth="1"/>
    <col min="3591" max="3840" width="8.625" style="23"/>
    <col min="3841" max="3841" width="6.5" style="23" customWidth="1"/>
    <col min="3842" max="3842" width="14.125" style="23" customWidth="1"/>
    <col min="3843" max="3843" width="42.375" style="23" customWidth="1"/>
    <col min="3844" max="3845" width="5" style="23" customWidth="1"/>
    <col min="3846" max="3846" width="10.625" style="23" customWidth="1"/>
    <col min="3847" max="4096" width="8.625" style="23"/>
    <col min="4097" max="4097" width="6.5" style="23" customWidth="1"/>
    <col min="4098" max="4098" width="14.125" style="23" customWidth="1"/>
    <col min="4099" max="4099" width="42.375" style="23" customWidth="1"/>
    <col min="4100" max="4101" width="5" style="23" customWidth="1"/>
    <col min="4102" max="4102" width="10.625" style="23" customWidth="1"/>
    <col min="4103" max="4352" width="8.625" style="23"/>
    <col min="4353" max="4353" width="6.5" style="23" customWidth="1"/>
    <col min="4354" max="4354" width="14.125" style="23" customWidth="1"/>
    <col min="4355" max="4355" width="42.375" style="23" customWidth="1"/>
    <col min="4356" max="4357" width="5" style="23" customWidth="1"/>
    <col min="4358" max="4358" width="10.625" style="23" customWidth="1"/>
    <col min="4359" max="4608" width="8.625" style="23"/>
    <col min="4609" max="4609" width="6.5" style="23" customWidth="1"/>
    <col min="4610" max="4610" width="14.125" style="23" customWidth="1"/>
    <col min="4611" max="4611" width="42.375" style="23" customWidth="1"/>
    <col min="4612" max="4613" width="5" style="23" customWidth="1"/>
    <col min="4614" max="4614" width="10.625" style="23" customWidth="1"/>
    <col min="4615" max="4864" width="8.625" style="23"/>
    <col min="4865" max="4865" width="6.5" style="23" customWidth="1"/>
    <col min="4866" max="4866" width="14.125" style="23" customWidth="1"/>
    <col min="4867" max="4867" width="42.375" style="23" customWidth="1"/>
    <col min="4868" max="4869" width="5" style="23" customWidth="1"/>
    <col min="4870" max="4870" width="10.625" style="23" customWidth="1"/>
    <col min="4871" max="5120" width="8.625" style="23"/>
    <col min="5121" max="5121" width="6.5" style="23" customWidth="1"/>
    <col min="5122" max="5122" width="14.125" style="23" customWidth="1"/>
    <col min="5123" max="5123" width="42.375" style="23" customWidth="1"/>
    <col min="5124" max="5125" width="5" style="23" customWidth="1"/>
    <col min="5126" max="5126" width="10.625" style="23" customWidth="1"/>
    <col min="5127" max="5376" width="8.625" style="23"/>
    <col min="5377" max="5377" width="6.5" style="23" customWidth="1"/>
    <col min="5378" max="5378" width="14.125" style="23" customWidth="1"/>
    <col min="5379" max="5379" width="42.375" style="23" customWidth="1"/>
    <col min="5380" max="5381" width="5" style="23" customWidth="1"/>
    <col min="5382" max="5382" width="10.625" style="23" customWidth="1"/>
    <col min="5383" max="5632" width="8.625" style="23"/>
    <col min="5633" max="5633" width="6.5" style="23" customWidth="1"/>
    <col min="5634" max="5634" width="14.125" style="23" customWidth="1"/>
    <col min="5635" max="5635" width="42.375" style="23" customWidth="1"/>
    <col min="5636" max="5637" width="5" style="23" customWidth="1"/>
    <col min="5638" max="5638" width="10.625" style="23" customWidth="1"/>
    <col min="5639" max="5888" width="8.625" style="23"/>
    <col min="5889" max="5889" width="6.5" style="23" customWidth="1"/>
    <col min="5890" max="5890" width="14.125" style="23" customWidth="1"/>
    <col min="5891" max="5891" width="42.375" style="23" customWidth="1"/>
    <col min="5892" max="5893" width="5" style="23" customWidth="1"/>
    <col min="5894" max="5894" width="10.625" style="23" customWidth="1"/>
    <col min="5895" max="6144" width="8.625" style="23"/>
    <col min="6145" max="6145" width="6.5" style="23" customWidth="1"/>
    <col min="6146" max="6146" width="14.125" style="23" customWidth="1"/>
    <col min="6147" max="6147" width="42.375" style="23" customWidth="1"/>
    <col min="6148" max="6149" width="5" style="23" customWidth="1"/>
    <col min="6150" max="6150" width="10.625" style="23" customWidth="1"/>
    <col min="6151" max="6400" width="8.625" style="23"/>
    <col min="6401" max="6401" width="6.5" style="23" customWidth="1"/>
    <col min="6402" max="6402" width="14.125" style="23" customWidth="1"/>
    <col min="6403" max="6403" width="42.375" style="23" customWidth="1"/>
    <col min="6404" max="6405" width="5" style="23" customWidth="1"/>
    <col min="6406" max="6406" width="10.625" style="23" customWidth="1"/>
    <col min="6407" max="6656" width="8.625" style="23"/>
    <col min="6657" max="6657" width="6.5" style="23" customWidth="1"/>
    <col min="6658" max="6658" width="14.125" style="23" customWidth="1"/>
    <col min="6659" max="6659" width="42.375" style="23" customWidth="1"/>
    <col min="6660" max="6661" width="5" style="23" customWidth="1"/>
    <col min="6662" max="6662" width="10.625" style="23" customWidth="1"/>
    <col min="6663" max="6912" width="8.625" style="23"/>
    <col min="6913" max="6913" width="6.5" style="23" customWidth="1"/>
    <col min="6914" max="6914" width="14.125" style="23" customWidth="1"/>
    <col min="6915" max="6915" width="42.375" style="23" customWidth="1"/>
    <col min="6916" max="6917" width="5" style="23" customWidth="1"/>
    <col min="6918" max="6918" width="10.625" style="23" customWidth="1"/>
    <col min="6919" max="7168" width="8.625" style="23"/>
    <col min="7169" max="7169" width="6.5" style="23" customWidth="1"/>
    <col min="7170" max="7170" width="14.125" style="23" customWidth="1"/>
    <col min="7171" max="7171" width="42.375" style="23" customWidth="1"/>
    <col min="7172" max="7173" width="5" style="23" customWidth="1"/>
    <col min="7174" max="7174" width="10.625" style="23" customWidth="1"/>
    <col min="7175" max="7424" width="8.625" style="23"/>
    <col min="7425" max="7425" width="6.5" style="23" customWidth="1"/>
    <col min="7426" max="7426" width="14.125" style="23" customWidth="1"/>
    <col min="7427" max="7427" width="42.375" style="23" customWidth="1"/>
    <col min="7428" max="7429" width="5" style="23" customWidth="1"/>
    <col min="7430" max="7430" width="10.625" style="23" customWidth="1"/>
    <col min="7431" max="7680" width="8.625" style="23"/>
    <col min="7681" max="7681" width="6.5" style="23" customWidth="1"/>
    <col min="7682" max="7682" width="14.125" style="23" customWidth="1"/>
    <col min="7683" max="7683" width="42.375" style="23" customWidth="1"/>
    <col min="7684" max="7685" width="5" style="23" customWidth="1"/>
    <col min="7686" max="7686" width="10.625" style="23" customWidth="1"/>
    <col min="7687" max="7936" width="8.625" style="23"/>
    <col min="7937" max="7937" width="6.5" style="23" customWidth="1"/>
    <col min="7938" max="7938" width="14.125" style="23" customWidth="1"/>
    <col min="7939" max="7939" width="42.375" style="23" customWidth="1"/>
    <col min="7940" max="7941" width="5" style="23" customWidth="1"/>
    <col min="7942" max="7942" width="10.625" style="23" customWidth="1"/>
    <col min="7943" max="8192" width="8.625" style="23"/>
    <col min="8193" max="8193" width="6.5" style="23" customWidth="1"/>
    <col min="8194" max="8194" width="14.125" style="23" customWidth="1"/>
    <col min="8195" max="8195" width="42.375" style="23" customWidth="1"/>
    <col min="8196" max="8197" width="5" style="23" customWidth="1"/>
    <col min="8198" max="8198" width="10.625" style="23" customWidth="1"/>
    <col min="8199" max="8448" width="8.625" style="23"/>
    <col min="8449" max="8449" width="6.5" style="23" customWidth="1"/>
    <col min="8450" max="8450" width="14.125" style="23" customWidth="1"/>
    <col min="8451" max="8451" width="42.375" style="23" customWidth="1"/>
    <col min="8452" max="8453" width="5" style="23" customWidth="1"/>
    <col min="8454" max="8454" width="10.625" style="23" customWidth="1"/>
    <col min="8455" max="8704" width="8.625" style="23"/>
    <col min="8705" max="8705" width="6.5" style="23" customWidth="1"/>
    <col min="8706" max="8706" width="14.125" style="23" customWidth="1"/>
    <col min="8707" max="8707" width="42.375" style="23" customWidth="1"/>
    <col min="8708" max="8709" width="5" style="23" customWidth="1"/>
    <col min="8710" max="8710" width="10.625" style="23" customWidth="1"/>
    <col min="8711" max="8960" width="8.625" style="23"/>
    <col min="8961" max="8961" width="6.5" style="23" customWidth="1"/>
    <col min="8962" max="8962" width="14.125" style="23" customWidth="1"/>
    <col min="8963" max="8963" width="42.375" style="23" customWidth="1"/>
    <col min="8964" max="8965" width="5" style="23" customWidth="1"/>
    <col min="8966" max="8966" width="10.625" style="23" customWidth="1"/>
    <col min="8967" max="9216" width="8.625" style="23"/>
    <col min="9217" max="9217" width="6.5" style="23" customWidth="1"/>
    <col min="9218" max="9218" width="14.125" style="23" customWidth="1"/>
    <col min="9219" max="9219" width="42.375" style="23" customWidth="1"/>
    <col min="9220" max="9221" width="5" style="23" customWidth="1"/>
    <col min="9222" max="9222" width="10.625" style="23" customWidth="1"/>
    <col min="9223" max="9472" width="8.625" style="23"/>
    <col min="9473" max="9473" width="6.5" style="23" customWidth="1"/>
    <col min="9474" max="9474" width="14.125" style="23" customWidth="1"/>
    <col min="9475" max="9475" width="42.375" style="23" customWidth="1"/>
    <col min="9476" max="9477" width="5" style="23" customWidth="1"/>
    <col min="9478" max="9478" width="10.625" style="23" customWidth="1"/>
    <col min="9479" max="9728" width="8.625" style="23"/>
    <col min="9729" max="9729" width="6.5" style="23" customWidth="1"/>
    <col min="9730" max="9730" width="14.125" style="23" customWidth="1"/>
    <col min="9731" max="9731" width="42.375" style="23" customWidth="1"/>
    <col min="9732" max="9733" width="5" style="23" customWidth="1"/>
    <col min="9734" max="9734" width="10.625" style="23" customWidth="1"/>
    <col min="9735" max="9984" width="8.625" style="23"/>
    <col min="9985" max="9985" width="6.5" style="23" customWidth="1"/>
    <col min="9986" max="9986" width="14.125" style="23" customWidth="1"/>
    <col min="9987" max="9987" width="42.375" style="23" customWidth="1"/>
    <col min="9988" max="9989" width="5" style="23" customWidth="1"/>
    <col min="9990" max="9990" width="10.625" style="23" customWidth="1"/>
    <col min="9991" max="10240" width="8.625" style="23"/>
    <col min="10241" max="10241" width="6.5" style="23" customWidth="1"/>
    <col min="10242" max="10242" width="14.125" style="23" customWidth="1"/>
    <col min="10243" max="10243" width="42.375" style="23" customWidth="1"/>
    <col min="10244" max="10245" width="5" style="23" customWidth="1"/>
    <col min="10246" max="10246" width="10.625" style="23" customWidth="1"/>
    <col min="10247" max="10496" width="8.625" style="23"/>
    <col min="10497" max="10497" width="6.5" style="23" customWidth="1"/>
    <col min="10498" max="10498" width="14.125" style="23" customWidth="1"/>
    <col min="10499" max="10499" width="42.375" style="23" customWidth="1"/>
    <col min="10500" max="10501" width="5" style="23" customWidth="1"/>
    <col min="10502" max="10502" width="10.625" style="23" customWidth="1"/>
    <col min="10503" max="10752" width="8.625" style="23"/>
    <col min="10753" max="10753" width="6.5" style="23" customWidth="1"/>
    <col min="10754" max="10754" width="14.125" style="23" customWidth="1"/>
    <col min="10755" max="10755" width="42.375" style="23" customWidth="1"/>
    <col min="10756" max="10757" width="5" style="23" customWidth="1"/>
    <col min="10758" max="10758" width="10.625" style="23" customWidth="1"/>
    <col min="10759" max="11008" width="8.625" style="23"/>
    <col min="11009" max="11009" width="6.5" style="23" customWidth="1"/>
    <col min="11010" max="11010" width="14.125" style="23" customWidth="1"/>
    <col min="11011" max="11011" width="42.375" style="23" customWidth="1"/>
    <col min="11012" max="11013" width="5" style="23" customWidth="1"/>
    <col min="11014" max="11014" width="10.625" style="23" customWidth="1"/>
    <col min="11015" max="11264" width="8.625" style="23"/>
    <col min="11265" max="11265" width="6.5" style="23" customWidth="1"/>
    <col min="11266" max="11266" width="14.125" style="23" customWidth="1"/>
    <col min="11267" max="11267" width="42.375" style="23" customWidth="1"/>
    <col min="11268" max="11269" width="5" style="23" customWidth="1"/>
    <col min="11270" max="11270" width="10.625" style="23" customWidth="1"/>
    <col min="11271" max="11520" width="8.625" style="23"/>
    <col min="11521" max="11521" width="6.5" style="23" customWidth="1"/>
    <col min="11522" max="11522" width="14.125" style="23" customWidth="1"/>
    <col min="11523" max="11523" width="42.375" style="23" customWidth="1"/>
    <col min="11524" max="11525" width="5" style="23" customWidth="1"/>
    <col min="11526" max="11526" width="10.625" style="23" customWidth="1"/>
    <col min="11527" max="11776" width="8.625" style="23"/>
    <col min="11777" max="11777" width="6.5" style="23" customWidth="1"/>
    <col min="11778" max="11778" width="14.125" style="23" customWidth="1"/>
    <col min="11779" max="11779" width="42.375" style="23" customWidth="1"/>
    <col min="11780" max="11781" width="5" style="23" customWidth="1"/>
    <col min="11782" max="11782" width="10.625" style="23" customWidth="1"/>
    <col min="11783" max="12032" width="8.625" style="23"/>
    <col min="12033" max="12033" width="6.5" style="23" customWidth="1"/>
    <col min="12034" max="12034" width="14.125" style="23" customWidth="1"/>
    <col min="12035" max="12035" width="42.375" style="23" customWidth="1"/>
    <col min="12036" max="12037" width="5" style="23" customWidth="1"/>
    <col min="12038" max="12038" width="10.625" style="23" customWidth="1"/>
    <col min="12039" max="12288" width="8.625" style="23"/>
    <col min="12289" max="12289" width="6.5" style="23" customWidth="1"/>
    <col min="12290" max="12290" width="14.125" style="23" customWidth="1"/>
    <col min="12291" max="12291" width="42.375" style="23" customWidth="1"/>
    <col min="12292" max="12293" width="5" style="23" customWidth="1"/>
    <col min="12294" max="12294" width="10.625" style="23" customWidth="1"/>
    <col min="12295" max="12544" width="8.625" style="23"/>
    <col min="12545" max="12545" width="6.5" style="23" customWidth="1"/>
    <col min="12546" max="12546" width="14.125" style="23" customWidth="1"/>
    <col min="12547" max="12547" width="42.375" style="23" customWidth="1"/>
    <col min="12548" max="12549" width="5" style="23" customWidth="1"/>
    <col min="12550" max="12550" width="10.625" style="23" customWidth="1"/>
    <col min="12551" max="12800" width="8.625" style="23"/>
    <col min="12801" max="12801" width="6.5" style="23" customWidth="1"/>
    <col min="12802" max="12802" width="14.125" style="23" customWidth="1"/>
    <col min="12803" max="12803" width="42.375" style="23" customWidth="1"/>
    <col min="12804" max="12805" width="5" style="23" customWidth="1"/>
    <col min="12806" max="12806" width="10.625" style="23" customWidth="1"/>
    <col min="12807" max="13056" width="8.625" style="23"/>
    <col min="13057" max="13057" width="6.5" style="23" customWidth="1"/>
    <col min="13058" max="13058" width="14.125" style="23" customWidth="1"/>
    <col min="13059" max="13059" width="42.375" style="23" customWidth="1"/>
    <col min="13060" max="13061" width="5" style="23" customWidth="1"/>
    <col min="13062" max="13062" width="10.625" style="23" customWidth="1"/>
    <col min="13063" max="13312" width="8.625" style="23"/>
    <col min="13313" max="13313" width="6.5" style="23" customWidth="1"/>
    <col min="13314" max="13314" width="14.125" style="23" customWidth="1"/>
    <col min="13315" max="13315" width="42.375" style="23" customWidth="1"/>
    <col min="13316" max="13317" width="5" style="23" customWidth="1"/>
    <col min="13318" max="13318" width="10.625" style="23" customWidth="1"/>
    <col min="13319" max="13568" width="8.625" style="23"/>
    <col min="13569" max="13569" width="6.5" style="23" customWidth="1"/>
    <col min="13570" max="13570" width="14.125" style="23" customWidth="1"/>
    <col min="13571" max="13571" width="42.375" style="23" customWidth="1"/>
    <col min="13572" max="13573" width="5" style="23" customWidth="1"/>
    <col min="13574" max="13574" width="10.625" style="23" customWidth="1"/>
    <col min="13575" max="13824" width="8.625" style="23"/>
    <col min="13825" max="13825" width="6.5" style="23" customWidth="1"/>
    <col min="13826" max="13826" width="14.125" style="23" customWidth="1"/>
    <col min="13827" max="13827" width="42.375" style="23" customWidth="1"/>
    <col min="13828" max="13829" width="5" style="23" customWidth="1"/>
    <col min="13830" max="13830" width="10.625" style="23" customWidth="1"/>
    <col min="13831" max="14080" width="8.625" style="23"/>
    <col min="14081" max="14081" width="6.5" style="23" customWidth="1"/>
    <col min="14082" max="14082" width="14.125" style="23" customWidth="1"/>
    <col min="14083" max="14083" width="42.375" style="23" customWidth="1"/>
    <col min="14084" max="14085" width="5" style="23" customWidth="1"/>
    <col min="14086" max="14086" width="10.625" style="23" customWidth="1"/>
    <col min="14087" max="14336" width="8.625" style="23"/>
    <col min="14337" max="14337" width="6.5" style="23" customWidth="1"/>
    <col min="14338" max="14338" width="14.125" style="23" customWidth="1"/>
    <col min="14339" max="14339" width="42.375" style="23" customWidth="1"/>
    <col min="14340" max="14341" width="5" style="23" customWidth="1"/>
    <col min="14342" max="14342" width="10.625" style="23" customWidth="1"/>
    <col min="14343" max="14592" width="8.625" style="23"/>
    <col min="14593" max="14593" width="6.5" style="23" customWidth="1"/>
    <col min="14594" max="14594" width="14.125" style="23" customWidth="1"/>
    <col min="14595" max="14595" width="42.375" style="23" customWidth="1"/>
    <col min="14596" max="14597" width="5" style="23" customWidth="1"/>
    <col min="14598" max="14598" width="10.625" style="23" customWidth="1"/>
    <col min="14599" max="14848" width="8.625" style="23"/>
    <col min="14849" max="14849" width="6.5" style="23" customWidth="1"/>
    <col min="14850" max="14850" width="14.125" style="23" customWidth="1"/>
    <col min="14851" max="14851" width="42.375" style="23" customWidth="1"/>
    <col min="14852" max="14853" width="5" style="23" customWidth="1"/>
    <col min="14854" max="14854" width="10.625" style="23" customWidth="1"/>
    <col min="14855" max="15104" width="8.625" style="23"/>
    <col min="15105" max="15105" width="6.5" style="23" customWidth="1"/>
    <col min="15106" max="15106" width="14.125" style="23" customWidth="1"/>
    <col min="15107" max="15107" width="42.375" style="23" customWidth="1"/>
    <col min="15108" max="15109" width="5" style="23" customWidth="1"/>
    <col min="15110" max="15110" width="10.625" style="23" customWidth="1"/>
    <col min="15111" max="15360" width="8.625" style="23"/>
    <col min="15361" max="15361" width="6.5" style="23" customWidth="1"/>
    <col min="15362" max="15362" width="14.125" style="23" customWidth="1"/>
    <col min="15363" max="15363" width="42.375" style="23" customWidth="1"/>
    <col min="15364" max="15365" width="5" style="23" customWidth="1"/>
    <col min="15366" max="15366" width="10.625" style="23" customWidth="1"/>
    <col min="15367" max="15616" width="8.625" style="23"/>
    <col min="15617" max="15617" width="6.5" style="23" customWidth="1"/>
    <col min="15618" max="15618" width="14.125" style="23" customWidth="1"/>
    <col min="15619" max="15619" width="42.375" style="23" customWidth="1"/>
    <col min="15620" max="15621" width="5" style="23" customWidth="1"/>
    <col min="15622" max="15622" width="10.625" style="23" customWidth="1"/>
    <col min="15623" max="15872" width="8.625" style="23"/>
    <col min="15873" max="15873" width="6.5" style="23" customWidth="1"/>
    <col min="15874" max="15874" width="14.125" style="23" customWidth="1"/>
    <col min="15875" max="15875" width="42.375" style="23" customWidth="1"/>
    <col min="15876" max="15877" width="5" style="23" customWidth="1"/>
    <col min="15878" max="15878" width="10.625" style="23" customWidth="1"/>
    <col min="15879" max="16128" width="8.625" style="23"/>
    <col min="16129" max="16129" width="6.5" style="23" customWidth="1"/>
    <col min="16130" max="16130" width="14.125" style="23" customWidth="1"/>
    <col min="16131" max="16131" width="42.375" style="23" customWidth="1"/>
    <col min="16132" max="16133" width="5" style="23" customWidth="1"/>
    <col min="16134" max="16134" width="10.625" style="23" customWidth="1"/>
    <col min="16135" max="16384" width="8.625" style="23"/>
  </cols>
  <sheetData>
    <row r="1" spans="1:6" s="16" customFormat="1" ht="33.75" customHeight="1" x14ac:dyDescent="0.2">
      <c r="A1" s="13"/>
      <c r="B1" s="14"/>
      <c r="C1" s="14"/>
      <c r="D1" s="14"/>
      <c r="E1" s="14"/>
      <c r="F1" s="15" t="s">
        <v>6</v>
      </c>
    </row>
    <row r="2" spans="1:6" s="21" customFormat="1" ht="12.75" customHeight="1" x14ac:dyDescent="0.2">
      <c r="A2" s="17"/>
      <c r="B2" s="18"/>
      <c r="C2" s="19"/>
      <c r="D2" s="20"/>
      <c r="E2" s="20"/>
      <c r="F2" s="19"/>
    </row>
    <row r="3" spans="1:6" ht="12.75" customHeight="1" x14ac:dyDescent="0.2">
      <c r="A3" s="21"/>
      <c r="B3" s="22"/>
      <c r="C3" s="21"/>
      <c r="D3" s="22"/>
      <c r="E3" s="21"/>
      <c r="F3" s="21"/>
    </row>
    <row r="4" spans="1:6" s="24" customFormat="1" ht="12.75" customHeight="1" x14ac:dyDescent="0.25">
      <c r="A4" s="568" t="s">
        <v>7</v>
      </c>
      <c r="B4" s="568"/>
      <c r="C4" s="568"/>
      <c r="D4" s="568"/>
      <c r="E4" s="568"/>
      <c r="F4" s="568"/>
    </row>
    <row r="5" spans="1:6" ht="12.75" customHeight="1" x14ac:dyDescent="0.2">
      <c r="A5" s="21"/>
      <c r="B5" s="22"/>
      <c r="C5" s="21"/>
      <c r="D5" s="22"/>
      <c r="E5" s="21"/>
      <c r="F5" s="21"/>
    </row>
    <row r="6" spans="1:6" ht="12.75" customHeight="1" x14ac:dyDescent="0.2">
      <c r="A6" s="25" t="s">
        <v>8</v>
      </c>
      <c r="B6" s="26"/>
      <c r="C6" s="569" t="s">
        <v>9</v>
      </c>
      <c r="D6" s="569"/>
      <c r="E6" s="569"/>
      <c r="F6" s="569"/>
    </row>
    <row r="7" spans="1:6" ht="12.75" customHeight="1" x14ac:dyDescent="0.2">
      <c r="A7" s="25"/>
      <c r="B7" s="26"/>
      <c r="C7" s="27"/>
      <c r="D7" s="27"/>
      <c r="E7" s="27"/>
      <c r="F7" s="27"/>
    </row>
    <row r="8" spans="1:6" ht="12.75" customHeight="1" x14ac:dyDescent="0.2">
      <c r="A8" s="25" t="s">
        <v>10</v>
      </c>
      <c r="B8" s="26"/>
      <c r="C8" s="569" t="s">
        <v>11</v>
      </c>
      <c r="D8" s="569"/>
      <c r="E8" s="569"/>
      <c r="F8" s="569"/>
    </row>
    <row r="9" spans="1:6" ht="12.75" customHeight="1" x14ac:dyDescent="0.2">
      <c r="A9" s="25"/>
      <c r="B9" s="26"/>
      <c r="C9" s="27"/>
      <c r="D9" s="27"/>
      <c r="E9" s="27"/>
      <c r="F9" s="27"/>
    </row>
    <row r="10" spans="1:6" ht="12.75" customHeight="1" x14ac:dyDescent="0.2">
      <c r="A10" s="25" t="s">
        <v>12</v>
      </c>
      <c r="C10" s="570" t="s">
        <v>13</v>
      </c>
      <c r="D10" s="570"/>
      <c r="E10" s="570"/>
      <c r="F10" s="570"/>
    </row>
    <row r="11" spans="1:6" ht="12.75" customHeight="1" x14ac:dyDescent="0.2">
      <c r="A11" s="22"/>
      <c r="B11" s="21"/>
      <c r="C11" s="27"/>
      <c r="D11" s="27"/>
      <c r="E11" s="28"/>
      <c r="F11" s="27"/>
    </row>
    <row r="12" spans="1:6" ht="12.75" customHeight="1" x14ac:dyDescent="0.2">
      <c r="A12" s="25" t="s">
        <v>14</v>
      </c>
      <c r="B12" s="21"/>
      <c r="C12" s="571" t="s">
        <v>15</v>
      </c>
      <c r="D12" s="571"/>
      <c r="E12" s="570"/>
      <c r="F12" s="570"/>
    </row>
    <row r="13" spans="1:6" ht="12.75" customHeight="1" x14ac:dyDescent="0.2">
      <c r="C13" s="29"/>
      <c r="D13" s="29"/>
      <c r="E13" s="29"/>
      <c r="F13" s="29"/>
    </row>
    <row r="14" spans="1:6" ht="12.75" customHeight="1" x14ac:dyDescent="0.2">
      <c r="A14" s="25" t="s">
        <v>16</v>
      </c>
      <c r="B14" s="21"/>
      <c r="C14" s="30" t="s">
        <v>17</v>
      </c>
      <c r="D14" s="27"/>
      <c r="E14" s="27"/>
      <c r="F14" s="27"/>
    </row>
    <row r="15" spans="1:6" ht="12.75" customHeight="1" x14ac:dyDescent="0.2">
      <c r="A15" s="22"/>
      <c r="B15" s="21"/>
      <c r="C15" s="27"/>
      <c r="D15" s="27"/>
      <c r="E15" s="27"/>
      <c r="F15" s="27"/>
    </row>
    <row r="16" spans="1:6" ht="12.75" customHeight="1" x14ac:dyDescent="0.2">
      <c r="A16" s="31" t="s">
        <v>18</v>
      </c>
      <c r="B16" s="32"/>
      <c r="C16" s="33" t="s">
        <v>19</v>
      </c>
      <c r="D16" s="27"/>
      <c r="E16" s="27"/>
      <c r="F16" s="27"/>
    </row>
    <row r="17" spans="1:6" ht="12.75" customHeight="1" x14ac:dyDescent="0.2">
      <c r="A17" s="22"/>
      <c r="B17" s="21"/>
      <c r="C17" s="27"/>
      <c r="D17" s="27"/>
      <c r="E17" s="27"/>
      <c r="F17" s="27"/>
    </row>
    <row r="18" spans="1:6" ht="26.25" customHeight="1" x14ac:dyDescent="0.2">
      <c r="A18" s="562" t="s">
        <v>20</v>
      </c>
      <c r="B18" s="562"/>
      <c r="C18" s="27" t="s">
        <v>21</v>
      </c>
      <c r="D18" s="27"/>
      <c r="E18" s="27"/>
      <c r="F18" s="27"/>
    </row>
    <row r="19" spans="1:6" ht="12.75" customHeight="1" x14ac:dyDescent="0.2">
      <c r="A19" s="22"/>
      <c r="B19" s="21"/>
      <c r="C19" s="27"/>
      <c r="D19" s="27"/>
      <c r="E19" s="27"/>
      <c r="F19" s="27"/>
    </row>
    <row r="20" spans="1:6" ht="100.15" customHeight="1" x14ac:dyDescent="0.2">
      <c r="A20" s="25" t="s">
        <v>22</v>
      </c>
      <c r="B20" s="21"/>
      <c r="C20" s="561" t="s">
        <v>23</v>
      </c>
      <c r="D20" s="561"/>
      <c r="E20" s="561"/>
      <c r="F20" s="561"/>
    </row>
    <row r="21" spans="1:6" ht="131.25" customHeight="1" x14ac:dyDescent="0.2">
      <c r="A21" s="25"/>
      <c r="B21" s="21"/>
      <c r="C21" s="563" t="s">
        <v>24</v>
      </c>
      <c r="D21" s="563"/>
      <c r="E21" s="563"/>
      <c r="F21" s="563"/>
    </row>
    <row r="22" spans="1:6" ht="30" customHeight="1" x14ac:dyDescent="0.2">
      <c r="A22" s="22"/>
      <c r="B22" s="21"/>
      <c r="C22" s="564" t="s">
        <v>25</v>
      </c>
      <c r="D22" s="564"/>
      <c r="E22" s="564"/>
      <c r="F22" s="564"/>
    </row>
    <row r="23" spans="1:6" ht="12.75" customHeight="1" x14ac:dyDescent="0.2">
      <c r="A23" s="22"/>
      <c r="B23" s="21"/>
      <c r="C23" s="34"/>
      <c r="D23" s="34"/>
      <c r="E23" s="34"/>
      <c r="F23" s="34"/>
    </row>
    <row r="24" spans="1:6" ht="12.75" customHeight="1" x14ac:dyDescent="0.2">
      <c r="A24" s="22" t="s">
        <v>26</v>
      </c>
      <c r="B24" s="21"/>
      <c r="C24" s="35" t="s">
        <v>27</v>
      </c>
      <c r="D24" s="35"/>
      <c r="E24" s="35"/>
      <c r="F24" s="35"/>
    </row>
    <row r="25" spans="1:6" ht="12.75" customHeight="1" x14ac:dyDescent="0.2">
      <c r="A25" s="22"/>
      <c r="B25" s="21"/>
      <c r="C25" s="27" t="s">
        <v>28</v>
      </c>
      <c r="D25" s="27"/>
      <c r="E25" s="27"/>
      <c r="F25" s="27"/>
    </row>
    <row r="26" spans="1:6" ht="12.75" customHeight="1" x14ac:dyDescent="0.2">
      <c r="A26" s="22"/>
      <c r="B26" s="21"/>
      <c r="C26" s="27"/>
      <c r="D26" s="27"/>
      <c r="E26" s="27"/>
      <c r="F26" s="27"/>
    </row>
    <row r="27" spans="1:6" ht="12.75" customHeight="1" x14ac:dyDescent="0.2">
      <c r="A27" s="22" t="s">
        <v>29</v>
      </c>
      <c r="B27" s="21"/>
      <c r="C27" s="36" t="s">
        <v>30</v>
      </c>
      <c r="D27" s="35"/>
      <c r="E27" s="35"/>
      <c r="F27" s="35"/>
    </row>
    <row r="28" spans="1:6" ht="12.75" customHeight="1" x14ac:dyDescent="0.2">
      <c r="A28" s="22"/>
      <c r="B28" s="21"/>
      <c r="C28" s="36" t="s">
        <v>31</v>
      </c>
      <c r="D28" s="35"/>
      <c r="E28" s="35"/>
      <c r="F28" s="35"/>
    </row>
    <row r="29" spans="1:6" ht="12.75" customHeight="1" x14ac:dyDescent="0.2">
      <c r="A29" s="22"/>
      <c r="B29" s="21"/>
      <c r="C29" s="36" t="s">
        <v>32</v>
      </c>
      <c r="D29" s="35"/>
      <c r="E29" s="35"/>
      <c r="F29" s="35"/>
    </row>
    <row r="30" spans="1:6" ht="12.75" customHeight="1" x14ac:dyDescent="0.2">
      <c r="A30" s="21" t="s">
        <v>33</v>
      </c>
      <c r="B30" s="37"/>
      <c r="C30" s="38" t="s">
        <v>34</v>
      </c>
      <c r="D30" s="39"/>
      <c r="E30" s="39"/>
      <c r="F30" s="39"/>
    </row>
    <row r="31" spans="1:6" ht="12.75" customHeight="1" x14ac:dyDescent="0.2">
      <c r="A31" s="21" t="s">
        <v>35</v>
      </c>
      <c r="B31" s="40"/>
      <c r="C31" s="35" t="s">
        <v>36</v>
      </c>
      <c r="D31" s="35"/>
      <c r="E31" s="35"/>
      <c r="F31" s="35"/>
    </row>
    <row r="32" spans="1:6" ht="12.75" customHeight="1" x14ac:dyDescent="0.2">
      <c r="A32" s="21" t="s">
        <v>37</v>
      </c>
      <c r="B32" s="40"/>
      <c r="C32" s="35" t="s">
        <v>38</v>
      </c>
      <c r="D32" s="35"/>
      <c r="E32" s="35"/>
      <c r="F32" s="35"/>
    </row>
    <row r="33" spans="1:6" s="42" customFormat="1" ht="12.75" customHeight="1" x14ac:dyDescent="0.2">
      <c r="A33" s="41"/>
      <c r="B33" s="41"/>
      <c r="C33" s="41"/>
      <c r="D33" s="41"/>
      <c r="E33" s="41"/>
      <c r="F33" s="41"/>
    </row>
    <row r="34" spans="1:6" ht="12.75" customHeight="1" x14ac:dyDescent="0.2">
      <c r="A34" s="43"/>
      <c r="C34" s="44"/>
      <c r="D34" s="35"/>
      <c r="E34" s="35"/>
      <c r="F34" s="35"/>
    </row>
    <row r="35" spans="1:6" ht="12.75" customHeight="1" x14ac:dyDescent="0.2">
      <c r="A35" s="25" t="s">
        <v>39</v>
      </c>
      <c r="B35" s="26"/>
      <c r="C35" s="565" t="s">
        <v>40</v>
      </c>
      <c r="D35" s="561"/>
      <c r="E35" s="561"/>
      <c r="F35" s="561"/>
    </row>
    <row r="36" spans="1:6" ht="12.75" customHeight="1" x14ac:dyDescent="0.2">
      <c r="A36" s="26"/>
      <c r="B36" s="26"/>
      <c r="C36" s="566" t="s">
        <v>41</v>
      </c>
      <c r="D36" s="567"/>
      <c r="E36" s="567"/>
      <c r="F36" s="567"/>
    </row>
    <row r="37" spans="1:6" ht="25.5" customHeight="1" x14ac:dyDescent="0.2">
      <c r="A37" s="26"/>
      <c r="B37" s="26"/>
      <c r="C37" s="559" t="s">
        <v>42</v>
      </c>
      <c r="D37" s="560"/>
      <c r="E37" s="560"/>
      <c r="F37" s="560"/>
    </row>
    <row r="38" spans="1:6" ht="12.75" x14ac:dyDescent="0.2">
      <c r="B38" s="26"/>
      <c r="C38" s="45"/>
    </row>
    <row r="39" spans="1:6" ht="12.75" x14ac:dyDescent="0.2">
      <c r="A39" s="22" t="s">
        <v>43</v>
      </c>
      <c r="C39" s="44" t="s">
        <v>44</v>
      </c>
      <c r="D39" s="35"/>
      <c r="E39" s="35"/>
      <c r="F39" s="35"/>
    </row>
    <row r="40" spans="1:6" ht="28.5" customHeight="1" x14ac:dyDescent="0.2">
      <c r="C40" s="561" t="s">
        <v>45</v>
      </c>
      <c r="D40" s="561"/>
      <c r="E40" s="561"/>
      <c r="F40" s="561"/>
    </row>
    <row r="41" spans="1:6" ht="12.75" customHeight="1" x14ac:dyDescent="0.2">
      <c r="C41" s="44"/>
      <c r="D41" s="35"/>
      <c r="E41" s="35"/>
      <c r="F41" s="35"/>
    </row>
    <row r="42" spans="1:6" ht="12.75" customHeight="1" x14ac:dyDescent="0.2">
      <c r="A42" s="46" t="s">
        <v>46</v>
      </c>
      <c r="B42" s="47"/>
      <c r="C42" s="47" t="s">
        <v>47</v>
      </c>
      <c r="D42" s="47"/>
      <c r="E42" s="47"/>
      <c r="F42" s="47"/>
    </row>
    <row r="43" spans="1:6" ht="12.75" customHeight="1" x14ac:dyDescent="0.2">
      <c r="A43" s="48"/>
      <c r="B43" s="48"/>
      <c r="C43" s="49" t="s">
        <v>48</v>
      </c>
      <c r="D43" s="48"/>
      <c r="E43" s="48"/>
      <c r="F43" s="48"/>
    </row>
    <row r="44" spans="1:6" ht="12.75" customHeight="1" x14ac:dyDescent="0.2">
      <c r="A44" s="47"/>
      <c r="B44" s="47"/>
      <c r="C44" s="50" t="s">
        <v>49</v>
      </c>
      <c r="D44" s="47"/>
      <c r="E44" s="47"/>
      <c r="F44" s="47"/>
    </row>
    <row r="45" spans="1:6" ht="12.75" customHeight="1" x14ac:dyDescent="0.2">
      <c r="A45" s="16"/>
      <c r="B45" s="26"/>
      <c r="C45" s="51" t="s">
        <v>50</v>
      </c>
      <c r="D45" s="52"/>
      <c r="E45" s="52"/>
      <c r="F45" s="52"/>
    </row>
    <row r="46" spans="1:6" ht="12.75" customHeight="1" x14ac:dyDescent="0.2">
      <c r="A46" s="16"/>
      <c r="B46" s="21"/>
      <c r="C46" s="53" t="s">
        <v>51</v>
      </c>
      <c r="D46" s="35"/>
      <c r="E46" s="35"/>
      <c r="F46" s="35"/>
    </row>
    <row r="47" spans="1:6" ht="12.75" customHeight="1" x14ac:dyDescent="0.2">
      <c r="A47" s="16"/>
      <c r="B47" s="21"/>
      <c r="C47" s="53" t="s">
        <v>52</v>
      </c>
      <c r="D47" s="35"/>
      <c r="E47" s="35"/>
      <c r="F47" s="35"/>
    </row>
    <row r="48" spans="1:6" ht="12.75" customHeight="1" x14ac:dyDescent="0.2">
      <c r="A48" s="16"/>
      <c r="B48" s="21"/>
      <c r="C48" s="53" t="s">
        <v>53</v>
      </c>
      <c r="D48" s="21"/>
      <c r="E48" s="21"/>
      <c r="F48" s="21"/>
    </row>
    <row r="49" spans="1:6" ht="12.75" customHeight="1" x14ac:dyDescent="0.2">
      <c r="A49" s="54"/>
      <c r="B49" s="54"/>
      <c r="C49" s="29" t="s">
        <v>54</v>
      </c>
      <c r="D49" s="54"/>
      <c r="E49" s="54"/>
      <c r="F49" s="54"/>
    </row>
    <row r="50" spans="1:6" ht="12.75" customHeight="1" x14ac:dyDescent="0.2">
      <c r="A50" s="54"/>
      <c r="B50" s="54"/>
      <c r="C50" s="29" t="s">
        <v>55</v>
      </c>
      <c r="D50" s="54"/>
      <c r="E50" s="54"/>
      <c r="F50" s="54"/>
    </row>
    <row r="51" spans="1:6" ht="12.75" customHeight="1" x14ac:dyDescent="0.2">
      <c r="A51" s="54"/>
      <c r="B51" s="54"/>
      <c r="C51" s="29" t="s">
        <v>56</v>
      </c>
      <c r="D51" s="54"/>
      <c r="E51" s="54"/>
      <c r="F51" s="54"/>
    </row>
    <row r="52" spans="1:6" ht="12.75" customHeight="1" x14ac:dyDescent="0.2">
      <c r="A52" s="54"/>
      <c r="B52" s="54"/>
      <c r="C52" s="29" t="s">
        <v>57</v>
      </c>
      <c r="D52" s="54"/>
      <c r="E52" s="54"/>
      <c r="F52" s="54"/>
    </row>
    <row r="53" spans="1:6" ht="12.75" customHeight="1" x14ac:dyDescent="0.2">
      <c r="A53" s="54"/>
      <c r="B53" s="54"/>
      <c r="C53" s="54"/>
      <c r="D53" s="54"/>
      <c r="E53" s="54"/>
      <c r="F53" s="54"/>
    </row>
    <row r="54" spans="1:6" ht="16.5" customHeight="1" x14ac:dyDescent="0.2">
      <c r="A54" s="54"/>
      <c r="B54" s="54"/>
      <c r="C54" s="54"/>
      <c r="D54" s="54"/>
      <c r="E54" s="54"/>
      <c r="F54" s="54"/>
    </row>
    <row r="55" spans="1:6" ht="16.5" customHeight="1" x14ac:dyDescent="0.2">
      <c r="A55" s="54"/>
      <c r="B55" s="54"/>
      <c r="C55" s="54"/>
      <c r="D55" s="54"/>
      <c r="E55" s="54"/>
      <c r="F55" s="54"/>
    </row>
    <row r="56" spans="1:6" ht="16.5" customHeight="1" x14ac:dyDescent="0.2">
      <c r="B56" s="54"/>
      <c r="C56" s="54"/>
      <c r="D56" s="54"/>
      <c r="E56" s="54"/>
      <c r="F56" s="54"/>
    </row>
  </sheetData>
  <sheetProtection selectLockedCells="1" selectUnlockedCells="1"/>
  <mergeCells count="15">
    <mergeCell ref="C12:D12"/>
    <mergeCell ref="E12:F12"/>
    <mergeCell ref="A4:F4"/>
    <mergeCell ref="C6:F6"/>
    <mergeCell ref="C8:F8"/>
    <mergeCell ref="C10:D10"/>
    <mergeCell ref="E10:F10"/>
    <mergeCell ref="C37:F37"/>
    <mergeCell ref="C40:F40"/>
    <mergeCell ref="A18:B18"/>
    <mergeCell ref="C20:F20"/>
    <mergeCell ref="C21:F21"/>
    <mergeCell ref="C22:F22"/>
    <mergeCell ref="C35:F35"/>
    <mergeCell ref="C36:F36"/>
  </mergeCells>
  <hyperlinks>
    <hyperlink ref="C35" r:id="rId1" xr:uid="{168B0768-DA88-4513-963E-5B51906F5164}"/>
    <hyperlink ref="C37:F37" r:id="rId2" display="http://statistik.arbeitsagentur.de/Navigation/Statistik/Statistik-nach-Themen/Statistik-nach-Themen-Nav.html" xr:uid="{005F61C4-C3EB-4C78-B3C3-89940B613588}"/>
    <hyperlink ref="C30" r:id="rId3" xr:uid="{BDB51FA3-926D-4FAC-ACBA-3B3E8AEFFBC4}"/>
    <hyperlink ref="C22" r:id="rId4" xr:uid="{390C5B6E-2567-4FB5-B324-FE4A2F9763DF}"/>
  </hyperlinks>
  <printOptions horizontalCentered="1"/>
  <pageMargins left="0.70866141732283472" right="0.39370078740157483" top="0.39370078740157483" bottom="0.39370078740157483" header="0.39370078740157483" footer="0.39370078740157483"/>
  <pageSetup paperSize="9" scale="85" orientation="portrait" r:id="rId5"/>
  <headerFooter alignWithMargins="0"/>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8F4AB-4864-493F-A7DC-D6E72DB2AD1A}">
  <sheetPr codeName="Tabelle13">
    <pageSetUpPr autoPageBreaks="0"/>
  </sheetPr>
  <dimension ref="A1:G62"/>
  <sheetViews>
    <sheetView showGridLines="0" zoomScaleNormal="100" workbookViewId="0"/>
  </sheetViews>
  <sheetFormatPr baseColWidth="10" defaultColWidth="9.75" defaultRowHeight="16.5" customHeight="1" x14ac:dyDescent="0.2"/>
  <cols>
    <col min="1" max="1" width="6.875" style="59" customWidth="1"/>
    <col min="2" max="4" width="13.25" style="59" customWidth="1"/>
    <col min="5" max="5" width="5.625" style="59" customWidth="1"/>
    <col min="6" max="6" width="18.125" style="59" customWidth="1"/>
    <col min="7" max="16384" width="9.75" style="59"/>
  </cols>
  <sheetData>
    <row r="1" spans="1:7" s="58" customFormat="1" ht="33.75" customHeight="1" x14ac:dyDescent="0.2">
      <c r="A1" s="55"/>
      <c r="B1" s="56"/>
      <c r="C1" s="56"/>
      <c r="D1" s="56"/>
      <c r="E1" s="56"/>
      <c r="F1" s="56"/>
      <c r="G1" s="57" t="s">
        <v>6</v>
      </c>
    </row>
    <row r="2" spans="1:7" ht="12.75" customHeight="1" x14ac:dyDescent="0.2"/>
    <row r="3" spans="1:7" ht="12" x14ac:dyDescent="0.2">
      <c r="B3" s="60"/>
    </row>
    <row r="4" spans="1:7" ht="15.75" x14ac:dyDescent="0.25">
      <c r="A4" s="61" t="s">
        <v>58</v>
      </c>
      <c r="C4" s="61"/>
      <c r="D4" s="61"/>
      <c r="E4" s="61"/>
      <c r="F4" s="61"/>
    </row>
    <row r="5" spans="1:7" ht="12" x14ac:dyDescent="0.2"/>
    <row r="6" spans="1:7" ht="12" x14ac:dyDescent="0.2"/>
    <row r="7" spans="1:7" ht="15" x14ac:dyDescent="0.25">
      <c r="A7" s="62" t="s">
        <v>11</v>
      </c>
      <c r="C7" s="63"/>
      <c r="D7" s="63"/>
      <c r="E7" s="63"/>
      <c r="F7" s="63"/>
    </row>
    <row r="8" spans="1:7" ht="15" customHeight="1" x14ac:dyDescent="0.2">
      <c r="A8" s="64" t="s">
        <v>13</v>
      </c>
      <c r="C8" s="65"/>
      <c r="D8" s="65"/>
      <c r="E8" s="65"/>
      <c r="F8" s="65"/>
    </row>
    <row r="9" spans="1:7" ht="15" customHeight="1" x14ac:dyDescent="0.2">
      <c r="A9" s="66" t="s">
        <v>59</v>
      </c>
      <c r="C9" s="65"/>
      <c r="D9" s="65"/>
      <c r="E9" s="65"/>
      <c r="F9" s="65"/>
    </row>
    <row r="10" spans="1:7" ht="15" customHeight="1" x14ac:dyDescent="0.2"/>
    <row r="11" spans="1:7" ht="15" customHeight="1" x14ac:dyDescent="0.2">
      <c r="A11" s="67"/>
    </row>
    <row r="12" spans="1:7" s="70" customFormat="1" ht="15" customHeight="1" x14ac:dyDescent="0.2">
      <c r="A12" s="68" t="s">
        <v>60</v>
      </c>
      <c r="B12" s="69"/>
      <c r="C12" s="69"/>
      <c r="D12" s="69"/>
      <c r="E12" s="69"/>
    </row>
    <row r="13" spans="1:7" s="70" customFormat="1" ht="15" customHeight="1" x14ac:dyDescent="0.2">
      <c r="A13" s="71" t="s">
        <v>61</v>
      </c>
      <c r="F13" s="72"/>
    </row>
    <row r="14" spans="1:7" s="70" customFormat="1" ht="15" customHeight="1" x14ac:dyDescent="0.2">
      <c r="B14" s="71" t="s">
        <v>62</v>
      </c>
      <c r="F14" s="72"/>
      <c r="G14" s="73" t="s">
        <v>63</v>
      </c>
    </row>
    <row r="15" spans="1:7" s="70" customFormat="1" ht="15" customHeight="1" x14ac:dyDescent="0.2">
      <c r="A15" s="71" t="s">
        <v>64</v>
      </c>
      <c r="F15" s="72"/>
    </row>
    <row r="16" spans="1:7" s="70" customFormat="1" ht="15" customHeight="1" x14ac:dyDescent="0.2">
      <c r="B16" s="71" t="s">
        <v>65</v>
      </c>
      <c r="F16" s="72"/>
    </row>
    <row r="17" spans="1:7" s="70" customFormat="1" ht="15" customHeight="1" x14ac:dyDescent="0.2">
      <c r="B17" s="71" t="s">
        <v>66</v>
      </c>
      <c r="F17" s="72"/>
      <c r="G17" s="73" t="s">
        <v>67</v>
      </c>
    </row>
    <row r="18" spans="1:7" s="70" customFormat="1" ht="15" customHeight="1" x14ac:dyDescent="0.2">
      <c r="F18" s="72"/>
    </row>
    <row r="19" spans="1:7" s="70" customFormat="1" ht="15" customHeight="1" x14ac:dyDescent="0.2">
      <c r="A19" s="68" t="s">
        <v>68</v>
      </c>
      <c r="F19" s="72"/>
    </row>
    <row r="20" spans="1:7" s="70" customFormat="1" ht="15" customHeight="1" x14ac:dyDescent="0.2">
      <c r="B20" s="71" t="s">
        <v>69</v>
      </c>
      <c r="F20" s="72"/>
      <c r="G20" s="73" t="s">
        <v>70</v>
      </c>
    </row>
    <row r="21" spans="1:7" s="70" customFormat="1" ht="15" customHeight="1" x14ac:dyDescent="0.2">
      <c r="B21" s="71" t="s">
        <v>62</v>
      </c>
      <c r="F21" s="72"/>
      <c r="G21" s="73" t="s">
        <v>71</v>
      </c>
    </row>
    <row r="22" spans="1:7" s="70" customFormat="1" ht="15" customHeight="1" x14ac:dyDescent="0.2">
      <c r="B22" s="71" t="s">
        <v>72</v>
      </c>
      <c r="F22" s="72"/>
      <c r="G22" s="73" t="s">
        <v>73</v>
      </c>
    </row>
    <row r="23" spans="1:7" s="70" customFormat="1" ht="15" customHeight="1" x14ac:dyDescent="0.2">
      <c r="B23" s="71" t="s">
        <v>74</v>
      </c>
      <c r="F23" s="72"/>
      <c r="G23" s="73" t="s">
        <v>75</v>
      </c>
    </row>
    <row r="24" spans="1:7" s="70" customFormat="1" ht="15" customHeight="1" x14ac:dyDescent="0.2">
      <c r="F24" s="72"/>
    </row>
    <row r="25" spans="1:7" s="70" customFormat="1" ht="15" customHeight="1" x14ac:dyDescent="0.2">
      <c r="A25" s="68" t="s">
        <v>76</v>
      </c>
      <c r="F25" s="72"/>
    </row>
    <row r="26" spans="1:7" s="70" customFormat="1" ht="15" customHeight="1" x14ac:dyDescent="0.2">
      <c r="B26" s="71" t="s">
        <v>69</v>
      </c>
      <c r="F26" s="72"/>
      <c r="G26" s="73" t="s">
        <v>77</v>
      </c>
    </row>
    <row r="27" spans="1:7" s="70" customFormat="1" ht="15" customHeight="1" x14ac:dyDescent="0.2">
      <c r="B27" s="71" t="s">
        <v>62</v>
      </c>
      <c r="F27" s="72"/>
      <c r="G27" s="73" t="s">
        <v>78</v>
      </c>
    </row>
    <row r="28" spans="1:7" s="70" customFormat="1" ht="15" customHeight="1" x14ac:dyDescent="0.2">
      <c r="B28" s="71" t="s">
        <v>72</v>
      </c>
      <c r="F28" s="72"/>
      <c r="G28" s="73" t="s">
        <v>79</v>
      </c>
    </row>
    <row r="29" spans="1:7" s="70" customFormat="1" ht="15" customHeight="1" x14ac:dyDescent="0.2">
      <c r="A29" s="70" t="s">
        <v>80</v>
      </c>
      <c r="B29" s="71" t="s">
        <v>74</v>
      </c>
      <c r="F29" s="72"/>
      <c r="G29" s="73" t="s">
        <v>81</v>
      </c>
    </row>
    <row r="30" spans="1:7" s="70" customFormat="1" ht="15" customHeight="1" x14ac:dyDescent="0.2">
      <c r="F30" s="72"/>
    </row>
    <row r="31" spans="1:7" s="70" customFormat="1" ht="15" customHeight="1" x14ac:dyDescent="0.2">
      <c r="A31" s="68" t="s">
        <v>82</v>
      </c>
      <c r="F31" s="72"/>
    </row>
    <row r="32" spans="1:7" s="70" customFormat="1" ht="15" customHeight="1" x14ac:dyDescent="0.2">
      <c r="B32" s="71" t="s">
        <v>83</v>
      </c>
      <c r="F32" s="72"/>
      <c r="G32" s="73" t="s">
        <v>84</v>
      </c>
    </row>
    <row r="33" spans="1:7" s="70" customFormat="1" ht="15" customHeight="1" x14ac:dyDescent="0.2">
      <c r="B33" s="71" t="s">
        <v>72</v>
      </c>
      <c r="F33" s="72"/>
      <c r="G33" s="73" t="s">
        <v>85</v>
      </c>
    </row>
    <row r="34" spans="1:7" s="70" customFormat="1" ht="15" customHeight="1" x14ac:dyDescent="0.2">
      <c r="B34" s="71" t="s">
        <v>74</v>
      </c>
      <c r="F34" s="72"/>
      <c r="G34" s="73" t="s">
        <v>86</v>
      </c>
    </row>
    <row r="35" spans="1:7" s="70" customFormat="1" ht="15" customHeight="1" x14ac:dyDescent="0.2">
      <c r="F35" s="72"/>
    </row>
    <row r="36" spans="1:7" s="70" customFormat="1" ht="15" customHeight="1" x14ac:dyDescent="0.2">
      <c r="A36" s="68" t="s">
        <v>87</v>
      </c>
      <c r="F36" s="72"/>
    </row>
    <row r="37" spans="1:7" s="70" customFormat="1" ht="15" customHeight="1" x14ac:dyDescent="0.2">
      <c r="B37" s="71" t="s">
        <v>72</v>
      </c>
      <c r="F37" s="72"/>
      <c r="G37" s="73" t="s">
        <v>88</v>
      </c>
    </row>
    <row r="38" spans="1:7" s="70" customFormat="1" ht="15" customHeight="1" x14ac:dyDescent="0.2">
      <c r="B38" s="71" t="s">
        <v>74</v>
      </c>
      <c r="F38" s="72"/>
      <c r="G38" s="73" t="s">
        <v>89</v>
      </c>
    </row>
    <row r="39" spans="1:7" s="70" customFormat="1" ht="15" customHeight="1" x14ac:dyDescent="0.2">
      <c r="F39" s="72"/>
    </row>
    <row r="40" spans="1:7" s="70" customFormat="1" ht="15" customHeight="1" x14ac:dyDescent="0.2">
      <c r="A40" s="68" t="s">
        <v>90</v>
      </c>
      <c r="F40" s="72"/>
    </row>
    <row r="41" spans="1:7" s="70" customFormat="1" ht="32.25" customHeight="1" x14ac:dyDescent="0.2">
      <c r="B41" s="572" t="s">
        <v>91</v>
      </c>
      <c r="C41" s="572"/>
      <c r="D41" s="572"/>
      <c r="E41" s="572"/>
      <c r="F41" s="572"/>
      <c r="G41" s="73" t="s">
        <v>92</v>
      </c>
    </row>
    <row r="42" spans="1:7" s="70" customFormat="1" ht="15" customHeight="1" x14ac:dyDescent="0.2">
      <c r="F42" s="72"/>
    </row>
    <row r="43" spans="1:7" s="70" customFormat="1" ht="15" customHeight="1" x14ac:dyDescent="0.2">
      <c r="A43" s="68"/>
      <c r="F43" s="72"/>
      <c r="G43" s="73"/>
    </row>
    <row r="44" spans="1:7" s="75" customFormat="1" ht="12.75" x14ac:dyDescent="0.2">
      <c r="A44" s="74"/>
      <c r="B44" s="74"/>
      <c r="C44" s="74"/>
      <c r="D44" s="74"/>
      <c r="E44" s="74"/>
      <c r="F44" s="74"/>
    </row>
    <row r="45" spans="1:7" s="75" customFormat="1" ht="12.75" x14ac:dyDescent="0.2">
      <c r="B45" s="74"/>
      <c r="C45" s="74"/>
      <c r="D45" s="74"/>
      <c r="E45" s="74"/>
      <c r="F45" s="74"/>
    </row>
    <row r="46" spans="1:7" s="75" customFormat="1" ht="12.75" x14ac:dyDescent="0.2">
      <c r="A46" s="76"/>
      <c r="B46" s="77"/>
      <c r="D46" s="78"/>
      <c r="E46" s="78"/>
      <c r="F46" s="78"/>
    </row>
    <row r="47" spans="1:7" s="75" customFormat="1" ht="12.75" x14ac:dyDescent="0.2">
      <c r="A47" s="70"/>
      <c r="B47" s="77"/>
      <c r="C47" s="79"/>
      <c r="D47" s="79"/>
      <c r="E47" s="79"/>
      <c r="F47" s="79"/>
    </row>
    <row r="48" spans="1:7" s="75" customFormat="1" ht="12.75" x14ac:dyDescent="0.2">
      <c r="A48" s="70"/>
      <c r="B48" s="77"/>
      <c r="C48" s="77"/>
      <c r="D48" s="77"/>
      <c r="E48" s="77"/>
      <c r="F48" s="77"/>
    </row>
    <row r="49" spans="1:6" s="75" customFormat="1" ht="12.75" x14ac:dyDescent="0.2">
      <c r="A49" s="70"/>
      <c r="B49" s="74"/>
      <c r="C49" s="74"/>
      <c r="D49" s="74"/>
      <c r="E49" s="74"/>
      <c r="F49" s="74"/>
    </row>
    <row r="50" spans="1:6" s="75" customFormat="1" ht="12.75" x14ac:dyDescent="0.2">
      <c r="A50" s="70"/>
      <c r="B50" s="77"/>
      <c r="D50" s="78"/>
      <c r="E50" s="78"/>
      <c r="F50" s="78"/>
    </row>
    <row r="51" spans="1:6" s="75" customFormat="1" ht="12.75" x14ac:dyDescent="0.2">
      <c r="A51" s="70"/>
      <c r="B51" s="77"/>
      <c r="C51" s="79"/>
      <c r="D51" s="79"/>
      <c r="E51" s="79"/>
      <c r="F51" s="79"/>
    </row>
    <row r="52" spans="1:6" s="75" customFormat="1" ht="12.75" x14ac:dyDescent="0.2">
      <c r="A52" s="70"/>
      <c r="B52" s="77"/>
      <c r="C52" s="77"/>
      <c r="D52" s="77"/>
      <c r="E52" s="77"/>
      <c r="F52" s="77"/>
    </row>
    <row r="53" spans="1:6" s="75" customFormat="1" ht="12.75" x14ac:dyDescent="0.2">
      <c r="A53" s="70"/>
      <c r="B53" s="74"/>
      <c r="C53" s="74"/>
      <c r="D53" s="74"/>
      <c r="E53" s="74"/>
      <c r="F53" s="74"/>
    </row>
    <row r="54" spans="1:6" s="75" customFormat="1" ht="12.75" x14ac:dyDescent="0.2">
      <c r="A54" s="70"/>
      <c r="B54" s="80"/>
      <c r="D54" s="81"/>
      <c r="E54" s="81"/>
      <c r="F54" s="81"/>
    </row>
    <row r="55" spans="1:6" ht="12.75" x14ac:dyDescent="0.2">
      <c r="A55" s="70"/>
      <c r="B55" s="82"/>
      <c r="C55" s="83"/>
      <c r="D55" s="83"/>
      <c r="E55" s="83"/>
      <c r="F55" s="83"/>
    </row>
    <row r="56" spans="1:6" ht="12.75" x14ac:dyDescent="0.2">
      <c r="A56" s="70"/>
      <c r="B56" s="84"/>
    </row>
    <row r="57" spans="1:6" ht="12.75" x14ac:dyDescent="0.2">
      <c r="A57" s="70"/>
    </row>
    <row r="58" spans="1:6" ht="12.75" x14ac:dyDescent="0.2">
      <c r="A58" s="70"/>
      <c r="C58" s="60"/>
      <c r="D58" s="60"/>
    </row>
    <row r="59" spans="1:6" ht="12.75" x14ac:dyDescent="0.2">
      <c r="A59" s="70"/>
      <c r="E59" s="85"/>
    </row>
    <row r="60" spans="1:6" ht="12" x14ac:dyDescent="0.2">
      <c r="B60" s="86"/>
      <c r="C60" s="60"/>
      <c r="D60" s="60"/>
    </row>
    <row r="61" spans="1:6" ht="12" x14ac:dyDescent="0.2">
      <c r="B61" s="87"/>
    </row>
    <row r="62" spans="1:6" ht="12" x14ac:dyDescent="0.2"/>
  </sheetData>
  <mergeCells count="1">
    <mergeCell ref="B41:F41"/>
  </mergeCells>
  <hyperlinks>
    <hyperlink ref="G14" location="'Tabelle 1'!A1" display="'Tabelle 1'!A1" xr:uid="{BE2FE202-0701-45D7-9BFF-F271490BA20B}"/>
    <hyperlink ref="G17" location="'Diagramm'!A1" display="'Diagramm'!A1" xr:uid="{BEA2DE2F-A2BA-4D93-9AD3-5504880B9D04}"/>
    <hyperlink ref="G20" location="'Tabelle 2.1'!A1" display="'Tabelle 2.1'!A1" xr:uid="{94F9977F-3D9D-43C8-8268-CE2D068C1B41}"/>
    <hyperlink ref="G21" location="'Tabelle 2.2'!A1" display="'Tabelle 2.2'!A1" xr:uid="{DEDBF8BF-CD13-496E-934D-71D4151DDE3D}"/>
    <hyperlink ref="G22" location="'Tabelle 2.3'!A1" display="'Tabelle 2.3'!A1" xr:uid="{D03529FD-3EDE-4925-9524-7ADDCD55EA31}"/>
    <hyperlink ref="G23" location="'Tabelle 2.4'!A1" display="'Tabelle 2.4'!A1" xr:uid="{E1A8DCD6-7A22-4722-8EE9-04EE1AC67162}"/>
    <hyperlink ref="G26" location="'Tabelle 3.1'!A1" display="'Tabelle 3.1'!A1" xr:uid="{74261DA0-372D-4E7D-84E4-303AA6339A18}"/>
    <hyperlink ref="G27" location="'Tabelle 3.2'!A1" display="'Tabelle 3.2'!A1" xr:uid="{1C307EFF-7CB7-44CA-9D45-83DBD3E4E904}"/>
    <hyperlink ref="G28" location="'Tabelle 3.3'!A1" display="'Tabelle 3.3'!A1" xr:uid="{B093ECC1-A0A0-46C1-895E-0753E445DE57}"/>
    <hyperlink ref="G29" location="'Tabelle 3.4'!A1" display="'Tabelle 3.4'!A1" xr:uid="{036EF417-983D-48CD-A167-3DF36A1AE33C}"/>
    <hyperlink ref="G32" location="'Tabelle 4.1'!A1" display="'Tabelle 4.1'!A1" xr:uid="{FA1C4E83-03E3-405B-B5FA-E90C3D601EDC}"/>
    <hyperlink ref="G33" location="'Tabelle 4.2'!A1" display="'Tabelle 4.2'!A1" xr:uid="{7935056C-ED67-46EC-AEDC-0524044FAD00}"/>
    <hyperlink ref="G34" location="'Tabelle 4.3'!A1" display="'Tabelle 4.3'!A1" xr:uid="{1451F23E-E47D-4C09-80D6-96E5F5F05330}"/>
    <hyperlink ref="G37" location="'Tabelle 5.1'!A1" display="'Tabelle 5.1'!A1" xr:uid="{40D26EEF-9197-49B6-995B-D5797E356159}"/>
    <hyperlink ref="G38" location="'Tabelle 5.2'!A1" display="'Tabelle 5.2'!A1" xr:uid="{7B7B490F-6498-4186-BF7A-F3B602FC7B21}"/>
    <hyperlink ref="G41" location="'Tabelle 6'!A1" display="'Tabelle 6'!A1" xr:uid="{A7301746-C2C4-4080-AA33-5921F0144997}"/>
  </hyperlinks>
  <printOptions horizontalCentered="1"/>
  <pageMargins left="0.70866141732283472" right="0.39370078740157483" top="0.39370078740157483" bottom="0.39370078740157483" header="0.39370078740157483" footer="0.39370078740157483"/>
  <pageSetup paperSize="9"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AEB3-E670-48CF-8DC5-50DAC4AAB3CF}">
  <sheetPr codeName="Tabelle1">
    <pageSetUpPr fitToPage="1"/>
  </sheetPr>
  <dimension ref="A1:O63"/>
  <sheetViews>
    <sheetView showGridLines="0" zoomScaleNormal="100" workbookViewId="0"/>
  </sheetViews>
  <sheetFormatPr baseColWidth="10" defaultColWidth="7.75" defaultRowHeight="15.95" customHeight="1" x14ac:dyDescent="0.2"/>
  <cols>
    <col min="1" max="1" width="3.25" style="97" customWidth="1"/>
    <col min="2" max="2" width="16.5" style="97" bestFit="1"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90"/>
      <c r="D1" s="90"/>
      <c r="E1" s="90"/>
      <c r="F1" s="90"/>
      <c r="G1" s="89"/>
      <c r="H1" s="89"/>
      <c r="I1" s="89"/>
      <c r="J1" s="57" t="s">
        <v>6</v>
      </c>
    </row>
    <row r="2" spans="1:15" s="91" customFormat="1" ht="6.2" customHeight="1" x14ac:dyDescent="0.2">
      <c r="A2" s="92"/>
      <c r="B2" s="93"/>
      <c r="C2" s="93"/>
      <c r="D2" s="93"/>
      <c r="E2" s="93"/>
      <c r="F2" s="93"/>
      <c r="G2" s="93"/>
      <c r="H2" s="93"/>
      <c r="I2" s="93"/>
      <c r="J2" s="93"/>
    </row>
    <row r="3" spans="1:15" s="94" customFormat="1" ht="24.95" customHeight="1" x14ac:dyDescent="0.2">
      <c r="A3" s="577" t="s">
        <v>93</v>
      </c>
      <c r="B3" s="578"/>
      <c r="C3" s="578"/>
      <c r="D3" s="578"/>
      <c r="E3" s="578"/>
      <c r="F3" s="578"/>
      <c r="G3" s="578"/>
      <c r="H3" s="578"/>
      <c r="I3" s="578"/>
      <c r="J3" s="578"/>
    </row>
    <row r="4" spans="1:15" s="94" customFormat="1" ht="12" customHeight="1" x14ac:dyDescent="0.2">
      <c r="A4" s="579" t="s">
        <v>94</v>
      </c>
      <c r="B4" s="579"/>
      <c r="C4" s="579"/>
      <c r="D4" s="579"/>
      <c r="E4" s="579"/>
      <c r="F4" s="579"/>
      <c r="G4" s="579"/>
      <c r="H4" s="579"/>
      <c r="I4" s="579"/>
      <c r="J4" s="579"/>
    </row>
    <row r="5" spans="1:15" s="94" customFormat="1" ht="12" customHeight="1" x14ac:dyDescent="0.2">
      <c r="A5" s="580" t="s">
        <v>59</v>
      </c>
      <c r="B5" s="580"/>
      <c r="C5" s="580"/>
      <c r="D5" s="580"/>
      <c r="E5" s="95"/>
      <c r="F5" s="95"/>
      <c r="G5" s="95"/>
      <c r="H5" s="95"/>
      <c r="I5" s="95"/>
      <c r="J5" s="95"/>
    </row>
    <row r="6" spans="1:15" s="94" customFormat="1" ht="11.25" customHeight="1" x14ac:dyDescent="0.2">
      <c r="A6" s="581"/>
      <c r="B6" s="582"/>
      <c r="C6" s="582"/>
      <c r="D6" s="582"/>
      <c r="E6" s="582"/>
      <c r="F6" s="582"/>
      <c r="G6" s="582"/>
      <c r="H6" s="582"/>
      <c r="I6" s="582"/>
      <c r="J6" s="582"/>
    </row>
    <row r="7" spans="1:15" s="91" customFormat="1" ht="12" customHeight="1" x14ac:dyDescent="0.2">
      <c r="A7" s="583" t="s">
        <v>95</v>
      </c>
      <c r="B7" s="584"/>
      <c r="C7" s="589" t="s">
        <v>96</v>
      </c>
      <c r="D7" s="592" t="s">
        <v>97</v>
      </c>
      <c r="E7" s="593"/>
      <c r="F7" s="593"/>
      <c r="G7" s="593"/>
      <c r="H7" s="594"/>
      <c r="I7" s="595" t="s">
        <v>98</v>
      </c>
      <c r="J7" s="596"/>
      <c r="K7" s="96"/>
      <c r="L7" s="96"/>
      <c r="M7" s="96"/>
      <c r="N7" s="96"/>
      <c r="O7" s="96"/>
    </row>
    <row r="8" spans="1:15" ht="34.5" customHeight="1" x14ac:dyDescent="0.2">
      <c r="A8" s="585"/>
      <c r="B8" s="586"/>
      <c r="C8" s="590"/>
      <c r="D8" s="573" t="s">
        <v>99</v>
      </c>
      <c r="E8" s="573" t="s">
        <v>100</v>
      </c>
      <c r="F8" s="573" t="s">
        <v>101</v>
      </c>
      <c r="G8" s="573" t="s">
        <v>102</v>
      </c>
      <c r="H8" s="573" t="s">
        <v>103</v>
      </c>
      <c r="I8" s="597"/>
      <c r="J8" s="598"/>
    </row>
    <row r="9" spans="1:15" ht="12" customHeight="1" x14ac:dyDescent="0.2">
      <c r="A9" s="585"/>
      <c r="B9" s="586"/>
      <c r="C9" s="590"/>
      <c r="D9" s="574"/>
      <c r="E9" s="574"/>
      <c r="F9" s="574"/>
      <c r="G9" s="574"/>
      <c r="H9" s="574"/>
      <c r="I9" s="98" t="s">
        <v>104</v>
      </c>
      <c r="J9" s="99" t="s">
        <v>105</v>
      </c>
    </row>
    <row r="10" spans="1:15" ht="12" customHeight="1" x14ac:dyDescent="0.2">
      <c r="A10" s="587"/>
      <c r="B10" s="588"/>
      <c r="C10" s="591"/>
      <c r="D10" s="100">
        <v>1</v>
      </c>
      <c r="E10" s="100">
        <v>2</v>
      </c>
      <c r="F10" s="100">
        <v>3</v>
      </c>
      <c r="G10" s="100">
        <v>4</v>
      </c>
      <c r="H10" s="100">
        <v>5</v>
      </c>
      <c r="I10" s="100">
        <v>6</v>
      </c>
      <c r="J10" s="100">
        <v>7</v>
      </c>
      <c r="K10" s="101"/>
    </row>
    <row r="11" spans="1:15" s="110" customFormat="1" ht="18" customHeight="1" x14ac:dyDescent="0.2">
      <c r="A11" s="102" t="s">
        <v>68</v>
      </c>
      <c r="B11" s="103"/>
      <c r="C11" s="104"/>
      <c r="D11" s="105"/>
      <c r="E11" s="106"/>
      <c r="F11" s="106"/>
      <c r="G11" s="106"/>
      <c r="H11" s="107"/>
      <c r="I11" s="108"/>
      <c r="J11" s="109"/>
    </row>
    <row r="12" spans="1:15" s="110" customFormat="1" ht="13.5" customHeight="1" x14ac:dyDescent="0.2">
      <c r="A12" s="111" t="s">
        <v>106</v>
      </c>
      <c r="B12" s="112"/>
      <c r="C12" s="113">
        <v>100</v>
      </c>
      <c r="D12" s="114">
        <v>148003</v>
      </c>
      <c r="E12" s="114">
        <v>147719</v>
      </c>
      <c r="F12" s="114">
        <v>148613</v>
      </c>
      <c r="G12" s="114">
        <v>146044</v>
      </c>
      <c r="H12" s="114">
        <v>145415</v>
      </c>
      <c r="I12" s="115">
        <v>2588</v>
      </c>
      <c r="J12" s="116">
        <v>1.7797338651445862</v>
      </c>
      <c r="N12" s="117"/>
    </row>
    <row r="13" spans="1:15" s="110" customFormat="1" ht="13.5" customHeight="1" x14ac:dyDescent="0.2">
      <c r="A13" s="118" t="s">
        <v>107</v>
      </c>
      <c r="B13" s="119" t="s">
        <v>108</v>
      </c>
      <c r="C13" s="113">
        <v>55.119152990142091</v>
      </c>
      <c r="D13" s="114">
        <v>81578</v>
      </c>
      <c r="E13" s="114">
        <v>81259</v>
      </c>
      <c r="F13" s="114">
        <v>82173</v>
      </c>
      <c r="G13" s="114">
        <v>80945</v>
      </c>
      <c r="H13" s="114">
        <v>80516</v>
      </c>
      <c r="I13" s="115">
        <v>1062</v>
      </c>
      <c r="J13" s="116">
        <v>1.318992498385414</v>
      </c>
    </row>
    <row r="14" spans="1:15" s="110" customFormat="1" ht="13.5" customHeight="1" x14ac:dyDescent="0.2">
      <c r="A14" s="120"/>
      <c r="B14" s="119" t="s">
        <v>109</v>
      </c>
      <c r="C14" s="113">
        <v>44.880847009857909</v>
      </c>
      <c r="D14" s="114">
        <v>66425</v>
      </c>
      <c r="E14" s="114">
        <v>66460</v>
      </c>
      <c r="F14" s="114">
        <v>66440</v>
      </c>
      <c r="G14" s="114">
        <v>65099</v>
      </c>
      <c r="H14" s="114">
        <v>64899</v>
      </c>
      <c r="I14" s="115">
        <v>1526</v>
      </c>
      <c r="J14" s="116">
        <v>2.351345937533706</v>
      </c>
    </row>
    <row r="15" spans="1:15" s="110" customFormat="1" ht="13.5" customHeight="1" x14ac:dyDescent="0.2">
      <c r="A15" s="118" t="s">
        <v>107</v>
      </c>
      <c r="B15" s="121" t="s">
        <v>110</v>
      </c>
      <c r="C15" s="113">
        <v>11.095721032681769</v>
      </c>
      <c r="D15" s="114">
        <v>16422</v>
      </c>
      <c r="E15" s="114">
        <v>16936</v>
      </c>
      <c r="F15" s="114">
        <v>17588</v>
      </c>
      <c r="G15" s="114">
        <v>16135</v>
      </c>
      <c r="H15" s="114">
        <v>16417</v>
      </c>
      <c r="I15" s="115">
        <v>5</v>
      </c>
      <c r="J15" s="116">
        <v>3.0456234391179875E-2</v>
      </c>
    </row>
    <row r="16" spans="1:15" s="110" customFormat="1" ht="13.5" customHeight="1" x14ac:dyDescent="0.2">
      <c r="A16" s="118"/>
      <c r="B16" s="121" t="s">
        <v>111</v>
      </c>
      <c r="C16" s="113">
        <v>65.541914690918432</v>
      </c>
      <c r="D16" s="114">
        <v>97004</v>
      </c>
      <c r="E16" s="114">
        <v>96666</v>
      </c>
      <c r="F16" s="114">
        <v>97127</v>
      </c>
      <c r="G16" s="114">
        <v>96494</v>
      </c>
      <c r="H16" s="114">
        <v>96163</v>
      </c>
      <c r="I16" s="115">
        <v>841</v>
      </c>
      <c r="J16" s="116">
        <v>0.87455674219814272</v>
      </c>
    </row>
    <row r="17" spans="1:10" s="110" customFormat="1" ht="13.5" customHeight="1" x14ac:dyDescent="0.2">
      <c r="A17" s="118"/>
      <c r="B17" s="121" t="s">
        <v>112</v>
      </c>
      <c r="C17" s="113">
        <v>22.077255190773158</v>
      </c>
      <c r="D17" s="114">
        <v>32675</v>
      </c>
      <c r="E17" s="114">
        <v>32253</v>
      </c>
      <c r="F17" s="114">
        <v>32107</v>
      </c>
      <c r="G17" s="114">
        <v>31679</v>
      </c>
      <c r="H17" s="114">
        <v>31207</v>
      </c>
      <c r="I17" s="115">
        <v>1468</v>
      </c>
      <c r="J17" s="116">
        <v>4.7040728041785496</v>
      </c>
    </row>
    <row r="18" spans="1:10" s="110" customFormat="1" ht="13.5" customHeight="1" x14ac:dyDescent="0.2">
      <c r="A18" s="120"/>
      <c r="B18" s="121" t="s">
        <v>113</v>
      </c>
      <c r="C18" s="113">
        <v>1.2851090856266427</v>
      </c>
      <c r="D18" s="114">
        <v>1902</v>
      </c>
      <c r="E18" s="114">
        <v>1864</v>
      </c>
      <c r="F18" s="114">
        <v>1791</v>
      </c>
      <c r="G18" s="114">
        <v>1736</v>
      </c>
      <c r="H18" s="114">
        <v>1628</v>
      </c>
      <c r="I18" s="115">
        <v>274</v>
      </c>
      <c r="J18" s="116">
        <v>16.830466830466829</v>
      </c>
    </row>
    <row r="19" spans="1:10" s="110" customFormat="1" ht="13.5" customHeight="1" x14ac:dyDescent="0.2">
      <c r="A19" s="120"/>
      <c r="B19" s="121" t="s">
        <v>114</v>
      </c>
      <c r="C19" s="113">
        <v>0.41080248373343786</v>
      </c>
      <c r="D19" s="114">
        <v>608</v>
      </c>
      <c r="E19" s="114">
        <v>597</v>
      </c>
      <c r="F19" s="114">
        <v>552</v>
      </c>
      <c r="G19" s="114">
        <v>558</v>
      </c>
      <c r="H19" s="114">
        <v>520</v>
      </c>
      <c r="I19" s="115">
        <v>88</v>
      </c>
      <c r="J19" s="116">
        <v>16.923076923076923</v>
      </c>
    </row>
    <row r="20" spans="1:10" s="110" customFormat="1" ht="13.5" customHeight="1" x14ac:dyDescent="0.2">
      <c r="A20" s="118" t="s">
        <v>115</v>
      </c>
      <c r="B20" s="122" t="s">
        <v>116</v>
      </c>
      <c r="C20" s="113">
        <v>71.659358256251565</v>
      </c>
      <c r="D20" s="114">
        <v>106058</v>
      </c>
      <c r="E20" s="114">
        <v>106053</v>
      </c>
      <c r="F20" s="114">
        <v>106984</v>
      </c>
      <c r="G20" s="114">
        <v>105109</v>
      </c>
      <c r="H20" s="114">
        <v>104879</v>
      </c>
      <c r="I20" s="115">
        <v>1179</v>
      </c>
      <c r="J20" s="116">
        <v>1.1241525948950695</v>
      </c>
    </row>
    <row r="21" spans="1:10" s="110" customFormat="1" ht="13.5" customHeight="1" x14ac:dyDescent="0.2">
      <c r="A21" s="120"/>
      <c r="B21" s="122" t="s">
        <v>117</v>
      </c>
      <c r="C21" s="113">
        <v>28.340641743748439</v>
      </c>
      <c r="D21" s="114">
        <v>41945</v>
      </c>
      <c r="E21" s="114">
        <v>41666</v>
      </c>
      <c r="F21" s="114">
        <v>41629</v>
      </c>
      <c r="G21" s="114">
        <v>40935</v>
      </c>
      <c r="H21" s="114">
        <v>40536</v>
      </c>
      <c r="I21" s="115">
        <v>1409</v>
      </c>
      <c r="J21" s="116">
        <v>3.4759226366686402</v>
      </c>
    </row>
    <row r="22" spans="1:10" s="110" customFormat="1" ht="13.5" customHeight="1" x14ac:dyDescent="0.2">
      <c r="A22" s="118" t="s">
        <v>115</v>
      </c>
      <c r="B22" s="122" t="s">
        <v>118</v>
      </c>
      <c r="C22" s="113">
        <v>85.053681344297075</v>
      </c>
      <c r="D22" s="114">
        <v>125882</v>
      </c>
      <c r="E22" s="114">
        <v>126120</v>
      </c>
      <c r="F22" s="114">
        <v>126833</v>
      </c>
      <c r="G22" s="114">
        <v>124920</v>
      </c>
      <c r="H22" s="114">
        <v>124807</v>
      </c>
      <c r="I22" s="115">
        <v>1075</v>
      </c>
      <c r="J22" s="116">
        <v>0.8613298933553406</v>
      </c>
    </row>
    <row r="23" spans="1:10" s="110" customFormat="1" ht="13.5" customHeight="1" x14ac:dyDescent="0.2">
      <c r="A23" s="123"/>
      <c r="B23" s="124" t="s">
        <v>119</v>
      </c>
      <c r="C23" s="125">
        <v>14.944967331743275</v>
      </c>
      <c r="D23" s="114">
        <v>22119</v>
      </c>
      <c r="E23" s="114">
        <v>21596</v>
      </c>
      <c r="F23" s="114">
        <v>21777</v>
      </c>
      <c r="G23" s="114">
        <v>21122</v>
      </c>
      <c r="H23" s="114">
        <v>20604</v>
      </c>
      <c r="I23" s="115">
        <v>1515</v>
      </c>
      <c r="J23" s="116">
        <v>7.3529411764705879</v>
      </c>
    </row>
    <row r="24" spans="1:10" s="110" customFormat="1" ht="18" customHeight="1" x14ac:dyDescent="0.2">
      <c r="A24" s="126" t="s">
        <v>120</v>
      </c>
      <c r="B24" s="103"/>
      <c r="C24" s="127"/>
      <c r="D24" s="128"/>
      <c r="E24" s="129"/>
      <c r="F24" s="129"/>
      <c r="G24" s="129"/>
      <c r="H24" s="130"/>
      <c r="I24" s="131"/>
      <c r="J24" s="132"/>
    </row>
    <row r="25" spans="1:10" s="110" customFormat="1" ht="15.75" customHeight="1" x14ac:dyDescent="0.2">
      <c r="A25" s="111" t="s">
        <v>121</v>
      </c>
      <c r="B25" s="112"/>
      <c r="C25" s="133"/>
      <c r="D25" s="134"/>
      <c r="E25" s="135"/>
      <c r="F25" s="135"/>
      <c r="G25" s="135"/>
      <c r="H25" s="136"/>
      <c r="I25" s="137"/>
      <c r="J25" s="138"/>
    </row>
    <row r="26" spans="1:10" s="110" customFormat="1" ht="13.5" customHeight="1" x14ac:dyDescent="0.2">
      <c r="A26" s="111" t="s">
        <v>106</v>
      </c>
      <c r="B26" s="112"/>
      <c r="C26" s="113">
        <v>100</v>
      </c>
      <c r="D26" s="139">
        <v>39683</v>
      </c>
      <c r="E26" s="114">
        <v>39868</v>
      </c>
      <c r="F26" s="114">
        <v>40222</v>
      </c>
      <c r="G26" s="114">
        <v>39657</v>
      </c>
      <c r="H26" s="140">
        <v>38542</v>
      </c>
      <c r="I26" s="115">
        <v>1141</v>
      </c>
      <c r="J26" s="116">
        <v>2.960406828913912</v>
      </c>
    </row>
    <row r="27" spans="1:10" s="110" customFormat="1" ht="13.5" customHeight="1" x14ac:dyDescent="0.2">
      <c r="A27" s="118" t="s">
        <v>107</v>
      </c>
      <c r="B27" s="119" t="s">
        <v>108</v>
      </c>
      <c r="C27" s="113">
        <v>41.652596829876771</v>
      </c>
      <c r="D27" s="115">
        <v>16529</v>
      </c>
      <c r="E27" s="114">
        <v>16551</v>
      </c>
      <c r="F27" s="114">
        <v>16621</v>
      </c>
      <c r="G27" s="114">
        <v>16262</v>
      </c>
      <c r="H27" s="140">
        <v>15861</v>
      </c>
      <c r="I27" s="115">
        <v>668</v>
      </c>
      <c r="J27" s="116">
        <v>4.2115881722463904</v>
      </c>
    </row>
    <row r="28" spans="1:10" s="110" customFormat="1" ht="13.5" customHeight="1" x14ac:dyDescent="0.2">
      <c r="A28" s="120"/>
      <c r="B28" s="119" t="s">
        <v>109</v>
      </c>
      <c r="C28" s="113">
        <v>58.347403170123229</v>
      </c>
      <c r="D28" s="115">
        <v>23154</v>
      </c>
      <c r="E28" s="114">
        <v>23317</v>
      </c>
      <c r="F28" s="114">
        <v>23601</v>
      </c>
      <c r="G28" s="114">
        <v>23395</v>
      </c>
      <c r="H28" s="140">
        <v>22681</v>
      </c>
      <c r="I28" s="115">
        <v>473</v>
      </c>
      <c r="J28" s="116">
        <v>2.0854459679908293</v>
      </c>
    </row>
    <row r="29" spans="1:10" s="110" customFormat="1" ht="13.5" customHeight="1" x14ac:dyDescent="0.2">
      <c r="A29" s="118" t="s">
        <v>107</v>
      </c>
      <c r="B29" s="121" t="s">
        <v>110</v>
      </c>
      <c r="C29" s="113">
        <v>14.945946627019127</v>
      </c>
      <c r="D29" s="115">
        <v>5931</v>
      </c>
      <c r="E29" s="114">
        <v>5831</v>
      </c>
      <c r="F29" s="114">
        <v>6000</v>
      </c>
      <c r="G29" s="114">
        <v>5707</v>
      </c>
      <c r="H29" s="140">
        <v>5187</v>
      </c>
      <c r="I29" s="115">
        <v>744</v>
      </c>
      <c r="J29" s="116">
        <v>14.343551185656448</v>
      </c>
    </row>
    <row r="30" spans="1:10" s="110" customFormat="1" ht="13.5" customHeight="1" x14ac:dyDescent="0.2">
      <c r="A30" s="118"/>
      <c r="B30" s="121" t="s">
        <v>111</v>
      </c>
      <c r="C30" s="113">
        <v>48.774034221203031</v>
      </c>
      <c r="D30" s="115">
        <v>19355</v>
      </c>
      <c r="E30" s="114">
        <v>19561</v>
      </c>
      <c r="F30" s="114">
        <v>19704</v>
      </c>
      <c r="G30" s="114">
        <v>19635</v>
      </c>
      <c r="H30" s="140">
        <v>19356</v>
      </c>
      <c r="I30" s="115">
        <v>-1</v>
      </c>
      <c r="J30" s="116">
        <v>-5.1663566852655505E-3</v>
      </c>
    </row>
    <row r="31" spans="1:10" s="110" customFormat="1" ht="13.5" customHeight="1" x14ac:dyDescent="0.2">
      <c r="A31" s="118"/>
      <c r="B31" s="121" t="s">
        <v>112</v>
      </c>
      <c r="C31" s="113">
        <v>20.348763954338128</v>
      </c>
      <c r="D31" s="115">
        <v>8075</v>
      </c>
      <c r="E31" s="114">
        <v>8119</v>
      </c>
      <c r="F31" s="114">
        <v>8189</v>
      </c>
      <c r="G31" s="114">
        <v>8090</v>
      </c>
      <c r="H31" s="140">
        <v>7896</v>
      </c>
      <c r="I31" s="115">
        <v>179</v>
      </c>
      <c r="J31" s="116">
        <v>2.2669706180344478</v>
      </c>
    </row>
    <row r="32" spans="1:10" s="110" customFormat="1" ht="13.5" customHeight="1" x14ac:dyDescent="0.2">
      <c r="A32" s="120"/>
      <c r="B32" s="121" t="s">
        <v>113</v>
      </c>
      <c r="C32" s="113">
        <v>15.931255197439709</v>
      </c>
      <c r="D32" s="115">
        <v>6322</v>
      </c>
      <c r="E32" s="114">
        <v>6357</v>
      </c>
      <c r="F32" s="114">
        <v>6329</v>
      </c>
      <c r="G32" s="114">
        <v>6224</v>
      </c>
      <c r="H32" s="140">
        <v>6102</v>
      </c>
      <c r="I32" s="115">
        <v>220</v>
      </c>
      <c r="J32" s="116">
        <v>3.6053752867912161</v>
      </c>
    </row>
    <row r="33" spans="1:10" s="110" customFormat="1" ht="13.5" customHeight="1" x14ac:dyDescent="0.2">
      <c r="A33" s="120"/>
      <c r="B33" s="121" t="s">
        <v>114</v>
      </c>
      <c r="C33" s="113">
        <v>1.7286999470806139</v>
      </c>
      <c r="D33" s="115">
        <v>686</v>
      </c>
      <c r="E33" s="114">
        <v>694</v>
      </c>
      <c r="F33" s="114">
        <v>652</v>
      </c>
      <c r="G33" s="114">
        <v>654</v>
      </c>
      <c r="H33" s="140">
        <v>629</v>
      </c>
      <c r="I33" s="115">
        <v>57</v>
      </c>
      <c r="J33" s="116">
        <v>9.0620031796502385</v>
      </c>
    </row>
    <row r="34" spans="1:10" s="110" customFormat="1" ht="13.5" customHeight="1" x14ac:dyDescent="0.2">
      <c r="A34" s="118" t="s">
        <v>115</v>
      </c>
      <c r="B34" s="122" t="s">
        <v>118</v>
      </c>
      <c r="C34" s="113">
        <v>84.794496383841945</v>
      </c>
      <c r="D34" s="115">
        <v>33649</v>
      </c>
      <c r="E34" s="114">
        <v>33929</v>
      </c>
      <c r="F34" s="114">
        <v>34299</v>
      </c>
      <c r="G34" s="114">
        <v>33825</v>
      </c>
      <c r="H34" s="140">
        <v>32889</v>
      </c>
      <c r="I34" s="115">
        <v>760</v>
      </c>
      <c r="J34" s="116">
        <v>2.3108030040439052</v>
      </c>
    </row>
    <row r="35" spans="1:10" s="110" customFormat="1" ht="13.5" customHeight="1" x14ac:dyDescent="0.2">
      <c r="A35" s="118"/>
      <c r="B35" s="119" t="s">
        <v>119</v>
      </c>
      <c r="C35" s="113">
        <v>15.205503616158053</v>
      </c>
      <c r="D35" s="115">
        <v>6034</v>
      </c>
      <c r="E35" s="114">
        <v>5939</v>
      </c>
      <c r="F35" s="114">
        <v>5923</v>
      </c>
      <c r="G35" s="114">
        <v>5832</v>
      </c>
      <c r="H35" s="140">
        <v>5653</v>
      </c>
      <c r="I35" s="115">
        <v>381</v>
      </c>
      <c r="J35" s="116">
        <v>6.7397841853882898</v>
      </c>
    </row>
    <row r="36" spans="1:10" s="110" customFormat="1" ht="18" customHeight="1" x14ac:dyDescent="0.2">
      <c r="A36" s="111" t="s">
        <v>122</v>
      </c>
      <c r="B36" s="112"/>
      <c r="C36" s="141"/>
      <c r="D36" s="134"/>
      <c r="E36" s="135"/>
      <c r="F36" s="135"/>
      <c r="G36" s="135"/>
      <c r="H36" s="136"/>
      <c r="I36" s="137"/>
      <c r="J36" s="138"/>
    </row>
    <row r="37" spans="1:10" s="110" customFormat="1" ht="13.5" customHeight="1" x14ac:dyDescent="0.2">
      <c r="A37" s="111" t="s">
        <v>106</v>
      </c>
      <c r="B37" s="112"/>
      <c r="C37" s="113">
        <v>100</v>
      </c>
      <c r="D37" s="139">
        <v>21348</v>
      </c>
      <c r="E37" s="114">
        <v>21527</v>
      </c>
      <c r="F37" s="114">
        <v>21741</v>
      </c>
      <c r="G37" s="114">
        <v>21806</v>
      </c>
      <c r="H37" s="140">
        <v>21295</v>
      </c>
      <c r="I37" s="115">
        <v>53</v>
      </c>
      <c r="J37" s="116">
        <v>0.24888471472176568</v>
      </c>
    </row>
    <row r="38" spans="1:10" s="110" customFormat="1" ht="13.5" customHeight="1" x14ac:dyDescent="0.2">
      <c r="A38" s="118" t="s">
        <v>107</v>
      </c>
      <c r="B38" s="119" t="s">
        <v>108</v>
      </c>
      <c r="C38" s="113">
        <v>36.387483605021551</v>
      </c>
      <c r="D38" s="115">
        <v>7768</v>
      </c>
      <c r="E38" s="114">
        <v>7767</v>
      </c>
      <c r="F38" s="114">
        <v>7808</v>
      </c>
      <c r="G38" s="114">
        <v>7785</v>
      </c>
      <c r="H38" s="140">
        <v>7576</v>
      </c>
      <c r="I38" s="115">
        <v>192</v>
      </c>
      <c r="J38" s="116">
        <v>2.5343189017951424</v>
      </c>
    </row>
    <row r="39" spans="1:10" s="110" customFormat="1" ht="13.5" customHeight="1" x14ac:dyDescent="0.2">
      <c r="A39" s="120"/>
      <c r="B39" s="119" t="s">
        <v>109</v>
      </c>
      <c r="C39" s="113">
        <v>63.612516394978449</v>
      </c>
      <c r="D39" s="115">
        <v>13580</v>
      </c>
      <c r="E39" s="114">
        <v>13760</v>
      </c>
      <c r="F39" s="114">
        <v>13933</v>
      </c>
      <c r="G39" s="114">
        <v>14021</v>
      </c>
      <c r="H39" s="140">
        <v>13719</v>
      </c>
      <c r="I39" s="115">
        <v>-139</v>
      </c>
      <c r="J39" s="116">
        <v>-1.0131933814417962</v>
      </c>
    </row>
    <row r="40" spans="1:10" s="110" customFormat="1" ht="13.5" customHeight="1" x14ac:dyDescent="0.2">
      <c r="A40" s="118" t="s">
        <v>107</v>
      </c>
      <c r="B40" s="121" t="s">
        <v>110</v>
      </c>
      <c r="C40" s="113">
        <v>17.68783961026794</v>
      </c>
      <c r="D40" s="115">
        <v>3776</v>
      </c>
      <c r="E40" s="114">
        <v>3693</v>
      </c>
      <c r="F40" s="114">
        <v>3766</v>
      </c>
      <c r="G40" s="114">
        <v>3743</v>
      </c>
      <c r="H40" s="140">
        <v>3341</v>
      </c>
      <c r="I40" s="115">
        <v>435</v>
      </c>
      <c r="J40" s="116">
        <v>13.020053876085004</v>
      </c>
    </row>
    <row r="41" spans="1:10" s="110" customFormat="1" ht="13.5" customHeight="1" x14ac:dyDescent="0.2">
      <c r="A41" s="118"/>
      <c r="B41" s="121" t="s">
        <v>111</v>
      </c>
      <c r="C41" s="113">
        <v>31.103616263818626</v>
      </c>
      <c r="D41" s="115">
        <v>6640</v>
      </c>
      <c r="E41" s="114">
        <v>6817</v>
      </c>
      <c r="F41" s="114">
        <v>6931</v>
      </c>
      <c r="G41" s="114">
        <v>7126</v>
      </c>
      <c r="H41" s="140">
        <v>7202</v>
      </c>
      <c r="I41" s="115">
        <v>-562</v>
      </c>
      <c r="J41" s="116">
        <v>-7.8033879477922801</v>
      </c>
    </row>
    <row r="42" spans="1:10" s="110" customFormat="1" ht="13.5" customHeight="1" x14ac:dyDescent="0.2">
      <c r="A42" s="118"/>
      <c r="B42" s="121" t="s">
        <v>112</v>
      </c>
      <c r="C42" s="113">
        <v>22.447067640996814</v>
      </c>
      <c r="D42" s="115">
        <v>4792</v>
      </c>
      <c r="E42" s="114">
        <v>4846</v>
      </c>
      <c r="F42" s="114">
        <v>4900</v>
      </c>
      <c r="G42" s="114">
        <v>4892</v>
      </c>
      <c r="H42" s="140">
        <v>4814</v>
      </c>
      <c r="I42" s="115">
        <v>-22</v>
      </c>
      <c r="J42" s="116">
        <v>-0.45700041545492315</v>
      </c>
    </row>
    <row r="43" spans="1:10" s="110" customFormat="1" ht="13.5" customHeight="1" x14ac:dyDescent="0.2">
      <c r="A43" s="120"/>
      <c r="B43" s="121" t="s">
        <v>113</v>
      </c>
      <c r="C43" s="113">
        <v>28.761476484916621</v>
      </c>
      <c r="D43" s="115">
        <v>6140</v>
      </c>
      <c r="E43" s="114">
        <v>6171</v>
      </c>
      <c r="F43" s="114">
        <v>6144</v>
      </c>
      <c r="G43" s="114">
        <v>6044</v>
      </c>
      <c r="H43" s="140">
        <v>5937</v>
      </c>
      <c r="I43" s="115">
        <v>203</v>
      </c>
      <c r="J43" s="116">
        <v>3.4192353040256021</v>
      </c>
    </row>
    <row r="44" spans="1:10" s="110" customFormat="1" ht="13.5" customHeight="1" x14ac:dyDescent="0.2">
      <c r="A44" s="120"/>
      <c r="B44" s="121" t="s">
        <v>114</v>
      </c>
      <c r="C44" s="113">
        <v>2.9604646805321342</v>
      </c>
      <c r="D44" s="115">
        <v>632</v>
      </c>
      <c r="E44" s="114">
        <v>634</v>
      </c>
      <c r="F44" s="114">
        <v>596</v>
      </c>
      <c r="G44" s="114">
        <v>590</v>
      </c>
      <c r="H44" s="140">
        <v>574</v>
      </c>
      <c r="I44" s="115">
        <v>58</v>
      </c>
      <c r="J44" s="116">
        <v>10.104529616724738</v>
      </c>
    </row>
    <row r="45" spans="1:10" s="110" customFormat="1" ht="13.5" customHeight="1" x14ac:dyDescent="0.2">
      <c r="A45" s="118" t="s">
        <v>115</v>
      </c>
      <c r="B45" s="122" t="s">
        <v>118</v>
      </c>
      <c r="C45" s="113">
        <v>87.06201986134532</v>
      </c>
      <c r="D45" s="115">
        <v>18586</v>
      </c>
      <c r="E45" s="114">
        <v>18796</v>
      </c>
      <c r="F45" s="114">
        <v>18967</v>
      </c>
      <c r="G45" s="114">
        <v>19014</v>
      </c>
      <c r="H45" s="140">
        <v>18526</v>
      </c>
      <c r="I45" s="115">
        <v>60</v>
      </c>
      <c r="J45" s="116">
        <v>0.32386915686062828</v>
      </c>
    </row>
    <row r="46" spans="1:10" s="110" customFormat="1" ht="13.5" customHeight="1" x14ac:dyDescent="0.2">
      <c r="A46" s="118"/>
      <c r="B46" s="119" t="s">
        <v>119</v>
      </c>
      <c r="C46" s="113">
        <v>12.937980138654675</v>
      </c>
      <c r="D46" s="115">
        <v>2762</v>
      </c>
      <c r="E46" s="114">
        <v>2731</v>
      </c>
      <c r="F46" s="114">
        <v>2774</v>
      </c>
      <c r="G46" s="114">
        <v>2792</v>
      </c>
      <c r="H46" s="140">
        <v>2769</v>
      </c>
      <c r="I46" s="115">
        <v>-7</v>
      </c>
      <c r="J46" s="116">
        <v>-0.25279884434814015</v>
      </c>
    </row>
    <row r="47" spans="1:10" s="110" customFormat="1" ht="18" customHeight="1" x14ac:dyDescent="0.2">
      <c r="A47" s="111" t="s">
        <v>123</v>
      </c>
      <c r="B47" s="112"/>
      <c r="C47" s="141"/>
      <c r="D47" s="134"/>
      <c r="E47" s="135"/>
      <c r="F47" s="135"/>
      <c r="G47" s="135"/>
      <c r="H47" s="136"/>
      <c r="I47" s="137"/>
      <c r="J47" s="138"/>
    </row>
    <row r="48" spans="1:10" s="110" customFormat="1" ht="13.5" customHeight="1" x14ac:dyDescent="0.2">
      <c r="A48" s="111" t="s">
        <v>106</v>
      </c>
      <c r="B48" s="112"/>
      <c r="C48" s="113">
        <v>100</v>
      </c>
      <c r="D48" s="139">
        <v>18335</v>
      </c>
      <c r="E48" s="114">
        <v>18341</v>
      </c>
      <c r="F48" s="114">
        <v>18481</v>
      </c>
      <c r="G48" s="114">
        <v>17851</v>
      </c>
      <c r="H48" s="140">
        <v>17247</v>
      </c>
      <c r="I48" s="115">
        <v>1088</v>
      </c>
      <c r="J48" s="116">
        <v>6.3083434800255116</v>
      </c>
    </row>
    <row r="49" spans="1:12" s="110" customFormat="1" ht="13.5" customHeight="1" x14ac:dyDescent="0.2">
      <c r="A49" s="118" t="s">
        <v>107</v>
      </c>
      <c r="B49" s="119" t="s">
        <v>108</v>
      </c>
      <c r="C49" s="113">
        <v>47.782928824652302</v>
      </c>
      <c r="D49" s="115">
        <v>8761</v>
      </c>
      <c r="E49" s="114">
        <v>8784</v>
      </c>
      <c r="F49" s="114">
        <v>8813</v>
      </c>
      <c r="G49" s="114">
        <v>8477</v>
      </c>
      <c r="H49" s="140">
        <v>8285</v>
      </c>
      <c r="I49" s="115">
        <v>476</v>
      </c>
      <c r="J49" s="116">
        <v>5.7453228726614363</v>
      </c>
    </row>
    <row r="50" spans="1:12" s="110" customFormat="1" ht="13.5" customHeight="1" x14ac:dyDescent="0.2">
      <c r="A50" s="120"/>
      <c r="B50" s="119" t="s">
        <v>109</v>
      </c>
      <c r="C50" s="113">
        <v>52.217071175347698</v>
      </c>
      <c r="D50" s="115">
        <v>9574</v>
      </c>
      <c r="E50" s="114">
        <v>9557</v>
      </c>
      <c r="F50" s="114">
        <v>9668</v>
      </c>
      <c r="G50" s="114">
        <v>9374</v>
      </c>
      <c r="H50" s="140">
        <v>8962</v>
      </c>
      <c r="I50" s="115">
        <v>612</v>
      </c>
      <c r="J50" s="116">
        <v>6.8288328498103104</v>
      </c>
    </row>
    <row r="51" spans="1:12" s="110" customFormat="1" ht="13.5" customHeight="1" x14ac:dyDescent="0.2">
      <c r="A51" s="118" t="s">
        <v>107</v>
      </c>
      <c r="B51" s="121" t="s">
        <v>110</v>
      </c>
      <c r="C51" s="113">
        <v>11.753476956640306</v>
      </c>
      <c r="D51" s="115">
        <v>2155</v>
      </c>
      <c r="E51" s="114">
        <v>2138</v>
      </c>
      <c r="F51" s="114">
        <v>2234</v>
      </c>
      <c r="G51" s="114">
        <v>1964</v>
      </c>
      <c r="H51" s="140">
        <v>1846</v>
      </c>
      <c r="I51" s="115">
        <v>309</v>
      </c>
      <c r="J51" s="116">
        <v>16.738894907908993</v>
      </c>
    </row>
    <row r="52" spans="1:12" s="110" customFormat="1" ht="13.5" customHeight="1" x14ac:dyDescent="0.2">
      <c r="A52" s="118"/>
      <c r="B52" s="121" t="s">
        <v>111</v>
      </c>
      <c r="C52" s="113">
        <v>69.34824106899373</v>
      </c>
      <c r="D52" s="115">
        <v>12715</v>
      </c>
      <c r="E52" s="114">
        <v>12744</v>
      </c>
      <c r="F52" s="114">
        <v>12773</v>
      </c>
      <c r="G52" s="114">
        <v>12509</v>
      </c>
      <c r="H52" s="140">
        <v>12154</v>
      </c>
      <c r="I52" s="115">
        <v>561</v>
      </c>
      <c r="J52" s="116">
        <v>4.6157643574131972</v>
      </c>
    </row>
    <row r="53" spans="1:12" s="110" customFormat="1" ht="13.5" customHeight="1" x14ac:dyDescent="0.2">
      <c r="A53" s="118"/>
      <c r="B53" s="121" t="s">
        <v>112</v>
      </c>
      <c r="C53" s="113">
        <v>17.905644941368966</v>
      </c>
      <c r="D53" s="115">
        <v>3283</v>
      </c>
      <c r="E53" s="114">
        <v>3273</v>
      </c>
      <c r="F53" s="114">
        <v>3289</v>
      </c>
      <c r="G53" s="114">
        <v>3198</v>
      </c>
      <c r="H53" s="140">
        <v>3082</v>
      </c>
      <c r="I53" s="115">
        <v>201</v>
      </c>
      <c r="J53" s="116">
        <v>6.5217391304347823</v>
      </c>
    </row>
    <row r="54" spans="1:12" s="110" customFormat="1" ht="13.5" customHeight="1" x14ac:dyDescent="0.2">
      <c r="A54" s="120"/>
      <c r="B54" s="121" t="s">
        <v>113</v>
      </c>
      <c r="C54" s="113">
        <v>0.99263703299700023</v>
      </c>
      <c r="D54" s="115">
        <v>182</v>
      </c>
      <c r="E54" s="114">
        <v>186</v>
      </c>
      <c r="F54" s="114">
        <v>185</v>
      </c>
      <c r="G54" s="114">
        <v>180</v>
      </c>
      <c r="H54" s="140">
        <v>165</v>
      </c>
      <c r="I54" s="115">
        <v>17</v>
      </c>
      <c r="J54" s="116">
        <v>10.303030303030303</v>
      </c>
    </row>
    <row r="55" spans="1:12" s="110" customFormat="1" ht="13.5" customHeight="1" x14ac:dyDescent="0.2">
      <c r="A55" s="120"/>
      <c r="B55" s="121" t="s">
        <v>114</v>
      </c>
      <c r="C55" s="113">
        <v>0.29451868011998911</v>
      </c>
      <c r="D55" s="115">
        <v>54</v>
      </c>
      <c r="E55" s="114">
        <v>60</v>
      </c>
      <c r="F55" s="114">
        <v>56</v>
      </c>
      <c r="G55" s="114">
        <v>64</v>
      </c>
      <c r="H55" s="140">
        <v>55</v>
      </c>
      <c r="I55" s="115">
        <v>-1</v>
      </c>
      <c r="J55" s="116">
        <v>-1.8181818181818181</v>
      </c>
    </row>
    <row r="56" spans="1:12" s="110" customFormat="1" ht="13.5" customHeight="1" x14ac:dyDescent="0.2">
      <c r="A56" s="118" t="s">
        <v>115</v>
      </c>
      <c r="B56" s="122" t="s">
        <v>118</v>
      </c>
      <c r="C56" s="113">
        <v>82.154349604581398</v>
      </c>
      <c r="D56" s="115">
        <v>15063</v>
      </c>
      <c r="E56" s="114">
        <v>15133</v>
      </c>
      <c r="F56" s="114">
        <v>15332</v>
      </c>
      <c r="G56" s="114">
        <v>14811</v>
      </c>
      <c r="H56" s="140">
        <v>14363</v>
      </c>
      <c r="I56" s="115">
        <v>700</v>
      </c>
      <c r="J56" s="116">
        <v>4.8736336419967969</v>
      </c>
    </row>
    <row r="57" spans="1:12" s="110" customFormat="1" ht="13.5" customHeight="1" x14ac:dyDescent="0.2">
      <c r="A57" s="142"/>
      <c r="B57" s="124" t="s">
        <v>119</v>
      </c>
      <c r="C57" s="125">
        <v>17.845650395418598</v>
      </c>
      <c r="D57" s="143">
        <v>3272</v>
      </c>
      <c r="E57" s="144">
        <v>3208</v>
      </c>
      <c r="F57" s="144">
        <v>3149</v>
      </c>
      <c r="G57" s="144">
        <v>3040</v>
      </c>
      <c r="H57" s="145">
        <v>2884</v>
      </c>
      <c r="I57" s="143">
        <v>388</v>
      </c>
      <c r="J57" s="146">
        <v>13.453536754507628</v>
      </c>
    </row>
    <row r="58" spans="1:12" s="101" customFormat="1" ht="11.25" customHeight="1" x14ac:dyDescent="0.15">
      <c r="B58" s="147"/>
      <c r="C58" s="147"/>
      <c r="D58" s="148"/>
      <c r="E58" s="148"/>
      <c r="F58" s="148"/>
      <c r="G58" s="149"/>
      <c r="H58" s="148"/>
      <c r="I58" s="148"/>
      <c r="J58" s="150" t="s">
        <v>47</v>
      </c>
      <c r="K58" s="151"/>
      <c r="L58" s="151"/>
    </row>
    <row r="59" spans="1:12" s="101" customFormat="1" ht="12.75" customHeight="1" x14ac:dyDescent="0.15">
      <c r="A59" s="537" t="s">
        <v>521</v>
      </c>
      <c r="B59" s="153"/>
      <c r="C59" s="153"/>
      <c r="D59" s="154"/>
      <c r="E59" s="153"/>
      <c r="F59" s="153"/>
      <c r="G59" s="153"/>
      <c r="H59" s="153"/>
      <c r="I59" s="153"/>
      <c r="J59" s="153"/>
      <c r="K59" s="151"/>
      <c r="L59" s="151"/>
    </row>
    <row r="60" spans="1:12" s="101" customFormat="1" ht="31.15" customHeight="1" x14ac:dyDescent="0.15">
      <c r="A60" s="575" t="s">
        <v>125</v>
      </c>
      <c r="B60" s="576"/>
      <c r="C60" s="576"/>
      <c r="D60" s="576"/>
      <c r="E60" s="576"/>
      <c r="F60" s="576"/>
      <c r="G60" s="576"/>
      <c r="H60" s="576"/>
      <c r="I60" s="576"/>
      <c r="J60" s="576"/>
      <c r="K60" s="151"/>
      <c r="L60" s="151"/>
    </row>
    <row r="61" spans="1:12" ht="18" customHeight="1" x14ac:dyDescent="0.2">
      <c r="A61" s="575"/>
      <c r="B61" s="576"/>
      <c r="C61" s="576"/>
      <c r="D61" s="576"/>
      <c r="E61" s="576"/>
      <c r="F61" s="576"/>
      <c r="G61" s="576"/>
      <c r="H61" s="576"/>
      <c r="I61" s="576"/>
      <c r="J61" s="576"/>
      <c r="K61" s="151"/>
      <c r="L61" s="151"/>
    </row>
    <row r="63" spans="1:12" ht="15.95" customHeight="1" x14ac:dyDescent="0.2">
      <c r="B63" s="575"/>
      <c r="C63" s="576"/>
      <c r="D63" s="576"/>
      <c r="E63" s="576"/>
      <c r="F63" s="576"/>
      <c r="G63" s="576"/>
      <c r="H63" s="576"/>
      <c r="I63" s="576"/>
      <c r="J63" s="576"/>
      <c r="K63" s="576"/>
    </row>
  </sheetData>
  <mergeCells count="16">
    <mergeCell ref="B63:K63"/>
    <mergeCell ref="A3:J3"/>
    <mergeCell ref="A4:J4"/>
    <mergeCell ref="A5:D5"/>
    <mergeCell ref="A6:J6"/>
    <mergeCell ref="A7:B10"/>
    <mergeCell ref="C7:C10"/>
    <mergeCell ref="D7:H7"/>
    <mergeCell ref="I7:J8"/>
    <mergeCell ref="D8:D9"/>
    <mergeCell ref="E8:E9"/>
    <mergeCell ref="F8:F9"/>
    <mergeCell ref="G8:G9"/>
    <mergeCell ref="H8:H9"/>
    <mergeCell ref="A60:J60"/>
    <mergeCell ref="A61:J61"/>
  </mergeCells>
  <printOptions horizontalCentered="1"/>
  <pageMargins left="0.70866141732283472" right="0.39370078740157483" top="0.39370078740157483" bottom="0.39370078740157483" header="0" footer="0"/>
  <pageSetup paperSize="9" scale="9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4B1AE-0970-4E23-801E-82FA101C81EA}">
  <sheetPr codeName="Tabelle5">
    <pageSetUpPr fitToPage="1"/>
  </sheetPr>
  <dimension ref="A1:K47"/>
  <sheetViews>
    <sheetView showGridLines="0" zoomScaleNormal="100" workbookViewId="0"/>
  </sheetViews>
  <sheetFormatPr baseColWidth="10" defaultColWidth="7.75" defaultRowHeight="15.95" customHeight="1" x14ac:dyDescent="0.2"/>
  <cols>
    <col min="1" max="1" width="8.75" style="97" customWidth="1"/>
    <col min="2" max="2" width="31.25" style="97" customWidth="1"/>
    <col min="3" max="3" width="5.5" style="155" customWidth="1"/>
    <col min="4" max="4" width="10.25" style="156" customWidth="1"/>
    <col min="5" max="9" width="13.125" style="156" customWidth="1"/>
    <col min="10" max="10" width="9.375" style="225" bestFit="1" customWidth="1"/>
    <col min="11" max="11" width="8.75" style="226" bestFit="1" customWidth="1"/>
    <col min="12" max="16384" width="7.75" style="97"/>
  </cols>
  <sheetData>
    <row r="1" spans="1:11" s="91" customFormat="1" ht="36.75" customHeight="1" x14ac:dyDescent="0.2">
      <c r="A1" s="88"/>
      <c r="B1" s="89"/>
      <c r="C1" s="90"/>
      <c r="D1" s="90"/>
      <c r="E1" s="90"/>
      <c r="F1" s="90"/>
      <c r="G1" s="89"/>
      <c r="H1" s="89"/>
      <c r="I1" s="57" t="s">
        <v>6</v>
      </c>
      <c r="J1" s="158"/>
      <c r="K1" s="159"/>
    </row>
    <row r="2" spans="1:11" s="91" customFormat="1" ht="6.2" customHeight="1" x14ac:dyDescent="0.2">
      <c r="A2" s="92"/>
      <c r="B2" s="93"/>
      <c r="C2" s="93"/>
      <c r="D2" s="93"/>
      <c r="E2" s="93"/>
      <c r="F2" s="93"/>
      <c r="G2" s="93"/>
      <c r="H2" s="93"/>
      <c r="I2" s="93"/>
      <c r="J2" s="158"/>
      <c r="K2" s="159"/>
    </row>
    <row r="3" spans="1:11" s="94" customFormat="1" ht="15" x14ac:dyDescent="0.2">
      <c r="A3" s="578" t="s">
        <v>126</v>
      </c>
      <c r="B3" s="578"/>
      <c r="C3" s="578"/>
      <c r="D3" s="578"/>
      <c r="E3" s="578"/>
      <c r="F3" s="578"/>
      <c r="G3" s="578"/>
      <c r="H3" s="578"/>
      <c r="I3" s="578"/>
      <c r="J3" s="160"/>
      <c r="K3" s="161"/>
    </row>
    <row r="4" spans="1:11" s="94" customFormat="1" ht="15" x14ac:dyDescent="0.2">
      <c r="A4" s="578" t="s">
        <v>127</v>
      </c>
      <c r="B4" s="578"/>
      <c r="C4" s="578"/>
      <c r="D4" s="578"/>
      <c r="E4" s="578"/>
      <c r="F4" s="578"/>
      <c r="G4" s="578"/>
      <c r="H4" s="578"/>
      <c r="I4" s="578"/>
      <c r="J4" s="160"/>
      <c r="K4" s="161"/>
    </row>
    <row r="5" spans="1:11" s="166" customFormat="1" ht="12" customHeight="1" x14ac:dyDescent="0.2">
      <c r="A5" s="580" t="s">
        <v>128</v>
      </c>
      <c r="B5" s="580"/>
      <c r="C5" s="580"/>
      <c r="D5" s="580"/>
      <c r="E5" s="162"/>
      <c r="F5" s="162"/>
      <c r="G5" s="162"/>
      <c r="H5" s="162"/>
      <c r="I5" s="163"/>
      <c r="J5" s="164"/>
      <c r="K5" s="165"/>
    </row>
    <row r="6" spans="1:11" s="94" customFormat="1" ht="11.25" customHeight="1" x14ac:dyDescent="0.2">
      <c r="A6" s="606" t="s">
        <v>59</v>
      </c>
      <c r="B6" s="606"/>
      <c r="C6" s="167"/>
      <c r="D6" s="607" t="s">
        <v>129</v>
      </c>
      <c r="E6" s="607"/>
      <c r="F6" s="607"/>
      <c r="G6" s="607"/>
      <c r="H6" s="607"/>
      <c r="I6" s="607"/>
      <c r="J6" s="160"/>
      <c r="K6" s="161"/>
    </row>
    <row r="7" spans="1:11" s="94" customFormat="1" ht="24.95" customHeight="1" x14ac:dyDescent="0.2">
      <c r="A7" s="168"/>
      <c r="B7" s="169"/>
      <c r="C7" s="170"/>
      <c r="D7" s="608" t="s">
        <v>68</v>
      </c>
      <c r="E7" s="608"/>
      <c r="F7" s="608"/>
      <c r="G7" s="608" t="s">
        <v>130</v>
      </c>
      <c r="H7" s="608"/>
      <c r="I7" s="608"/>
      <c r="J7" s="160"/>
      <c r="K7" s="161"/>
    </row>
    <row r="8" spans="1:11" s="94" customFormat="1" ht="15" customHeight="1" x14ac:dyDescent="0.2">
      <c r="A8" s="171"/>
      <c r="B8" s="172"/>
      <c r="C8" s="172"/>
      <c r="D8" s="172"/>
      <c r="E8" s="172"/>
      <c r="F8" s="172"/>
      <c r="G8" s="172"/>
      <c r="H8" s="172"/>
      <c r="I8" s="173"/>
    </row>
    <row r="9" spans="1:11" s="177" customFormat="1" ht="24.95" customHeight="1" x14ac:dyDescent="0.2">
      <c r="A9" s="174" t="s">
        <v>13</v>
      </c>
      <c r="B9" s="175"/>
      <c r="C9" s="175"/>
      <c r="D9" s="175"/>
      <c r="E9" s="175"/>
      <c r="F9" s="175"/>
      <c r="G9" s="175"/>
      <c r="H9" s="175"/>
      <c r="I9" s="176"/>
    </row>
    <row r="10" spans="1:11" s="177" customFormat="1" ht="24.95" customHeight="1" x14ac:dyDescent="0.2">
      <c r="A10" s="174" t="s">
        <v>131</v>
      </c>
      <c r="B10" s="175"/>
      <c r="C10" s="175"/>
      <c r="D10" s="175"/>
      <c r="E10" s="175"/>
      <c r="F10" s="175"/>
      <c r="G10" s="175"/>
      <c r="H10" s="175"/>
      <c r="I10" s="176"/>
    </row>
    <row r="11" spans="1:11" s="177" customFormat="1" ht="24.95" customHeight="1" x14ac:dyDescent="0.2">
      <c r="A11" s="174" t="s">
        <v>132</v>
      </c>
      <c r="B11" s="175"/>
      <c r="C11" s="175"/>
      <c r="D11" s="175"/>
      <c r="E11" s="175"/>
      <c r="F11" s="175"/>
      <c r="G11" s="175"/>
      <c r="H11" s="175"/>
      <c r="I11" s="176"/>
    </row>
    <row r="12" spans="1:11" s="177" customFormat="1" ht="24.95" customHeight="1" x14ac:dyDescent="0.2">
      <c r="A12" s="174" t="s">
        <v>133</v>
      </c>
      <c r="B12" s="175"/>
      <c r="C12" s="175"/>
      <c r="D12" s="175"/>
      <c r="E12" s="175"/>
      <c r="F12" s="175"/>
      <c r="G12" s="175"/>
      <c r="H12" s="175"/>
      <c r="I12" s="176"/>
    </row>
    <row r="13" spans="1:11" s="110" customFormat="1" ht="0.75" customHeight="1" x14ac:dyDescent="0.2">
      <c r="A13" s="123"/>
      <c r="B13" s="124"/>
      <c r="C13" s="178"/>
      <c r="D13" s="179"/>
      <c r="E13" s="179"/>
      <c r="F13" s="179"/>
      <c r="G13" s="179"/>
      <c r="H13" s="179"/>
      <c r="I13" s="180"/>
      <c r="J13" s="181"/>
      <c r="K13" s="182"/>
    </row>
    <row r="14" spans="1:11" s="110" customFormat="1" ht="9.9499999999999993" customHeight="1" x14ac:dyDescent="0.2">
      <c r="A14" s="120"/>
      <c r="B14" s="119"/>
      <c r="C14" s="183"/>
      <c r="D14" s="184"/>
      <c r="E14" s="184"/>
      <c r="F14" s="184"/>
      <c r="G14" s="184"/>
      <c r="H14" s="184"/>
      <c r="I14" s="185"/>
      <c r="J14" s="186"/>
      <c r="K14" s="187"/>
    </row>
    <row r="15" spans="1:11" s="94" customFormat="1" ht="15" x14ac:dyDescent="0.2">
      <c r="A15" s="602" t="s">
        <v>13</v>
      </c>
      <c r="B15" s="579"/>
      <c r="C15" s="579"/>
      <c r="D15" s="579"/>
      <c r="E15" s="579"/>
      <c r="F15" s="579"/>
      <c r="G15" s="579"/>
      <c r="H15" s="579"/>
      <c r="I15" s="603"/>
      <c r="J15" s="188"/>
      <c r="K15" s="161"/>
    </row>
    <row r="16" spans="1:11" s="192" customFormat="1" ht="24.95" customHeight="1" x14ac:dyDescent="0.2">
      <c r="A16" s="604" t="s">
        <v>106</v>
      </c>
      <c r="B16" s="605"/>
      <c r="C16" s="189"/>
      <c r="D16" s="190"/>
      <c r="E16" s="190"/>
      <c r="F16" s="190"/>
      <c r="G16" s="190"/>
      <c r="H16" s="190"/>
      <c r="I16" s="191"/>
    </row>
    <row r="17" spans="1:9" s="198" customFormat="1" ht="24.95" customHeight="1" x14ac:dyDescent="0.2">
      <c r="A17" s="193" t="s">
        <v>134</v>
      </c>
      <c r="B17" s="194" t="s">
        <v>135</v>
      </c>
      <c r="C17" s="195"/>
      <c r="D17" s="196"/>
      <c r="E17" s="196"/>
      <c r="F17" s="196"/>
      <c r="G17" s="196"/>
      <c r="H17" s="196"/>
      <c r="I17" s="197"/>
    </row>
    <row r="18" spans="1:9" s="198" customFormat="1" ht="24.95" customHeight="1" x14ac:dyDescent="0.2">
      <c r="A18" s="193" t="s">
        <v>136</v>
      </c>
      <c r="B18" s="199" t="s">
        <v>137</v>
      </c>
      <c r="C18" s="195"/>
      <c r="D18" s="196"/>
      <c r="E18" s="196"/>
      <c r="F18" s="196"/>
      <c r="G18" s="196"/>
      <c r="H18" s="196"/>
      <c r="I18" s="197"/>
    </row>
    <row r="19" spans="1:9" s="200" customFormat="1" ht="24.95" customHeight="1" x14ac:dyDescent="0.2">
      <c r="A19" s="193" t="s">
        <v>138</v>
      </c>
      <c r="B19" s="199" t="s">
        <v>139</v>
      </c>
      <c r="C19" s="195"/>
      <c r="D19" s="196"/>
      <c r="E19" s="196"/>
      <c r="F19" s="196"/>
      <c r="G19" s="196"/>
      <c r="H19" s="196"/>
      <c r="I19" s="197"/>
    </row>
    <row r="20" spans="1:9" s="198" customFormat="1" ht="24.95" customHeight="1" x14ac:dyDescent="0.2">
      <c r="A20" s="193" t="s">
        <v>140</v>
      </c>
      <c r="B20" s="600" t="s">
        <v>141</v>
      </c>
      <c r="C20" s="600"/>
      <c r="D20" s="196"/>
      <c r="E20" s="196"/>
      <c r="F20" s="196"/>
      <c r="G20" s="196"/>
      <c r="H20" s="196"/>
      <c r="I20" s="197"/>
    </row>
    <row r="21" spans="1:9" s="200" customFormat="1" ht="24.95" customHeight="1" x14ac:dyDescent="0.2">
      <c r="A21" s="193" t="s">
        <v>142</v>
      </c>
      <c r="B21" s="199" t="s">
        <v>143</v>
      </c>
      <c r="C21" s="195"/>
      <c r="D21" s="196"/>
      <c r="E21" s="196"/>
      <c r="F21" s="196"/>
      <c r="G21" s="196"/>
      <c r="H21" s="196"/>
      <c r="I21" s="197"/>
    </row>
    <row r="22" spans="1:9" s="198" customFormat="1" ht="24.95" customHeight="1" x14ac:dyDescent="0.2">
      <c r="A22" s="193" t="s">
        <v>144</v>
      </c>
      <c r="B22" s="600" t="s">
        <v>145</v>
      </c>
      <c r="C22" s="600"/>
      <c r="D22" s="196"/>
      <c r="E22" s="196"/>
      <c r="F22" s="196"/>
      <c r="G22" s="196"/>
      <c r="H22" s="196"/>
      <c r="I22" s="197"/>
    </row>
    <row r="23" spans="1:9" s="200" customFormat="1" ht="24.95" customHeight="1" x14ac:dyDescent="0.2">
      <c r="A23" s="201" t="s">
        <v>146</v>
      </c>
      <c r="B23" s="202" t="s">
        <v>147</v>
      </c>
      <c r="C23" s="195"/>
      <c r="D23" s="196"/>
      <c r="E23" s="196"/>
      <c r="F23" s="196"/>
      <c r="G23" s="196"/>
      <c r="H23" s="196"/>
      <c r="I23" s="197"/>
    </row>
    <row r="24" spans="1:9" s="198" customFormat="1" ht="24.95" customHeight="1" x14ac:dyDescent="0.2">
      <c r="A24" s="193" t="s">
        <v>148</v>
      </c>
      <c r="B24" s="199" t="s">
        <v>149</v>
      </c>
      <c r="C24" s="195"/>
      <c r="D24" s="196"/>
      <c r="E24" s="196"/>
      <c r="F24" s="196"/>
      <c r="G24" s="196"/>
      <c r="H24" s="196"/>
      <c r="I24" s="197"/>
    </row>
    <row r="25" spans="1:9" s="200" customFormat="1" ht="24.95" customHeight="1" x14ac:dyDescent="0.2">
      <c r="A25" s="193" t="s">
        <v>150</v>
      </c>
      <c r="B25" s="199" t="s">
        <v>151</v>
      </c>
      <c r="C25" s="195"/>
      <c r="D25" s="196"/>
      <c r="E25" s="196"/>
      <c r="F25" s="196"/>
      <c r="G25" s="196"/>
      <c r="H25" s="196"/>
      <c r="I25" s="197"/>
    </row>
    <row r="26" spans="1:9" s="198" customFormat="1" ht="24.95" customHeight="1" x14ac:dyDescent="0.2">
      <c r="A26" s="201" t="s">
        <v>152</v>
      </c>
      <c r="B26" s="202" t="s">
        <v>153</v>
      </c>
      <c r="C26" s="195"/>
      <c r="D26" s="196"/>
      <c r="E26" s="196"/>
      <c r="F26" s="196"/>
      <c r="G26" s="196"/>
      <c r="H26" s="196"/>
      <c r="I26" s="197"/>
    </row>
    <row r="27" spans="1:9" s="198" customFormat="1" ht="24.95" customHeight="1" x14ac:dyDescent="0.2">
      <c r="A27" s="201" t="s">
        <v>154</v>
      </c>
      <c r="B27" s="199" t="s">
        <v>155</v>
      </c>
      <c r="C27" s="195"/>
      <c r="D27" s="196"/>
      <c r="E27" s="196"/>
      <c r="F27" s="196"/>
      <c r="G27" s="196"/>
      <c r="H27" s="196"/>
      <c r="I27" s="197"/>
    </row>
    <row r="28" spans="1:9" s="198" customFormat="1" ht="24.95" customHeight="1" x14ac:dyDescent="0.2">
      <c r="A28" s="193" t="s">
        <v>156</v>
      </c>
      <c r="B28" s="600" t="s">
        <v>157</v>
      </c>
      <c r="C28" s="600"/>
      <c r="D28" s="196"/>
      <c r="E28" s="196"/>
      <c r="F28" s="196"/>
      <c r="G28" s="196"/>
      <c r="H28" s="196"/>
      <c r="I28" s="197"/>
    </row>
    <row r="29" spans="1:9" s="198" customFormat="1" ht="24.95" customHeight="1" x14ac:dyDescent="0.2">
      <c r="A29" s="193" t="s">
        <v>158</v>
      </c>
      <c r="B29" s="600" t="s">
        <v>159</v>
      </c>
      <c r="C29" s="600"/>
      <c r="D29" s="196"/>
      <c r="E29" s="196"/>
      <c r="F29" s="196"/>
      <c r="G29" s="196"/>
      <c r="H29" s="196"/>
      <c r="I29" s="197"/>
    </row>
    <row r="30" spans="1:9" s="198" customFormat="1" ht="24.95" customHeight="1" x14ac:dyDescent="0.2">
      <c r="A30" s="201" t="s">
        <v>160</v>
      </c>
      <c r="B30" s="599" t="s">
        <v>161</v>
      </c>
      <c r="C30" s="599"/>
      <c r="D30" s="196"/>
      <c r="E30" s="196"/>
      <c r="F30" s="196"/>
      <c r="G30" s="196"/>
      <c r="H30" s="196"/>
      <c r="I30" s="197"/>
    </row>
    <row r="31" spans="1:9" s="198" customFormat="1" ht="24.95" customHeight="1" x14ac:dyDescent="0.2">
      <c r="A31" s="193" t="s">
        <v>162</v>
      </c>
      <c r="B31" s="599" t="s">
        <v>163</v>
      </c>
      <c r="C31" s="599"/>
      <c r="D31" s="196"/>
      <c r="E31" s="196"/>
      <c r="F31" s="196"/>
      <c r="G31" s="196"/>
      <c r="H31" s="196"/>
      <c r="I31" s="197"/>
    </row>
    <row r="32" spans="1:9" s="198" customFormat="1" ht="24.95" customHeight="1" x14ac:dyDescent="0.2">
      <c r="A32" s="201">
        <v>782.78300000000002</v>
      </c>
      <c r="B32" s="203" t="s">
        <v>164</v>
      </c>
      <c r="C32" s="195"/>
      <c r="D32" s="196"/>
      <c r="E32" s="196"/>
      <c r="F32" s="196"/>
      <c r="G32" s="196"/>
      <c r="H32" s="196"/>
      <c r="I32" s="197"/>
    </row>
    <row r="33" spans="1:11" s="198" customFormat="1" ht="24.95" customHeight="1" x14ac:dyDescent="0.2">
      <c r="A33" s="193" t="s">
        <v>165</v>
      </c>
      <c r="B33" s="600" t="s">
        <v>166</v>
      </c>
      <c r="C33" s="600"/>
      <c r="D33" s="196"/>
      <c r="E33" s="196"/>
      <c r="F33" s="196"/>
      <c r="G33" s="196"/>
      <c r="H33" s="196"/>
      <c r="I33" s="197"/>
    </row>
    <row r="34" spans="1:11" s="198" customFormat="1" ht="24.95" customHeight="1" x14ac:dyDescent="0.2">
      <c r="A34" s="193" t="s">
        <v>167</v>
      </c>
      <c r="B34" s="199" t="s">
        <v>168</v>
      </c>
      <c r="C34" s="195"/>
      <c r="D34" s="196"/>
      <c r="E34" s="196"/>
      <c r="F34" s="196"/>
      <c r="G34" s="196"/>
      <c r="H34" s="196"/>
      <c r="I34" s="197"/>
    </row>
    <row r="35" spans="1:11" s="198" customFormat="1" ht="24.95" customHeight="1" x14ac:dyDescent="0.2">
      <c r="A35" s="193">
        <v>86</v>
      </c>
      <c r="B35" s="199" t="s">
        <v>169</v>
      </c>
      <c r="C35" s="195"/>
      <c r="D35" s="196"/>
      <c r="E35" s="196"/>
      <c r="F35" s="196"/>
      <c r="G35" s="196"/>
      <c r="H35" s="196"/>
      <c r="I35" s="197"/>
    </row>
    <row r="36" spans="1:11" s="198" customFormat="1" ht="24.95" customHeight="1" x14ac:dyDescent="0.2">
      <c r="A36" s="193">
        <v>87.88</v>
      </c>
      <c r="B36" s="204" t="s">
        <v>170</v>
      </c>
      <c r="C36" s="195"/>
      <c r="D36" s="196"/>
      <c r="E36" s="196"/>
      <c r="F36" s="196"/>
      <c r="G36" s="196"/>
      <c r="H36" s="196"/>
      <c r="I36" s="197"/>
    </row>
    <row r="37" spans="1:11" s="198" customFormat="1" ht="24.95" customHeight="1" x14ac:dyDescent="0.2">
      <c r="A37" s="193" t="s">
        <v>171</v>
      </c>
      <c r="B37" s="600" t="s">
        <v>172</v>
      </c>
      <c r="C37" s="600"/>
      <c r="D37" s="196"/>
      <c r="E37" s="196"/>
      <c r="F37" s="196"/>
      <c r="G37" s="196"/>
      <c r="H37" s="196"/>
      <c r="I37" s="197"/>
    </row>
    <row r="38" spans="1:11" s="198" customFormat="1" ht="24.95" customHeight="1" x14ac:dyDescent="0.2">
      <c r="A38" s="193"/>
      <c r="B38" s="204" t="s">
        <v>173</v>
      </c>
      <c r="C38" s="195"/>
      <c r="D38" s="196"/>
      <c r="E38" s="196"/>
      <c r="F38" s="196"/>
      <c r="G38" s="196"/>
      <c r="H38" s="196"/>
      <c r="I38" s="197"/>
    </row>
    <row r="39" spans="1:11" s="198" customFormat="1" ht="24.95" customHeight="1" x14ac:dyDescent="0.2">
      <c r="A39" s="205" t="s">
        <v>174</v>
      </c>
      <c r="B39" s="206"/>
      <c r="C39" s="195"/>
      <c r="D39" s="196"/>
      <c r="E39" s="196"/>
      <c r="F39" s="196"/>
      <c r="G39" s="196"/>
      <c r="H39" s="196"/>
      <c r="I39" s="197"/>
    </row>
    <row r="40" spans="1:11" s="198" customFormat="1" ht="24.95" customHeight="1" x14ac:dyDescent="0.2">
      <c r="A40" s="207" t="s">
        <v>134</v>
      </c>
      <c r="B40" s="208" t="s">
        <v>135</v>
      </c>
      <c r="C40" s="195"/>
      <c r="D40" s="196"/>
      <c r="E40" s="196"/>
      <c r="F40" s="196"/>
      <c r="G40" s="196"/>
      <c r="H40" s="196"/>
      <c r="I40" s="197"/>
    </row>
    <row r="41" spans="1:11" s="198" customFormat="1" ht="24.95" customHeight="1" x14ac:dyDescent="0.2">
      <c r="A41" s="207" t="s">
        <v>175</v>
      </c>
      <c r="B41" s="208" t="s">
        <v>176</v>
      </c>
      <c r="C41" s="195"/>
      <c r="D41" s="196"/>
      <c r="E41" s="196"/>
      <c r="F41" s="196"/>
      <c r="G41" s="196"/>
      <c r="H41" s="196"/>
      <c r="I41" s="197"/>
    </row>
    <row r="42" spans="1:11" s="198" customFormat="1" ht="24.95" customHeight="1" x14ac:dyDescent="0.2">
      <c r="A42" s="207" t="s">
        <v>177</v>
      </c>
      <c r="B42" s="208" t="s">
        <v>178</v>
      </c>
      <c r="C42" s="195"/>
      <c r="D42" s="196"/>
      <c r="E42" s="196"/>
      <c r="F42" s="196"/>
      <c r="G42" s="196"/>
      <c r="H42" s="196"/>
      <c r="I42" s="197"/>
    </row>
    <row r="43" spans="1:11" ht="2.25" customHeight="1" x14ac:dyDescent="0.2">
      <c r="A43" s="209"/>
      <c r="B43" s="210"/>
      <c r="C43" s="211"/>
      <c r="D43" s="212"/>
      <c r="E43" s="212"/>
      <c r="F43" s="212"/>
      <c r="G43" s="212"/>
      <c r="H43" s="212"/>
      <c r="I43" s="213"/>
      <c r="J43" s="97"/>
      <c r="K43" s="97"/>
    </row>
    <row r="44" spans="1:11" s="151" customFormat="1" ht="12" customHeight="1" x14ac:dyDescent="0.15">
      <c r="A44" s="214"/>
      <c r="C44" s="215"/>
      <c r="D44" s="216"/>
      <c r="E44" s="216"/>
      <c r="F44" s="216"/>
      <c r="G44" s="216"/>
      <c r="H44" s="216"/>
      <c r="I44" s="217" t="s">
        <v>47</v>
      </c>
      <c r="J44" s="218"/>
      <c r="K44" s="219"/>
    </row>
    <row r="45" spans="1:11" s="151" customFormat="1" ht="35.25" customHeight="1" x14ac:dyDescent="0.15">
      <c r="A45" s="601" t="s">
        <v>179</v>
      </c>
      <c r="B45" s="601"/>
      <c r="C45" s="601"/>
      <c r="D45" s="601"/>
      <c r="E45" s="601"/>
      <c r="F45" s="601"/>
      <c r="G45" s="601"/>
      <c r="H45" s="601"/>
      <c r="I45" s="601"/>
      <c r="J45" s="220"/>
    </row>
    <row r="46" spans="1:11" s="151" customFormat="1" ht="9" x14ac:dyDescent="0.15">
      <c r="A46" s="214"/>
      <c r="B46" s="221"/>
      <c r="C46" s="222"/>
      <c r="D46" s="148"/>
      <c r="E46" s="148"/>
      <c r="F46" s="148"/>
      <c r="G46" s="148"/>
      <c r="H46" s="148"/>
      <c r="I46" s="148"/>
      <c r="J46" s="223"/>
    </row>
    <row r="47" spans="1:11" ht="11.25" x14ac:dyDescent="0.2">
      <c r="A47" s="224"/>
      <c r="J47" s="157"/>
      <c r="K47" s="97"/>
    </row>
  </sheetData>
  <mergeCells count="18">
    <mergeCell ref="B29:C29"/>
    <mergeCell ref="A3:I3"/>
    <mergeCell ref="A4:I4"/>
    <mergeCell ref="A5:D5"/>
    <mergeCell ref="A6:B6"/>
    <mergeCell ref="D6:I6"/>
    <mergeCell ref="D7:F7"/>
    <mergeCell ref="G7:I7"/>
    <mergeCell ref="A15:I15"/>
    <mergeCell ref="A16:B16"/>
    <mergeCell ref="B20:C20"/>
    <mergeCell ref="B22:C22"/>
    <mergeCell ref="B28:C28"/>
    <mergeCell ref="B30:C30"/>
    <mergeCell ref="B31:C31"/>
    <mergeCell ref="B33:C33"/>
    <mergeCell ref="B37:C37"/>
    <mergeCell ref="A45:I45"/>
  </mergeCells>
  <printOptions horizontalCentered="1"/>
  <pageMargins left="0.7" right="0.7" top="0.75" bottom="0.75" header="0.3" footer="0.3"/>
  <pageSetup paperSize="9" scale="6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5E977-2BA0-41EA-8BC5-A1D0DC763246}">
  <sheetPr codeName="Tabelle7">
    <pageSetUpPr fitToPage="1"/>
  </sheetPr>
  <dimension ref="A1:O82"/>
  <sheetViews>
    <sheetView showGridLines="0" zoomScaleNormal="100" workbookViewId="0"/>
  </sheetViews>
  <sheetFormatPr baseColWidth="10" defaultColWidth="7.75" defaultRowHeight="15.95" customHeight="1" x14ac:dyDescent="0.2"/>
  <cols>
    <col min="1" max="1" width="3.25" style="97" customWidth="1"/>
    <col min="2" max="2" width="16.375" style="97"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90"/>
      <c r="D1" s="90"/>
      <c r="E1" s="90"/>
      <c r="F1" s="90"/>
      <c r="G1" s="89"/>
      <c r="H1" s="89"/>
      <c r="I1" s="89"/>
      <c r="J1" s="57" t="s">
        <v>6</v>
      </c>
    </row>
    <row r="2" spans="1:15" s="91" customFormat="1" ht="6.2" customHeight="1" x14ac:dyDescent="0.2">
      <c r="A2" s="92"/>
      <c r="B2" s="93"/>
      <c r="C2" s="93"/>
      <c r="D2" s="93"/>
      <c r="E2" s="93"/>
      <c r="F2" s="93"/>
      <c r="G2" s="93"/>
      <c r="H2" s="93"/>
      <c r="I2" s="93"/>
      <c r="J2" s="93"/>
    </row>
    <row r="3" spans="1:15" s="94" customFormat="1" ht="24.95" customHeight="1" x14ac:dyDescent="0.2">
      <c r="A3" s="577" t="s">
        <v>180</v>
      </c>
      <c r="B3" s="578"/>
      <c r="C3" s="578"/>
      <c r="D3" s="578"/>
      <c r="E3" s="578"/>
      <c r="F3" s="578"/>
      <c r="G3" s="578"/>
      <c r="H3" s="578"/>
      <c r="I3" s="578"/>
      <c r="J3" s="578"/>
    </row>
    <row r="4" spans="1:15" s="94" customFormat="1" ht="12" customHeight="1" x14ac:dyDescent="0.2">
      <c r="A4" s="580" t="s">
        <v>128</v>
      </c>
      <c r="B4" s="580"/>
      <c r="C4" s="580"/>
      <c r="D4" s="580"/>
      <c r="E4" s="580"/>
      <c r="F4" s="580"/>
      <c r="G4" s="580"/>
      <c r="H4" s="580"/>
      <c r="I4" s="580"/>
      <c r="J4" s="580"/>
    </row>
    <row r="5" spans="1:15" s="94" customFormat="1" ht="11.25" customHeight="1" x14ac:dyDescent="0.2">
      <c r="A5" s="580" t="s">
        <v>59</v>
      </c>
      <c r="B5" s="580"/>
      <c r="C5" s="580"/>
      <c r="D5" s="580"/>
      <c r="E5" s="95"/>
      <c r="F5" s="95"/>
      <c r="G5" s="95"/>
      <c r="H5" s="95"/>
      <c r="I5" s="95"/>
      <c r="J5" s="95"/>
    </row>
    <row r="6" spans="1:15" s="94" customFormat="1" ht="12.75" customHeight="1" x14ac:dyDescent="0.2">
      <c r="A6" s="227"/>
      <c r="B6" s="228"/>
      <c r="C6" s="228"/>
      <c r="D6" s="228"/>
      <c r="E6" s="228"/>
      <c r="F6" s="228"/>
      <c r="G6" s="228"/>
      <c r="H6" s="228"/>
      <c r="I6" s="228"/>
      <c r="J6" s="228"/>
    </row>
    <row r="7" spans="1:15" s="91" customFormat="1" ht="12" customHeight="1" x14ac:dyDescent="0.2">
      <c r="A7" s="583" t="s">
        <v>181</v>
      </c>
      <c r="B7" s="584"/>
      <c r="C7" s="589" t="s">
        <v>182</v>
      </c>
      <c r="D7" s="592" t="s">
        <v>183</v>
      </c>
      <c r="E7" s="593"/>
      <c r="F7" s="593"/>
      <c r="G7" s="593"/>
      <c r="H7" s="594"/>
      <c r="I7" s="595" t="s">
        <v>184</v>
      </c>
      <c r="J7" s="596"/>
      <c r="K7" s="96"/>
      <c r="L7" s="96"/>
      <c r="M7" s="96"/>
      <c r="N7" s="96"/>
      <c r="O7" s="96"/>
    </row>
    <row r="8" spans="1:15" ht="21.75" customHeight="1" x14ac:dyDescent="0.2">
      <c r="A8" s="585"/>
      <c r="B8" s="586"/>
      <c r="C8" s="590"/>
      <c r="D8" s="573" t="s">
        <v>99</v>
      </c>
      <c r="E8" s="573" t="s">
        <v>100</v>
      </c>
      <c r="F8" s="573" t="s">
        <v>101</v>
      </c>
      <c r="G8" s="573" t="s">
        <v>102</v>
      </c>
      <c r="H8" s="573" t="s">
        <v>103</v>
      </c>
      <c r="I8" s="597"/>
      <c r="J8" s="598"/>
    </row>
    <row r="9" spans="1:15" ht="12" customHeight="1" x14ac:dyDescent="0.2">
      <c r="A9" s="585"/>
      <c r="B9" s="586"/>
      <c r="C9" s="590"/>
      <c r="D9" s="574"/>
      <c r="E9" s="574"/>
      <c r="F9" s="574"/>
      <c r="G9" s="574"/>
      <c r="H9" s="574"/>
      <c r="I9" s="98" t="s">
        <v>104</v>
      </c>
      <c r="J9" s="99" t="s">
        <v>105</v>
      </c>
    </row>
    <row r="10" spans="1:15" ht="12" customHeight="1" x14ac:dyDescent="0.2">
      <c r="A10" s="587"/>
      <c r="B10" s="588"/>
      <c r="C10" s="591"/>
      <c r="D10" s="100">
        <v>1</v>
      </c>
      <c r="E10" s="100">
        <v>2</v>
      </c>
      <c r="F10" s="100">
        <v>3</v>
      </c>
      <c r="G10" s="100">
        <v>4</v>
      </c>
      <c r="H10" s="100">
        <v>5</v>
      </c>
      <c r="I10" s="100">
        <v>6</v>
      </c>
      <c r="J10" s="100">
        <v>7</v>
      </c>
      <c r="K10" s="101"/>
    </row>
    <row r="11" spans="1:15" s="110" customFormat="1" ht="14.1" customHeight="1" x14ac:dyDescent="0.2">
      <c r="A11" s="102" t="s">
        <v>13</v>
      </c>
      <c r="B11" s="229"/>
      <c r="C11" s="230"/>
      <c r="D11" s="231"/>
      <c r="E11" s="232"/>
      <c r="F11" s="232"/>
      <c r="G11" s="232"/>
      <c r="H11" s="233"/>
      <c r="I11" s="231"/>
      <c r="J11" s="234"/>
    </row>
    <row r="12" spans="1:15" s="110" customFormat="1" ht="14.1" customHeight="1" x14ac:dyDescent="0.2">
      <c r="A12" s="126" t="s">
        <v>106</v>
      </c>
      <c r="B12" s="103"/>
      <c r="C12" s="113">
        <v>100</v>
      </c>
      <c r="D12" s="235">
        <v>148003</v>
      </c>
      <c r="E12" s="236">
        <v>147719</v>
      </c>
      <c r="F12" s="114">
        <v>148613</v>
      </c>
      <c r="G12" s="114">
        <v>146044</v>
      </c>
      <c r="H12" s="140">
        <v>145415</v>
      </c>
      <c r="I12" s="115">
        <v>2588</v>
      </c>
      <c r="J12" s="116">
        <v>1.7797338651445862</v>
      </c>
    </row>
    <row r="13" spans="1:15" s="110" customFormat="1" ht="12" customHeight="1" x14ac:dyDescent="0.2">
      <c r="A13" s="118" t="s">
        <v>107</v>
      </c>
      <c r="B13" s="119" t="s">
        <v>108</v>
      </c>
      <c r="C13" s="113">
        <v>55.119152990142091</v>
      </c>
      <c r="D13" s="115">
        <v>81578</v>
      </c>
      <c r="E13" s="114">
        <v>81259</v>
      </c>
      <c r="F13" s="114">
        <v>82173</v>
      </c>
      <c r="G13" s="114">
        <v>80945</v>
      </c>
      <c r="H13" s="140">
        <v>80516</v>
      </c>
      <c r="I13" s="115">
        <v>1062</v>
      </c>
      <c r="J13" s="116">
        <v>1.318992498385414</v>
      </c>
    </row>
    <row r="14" spans="1:15" s="110" customFormat="1" ht="12" customHeight="1" x14ac:dyDescent="0.2">
      <c r="A14" s="118"/>
      <c r="B14" s="119" t="s">
        <v>109</v>
      </c>
      <c r="C14" s="113">
        <v>44.880847009857909</v>
      </c>
      <c r="D14" s="115">
        <v>66425</v>
      </c>
      <c r="E14" s="114">
        <v>66460</v>
      </c>
      <c r="F14" s="114">
        <v>66440</v>
      </c>
      <c r="G14" s="114">
        <v>65099</v>
      </c>
      <c r="H14" s="140">
        <v>64899</v>
      </c>
      <c r="I14" s="115">
        <v>1526</v>
      </c>
      <c r="J14" s="116">
        <v>2.351345937533706</v>
      </c>
    </row>
    <row r="15" spans="1:15" s="110" customFormat="1" ht="12" customHeight="1" x14ac:dyDescent="0.2">
      <c r="A15" s="118" t="s">
        <v>107</v>
      </c>
      <c r="B15" s="121" t="s">
        <v>110</v>
      </c>
      <c r="C15" s="113">
        <v>11.095721032681769</v>
      </c>
      <c r="D15" s="115">
        <v>16422</v>
      </c>
      <c r="E15" s="114">
        <v>16936</v>
      </c>
      <c r="F15" s="114">
        <v>17588</v>
      </c>
      <c r="G15" s="114">
        <v>16135</v>
      </c>
      <c r="H15" s="140">
        <v>16417</v>
      </c>
      <c r="I15" s="115">
        <v>5</v>
      </c>
      <c r="J15" s="116">
        <v>3.0456234391179875E-2</v>
      </c>
    </row>
    <row r="16" spans="1:15" s="110" customFormat="1" ht="12" customHeight="1" x14ac:dyDescent="0.2">
      <c r="A16" s="118"/>
      <c r="B16" s="121" t="s">
        <v>111</v>
      </c>
      <c r="C16" s="113">
        <v>65.541914690918432</v>
      </c>
      <c r="D16" s="115">
        <v>97004</v>
      </c>
      <c r="E16" s="114">
        <v>96666</v>
      </c>
      <c r="F16" s="114">
        <v>97127</v>
      </c>
      <c r="G16" s="114">
        <v>96494</v>
      </c>
      <c r="H16" s="140">
        <v>96163</v>
      </c>
      <c r="I16" s="115">
        <v>841</v>
      </c>
      <c r="J16" s="116">
        <v>0.87455674219814272</v>
      </c>
    </row>
    <row r="17" spans="1:10" s="110" customFormat="1" ht="12" customHeight="1" x14ac:dyDescent="0.2">
      <c r="A17" s="118"/>
      <c r="B17" s="121" t="s">
        <v>112</v>
      </c>
      <c r="C17" s="113">
        <v>22.077255190773158</v>
      </c>
      <c r="D17" s="115">
        <v>32675</v>
      </c>
      <c r="E17" s="114">
        <v>32253</v>
      </c>
      <c r="F17" s="114">
        <v>32107</v>
      </c>
      <c r="G17" s="114">
        <v>31679</v>
      </c>
      <c r="H17" s="140">
        <v>31207</v>
      </c>
      <c r="I17" s="115">
        <v>1468</v>
      </c>
      <c r="J17" s="116">
        <v>4.7040728041785496</v>
      </c>
    </row>
    <row r="18" spans="1:10" s="110" customFormat="1" ht="12" customHeight="1" x14ac:dyDescent="0.2">
      <c r="A18" s="120"/>
      <c r="B18" s="121" t="s">
        <v>113</v>
      </c>
      <c r="C18" s="113">
        <v>1.2851090856266427</v>
      </c>
      <c r="D18" s="115">
        <v>1902</v>
      </c>
      <c r="E18" s="114">
        <v>1864</v>
      </c>
      <c r="F18" s="114">
        <v>1791</v>
      </c>
      <c r="G18" s="114">
        <v>1736</v>
      </c>
      <c r="H18" s="140">
        <v>1628</v>
      </c>
      <c r="I18" s="115">
        <v>274</v>
      </c>
      <c r="J18" s="116">
        <v>16.830466830466829</v>
      </c>
    </row>
    <row r="19" spans="1:10" s="110" customFormat="1" ht="12" customHeight="1" x14ac:dyDescent="0.2">
      <c r="A19" s="120"/>
      <c r="B19" s="121" t="s">
        <v>114</v>
      </c>
      <c r="C19" s="113">
        <v>0.41080248373343786</v>
      </c>
      <c r="D19" s="115">
        <v>608</v>
      </c>
      <c r="E19" s="114">
        <v>597</v>
      </c>
      <c r="F19" s="114">
        <v>552</v>
      </c>
      <c r="G19" s="114">
        <v>558</v>
      </c>
      <c r="H19" s="140">
        <v>520</v>
      </c>
      <c r="I19" s="115">
        <v>88</v>
      </c>
      <c r="J19" s="116">
        <v>16.923076923076923</v>
      </c>
    </row>
    <row r="20" spans="1:10" s="110" customFormat="1" ht="12" customHeight="1" x14ac:dyDescent="0.2">
      <c r="A20" s="118" t="s">
        <v>115</v>
      </c>
      <c r="B20" s="119" t="s">
        <v>185</v>
      </c>
      <c r="C20" s="113">
        <v>71.659358256251565</v>
      </c>
      <c r="D20" s="115">
        <v>106058</v>
      </c>
      <c r="E20" s="114">
        <v>106053</v>
      </c>
      <c r="F20" s="114">
        <v>106984</v>
      </c>
      <c r="G20" s="114">
        <v>105109</v>
      </c>
      <c r="H20" s="140">
        <v>104879</v>
      </c>
      <c r="I20" s="115">
        <v>1179</v>
      </c>
      <c r="J20" s="116">
        <v>1.1241525948950695</v>
      </c>
    </row>
    <row r="21" spans="1:10" s="110" customFormat="1" ht="12" customHeight="1" x14ac:dyDescent="0.2">
      <c r="A21" s="118"/>
      <c r="B21" s="119" t="s">
        <v>186</v>
      </c>
      <c r="C21" s="113">
        <v>28.340641743748439</v>
      </c>
      <c r="D21" s="115">
        <v>41945</v>
      </c>
      <c r="E21" s="114">
        <v>41666</v>
      </c>
      <c r="F21" s="114">
        <v>41629</v>
      </c>
      <c r="G21" s="114">
        <v>40935</v>
      </c>
      <c r="H21" s="140">
        <v>40536</v>
      </c>
      <c r="I21" s="115">
        <v>1409</v>
      </c>
      <c r="J21" s="116">
        <v>3.4759226366686402</v>
      </c>
    </row>
    <row r="22" spans="1:10" s="110" customFormat="1" ht="12" customHeight="1" x14ac:dyDescent="0.2">
      <c r="A22" s="118" t="s">
        <v>115</v>
      </c>
      <c r="B22" s="119" t="s">
        <v>118</v>
      </c>
      <c r="C22" s="113">
        <v>85.053681344297075</v>
      </c>
      <c r="D22" s="115">
        <v>125882</v>
      </c>
      <c r="E22" s="114">
        <v>126120</v>
      </c>
      <c r="F22" s="114">
        <v>126833</v>
      </c>
      <c r="G22" s="114">
        <v>124920</v>
      </c>
      <c r="H22" s="140">
        <v>124807</v>
      </c>
      <c r="I22" s="115">
        <v>1075</v>
      </c>
      <c r="J22" s="116">
        <v>0.8613298933553406</v>
      </c>
    </row>
    <row r="23" spans="1:10" s="110" customFormat="1" ht="12" customHeight="1" x14ac:dyDescent="0.2">
      <c r="A23" s="118"/>
      <c r="B23" s="119" t="s">
        <v>119</v>
      </c>
      <c r="C23" s="113">
        <v>14.944967331743275</v>
      </c>
      <c r="D23" s="115">
        <v>22119</v>
      </c>
      <c r="E23" s="114">
        <v>21596</v>
      </c>
      <c r="F23" s="114">
        <v>21777</v>
      </c>
      <c r="G23" s="114">
        <v>21122</v>
      </c>
      <c r="H23" s="140">
        <v>20604</v>
      </c>
      <c r="I23" s="115">
        <v>1515</v>
      </c>
      <c r="J23" s="116">
        <v>7.3529411764705879</v>
      </c>
    </row>
    <row r="24" spans="1:10" s="110" customFormat="1" ht="14.1" customHeight="1" x14ac:dyDescent="0.2">
      <c r="A24" s="102" t="s">
        <v>131</v>
      </c>
      <c r="B24" s="229"/>
      <c r="C24" s="230"/>
      <c r="D24" s="237"/>
      <c r="E24" s="238"/>
      <c r="F24" s="238"/>
      <c r="G24" s="238"/>
      <c r="H24" s="239"/>
      <c r="I24" s="231"/>
      <c r="J24" s="234"/>
    </row>
    <row r="25" spans="1:10" s="110" customFormat="1" ht="14.1" customHeight="1" x14ac:dyDescent="0.2">
      <c r="A25" s="126" t="s">
        <v>106</v>
      </c>
      <c r="B25" s="103"/>
      <c r="C25" s="113">
        <v>100</v>
      </c>
      <c r="D25" s="240">
        <v>5832284</v>
      </c>
      <c r="E25" s="236">
        <v>5812880</v>
      </c>
      <c r="F25" s="236">
        <v>5832369</v>
      </c>
      <c r="G25" s="236">
        <v>5749848</v>
      </c>
      <c r="H25" s="241">
        <v>5716365</v>
      </c>
      <c r="I25" s="235">
        <v>115919</v>
      </c>
      <c r="J25" s="116">
        <v>2.027844618039611</v>
      </c>
    </row>
    <row r="26" spans="1:10" s="110" customFormat="1" ht="12" customHeight="1" x14ac:dyDescent="0.2">
      <c r="A26" s="118" t="s">
        <v>107</v>
      </c>
      <c r="B26" s="119" t="s">
        <v>108</v>
      </c>
      <c r="C26" s="113">
        <v>53.993975602011147</v>
      </c>
      <c r="D26" s="115">
        <v>3149082</v>
      </c>
      <c r="E26" s="114">
        <v>3132399</v>
      </c>
      <c r="F26" s="114">
        <v>3156584</v>
      </c>
      <c r="G26" s="114">
        <v>3112147</v>
      </c>
      <c r="H26" s="140">
        <v>3088528</v>
      </c>
      <c r="I26" s="115">
        <v>60554</v>
      </c>
      <c r="J26" s="116">
        <v>1.960610361958836</v>
      </c>
    </row>
    <row r="27" spans="1:10" s="110" customFormat="1" ht="12" customHeight="1" x14ac:dyDescent="0.2">
      <c r="A27" s="118"/>
      <c r="B27" s="119" t="s">
        <v>109</v>
      </c>
      <c r="C27" s="113">
        <v>46.006024397988853</v>
      </c>
      <c r="D27" s="115">
        <v>2683202</v>
      </c>
      <c r="E27" s="114">
        <v>2680481</v>
      </c>
      <c r="F27" s="114">
        <v>2675785</v>
      </c>
      <c r="G27" s="114">
        <v>2637701</v>
      </c>
      <c r="H27" s="140">
        <v>2627837</v>
      </c>
      <c r="I27" s="115">
        <v>55365</v>
      </c>
      <c r="J27" s="116">
        <v>2.1068658368079909</v>
      </c>
    </row>
    <row r="28" spans="1:10" s="110" customFormat="1" ht="12" customHeight="1" x14ac:dyDescent="0.2">
      <c r="A28" s="118" t="s">
        <v>107</v>
      </c>
      <c r="B28" s="121" t="s">
        <v>110</v>
      </c>
      <c r="C28" s="113">
        <v>10.989245379683156</v>
      </c>
      <c r="D28" s="115">
        <v>640924</v>
      </c>
      <c r="E28" s="114">
        <v>656262</v>
      </c>
      <c r="F28" s="114">
        <v>670179</v>
      </c>
      <c r="G28" s="114">
        <v>625845</v>
      </c>
      <c r="H28" s="140">
        <v>635174</v>
      </c>
      <c r="I28" s="115">
        <v>5750</v>
      </c>
      <c r="J28" s="116">
        <v>0.90526375449876728</v>
      </c>
    </row>
    <row r="29" spans="1:10" s="110" customFormat="1" ht="12" customHeight="1" x14ac:dyDescent="0.2">
      <c r="A29" s="118"/>
      <c r="B29" s="121" t="s">
        <v>111</v>
      </c>
      <c r="C29" s="113">
        <v>67.679265961671277</v>
      </c>
      <c r="D29" s="115">
        <v>3947247</v>
      </c>
      <c r="E29" s="114">
        <v>3927292</v>
      </c>
      <c r="F29" s="114">
        <v>3942762</v>
      </c>
      <c r="G29" s="114">
        <v>3920694</v>
      </c>
      <c r="H29" s="140">
        <v>3900035</v>
      </c>
      <c r="I29" s="115">
        <v>47212</v>
      </c>
      <c r="J29" s="116">
        <v>1.2105532386247815</v>
      </c>
    </row>
    <row r="30" spans="1:10" s="110" customFormat="1" ht="12" customHeight="1" x14ac:dyDescent="0.2">
      <c r="A30" s="118"/>
      <c r="B30" s="121" t="s">
        <v>112</v>
      </c>
      <c r="C30" s="113">
        <v>20.075737052585232</v>
      </c>
      <c r="D30" s="115">
        <v>1170874</v>
      </c>
      <c r="E30" s="114">
        <v>1157181</v>
      </c>
      <c r="F30" s="114">
        <v>1149998</v>
      </c>
      <c r="G30" s="114">
        <v>1135517</v>
      </c>
      <c r="H30" s="140">
        <v>1116365</v>
      </c>
      <c r="I30" s="115">
        <v>54509</v>
      </c>
      <c r="J30" s="116">
        <v>4.882722048792286</v>
      </c>
    </row>
    <row r="31" spans="1:10" s="110" customFormat="1" ht="12" customHeight="1" x14ac:dyDescent="0.2">
      <c r="A31" s="120"/>
      <c r="B31" s="121" t="s">
        <v>113</v>
      </c>
      <c r="C31" s="113">
        <v>1.255751606060336</v>
      </c>
      <c r="D31" s="115">
        <v>73239</v>
      </c>
      <c r="E31" s="114">
        <v>72145</v>
      </c>
      <c r="F31" s="114">
        <v>69430</v>
      </c>
      <c r="G31" s="114">
        <v>67792</v>
      </c>
      <c r="H31" s="140">
        <v>64791</v>
      </c>
      <c r="I31" s="115">
        <v>8448</v>
      </c>
      <c r="J31" s="116">
        <v>13.038847988146502</v>
      </c>
    </row>
    <row r="32" spans="1:10" s="110" customFormat="1" ht="12" customHeight="1" x14ac:dyDescent="0.2">
      <c r="A32" s="120"/>
      <c r="B32" s="121" t="s">
        <v>114</v>
      </c>
      <c r="C32" s="113">
        <v>0.41488034533297763</v>
      </c>
      <c r="D32" s="115">
        <v>24197</v>
      </c>
      <c r="E32" s="114">
        <v>23843</v>
      </c>
      <c r="F32" s="114">
        <v>21925</v>
      </c>
      <c r="G32" s="114">
        <v>21572</v>
      </c>
      <c r="H32" s="140">
        <v>20469</v>
      </c>
      <c r="I32" s="115">
        <v>3728</v>
      </c>
      <c r="J32" s="116">
        <v>18.212907323269334</v>
      </c>
    </row>
    <row r="33" spans="1:10" s="110" customFormat="1" ht="12" customHeight="1" x14ac:dyDescent="0.2">
      <c r="A33" s="118" t="s">
        <v>115</v>
      </c>
      <c r="B33" s="119" t="s">
        <v>185</v>
      </c>
      <c r="C33" s="113">
        <v>71.463563845656353</v>
      </c>
      <c r="D33" s="115">
        <v>4167958</v>
      </c>
      <c r="E33" s="114">
        <v>4155189</v>
      </c>
      <c r="F33" s="114">
        <v>4191011</v>
      </c>
      <c r="G33" s="114">
        <v>4126065</v>
      </c>
      <c r="H33" s="140">
        <v>4108715</v>
      </c>
      <c r="I33" s="115">
        <v>59243</v>
      </c>
      <c r="J33" s="116">
        <v>1.441886331858014</v>
      </c>
    </row>
    <row r="34" spans="1:10" s="110" customFormat="1" ht="12" customHeight="1" x14ac:dyDescent="0.2">
      <c r="A34" s="118"/>
      <c r="B34" s="119" t="s">
        <v>186</v>
      </c>
      <c r="C34" s="113">
        <v>28.536436154343651</v>
      </c>
      <c r="D34" s="115">
        <v>1664326</v>
      </c>
      <c r="E34" s="114">
        <v>1657691</v>
      </c>
      <c r="F34" s="114">
        <v>1641358</v>
      </c>
      <c r="G34" s="114">
        <v>1623783</v>
      </c>
      <c r="H34" s="140">
        <v>1607650</v>
      </c>
      <c r="I34" s="115">
        <v>56676</v>
      </c>
      <c r="J34" s="116">
        <v>3.5253942089385126</v>
      </c>
    </row>
    <row r="35" spans="1:10" s="110" customFormat="1" ht="12" customHeight="1" x14ac:dyDescent="0.2">
      <c r="A35" s="118" t="s">
        <v>115</v>
      </c>
      <c r="B35" s="119" t="s">
        <v>118</v>
      </c>
      <c r="C35" s="113">
        <v>83.11104191771183</v>
      </c>
      <c r="D35" s="115">
        <v>4847272</v>
      </c>
      <c r="E35" s="114">
        <v>4852618</v>
      </c>
      <c r="F35" s="114">
        <v>4870463</v>
      </c>
      <c r="G35" s="114">
        <v>4813509</v>
      </c>
      <c r="H35" s="140">
        <v>4803860</v>
      </c>
      <c r="I35" s="115">
        <v>43412</v>
      </c>
      <c r="J35" s="116">
        <v>0.90368994933241187</v>
      </c>
    </row>
    <row r="36" spans="1:10" s="110" customFormat="1" ht="12" customHeight="1" x14ac:dyDescent="0.2">
      <c r="A36" s="118"/>
      <c r="B36" s="119" t="s">
        <v>119</v>
      </c>
      <c r="C36" s="113">
        <v>16.887380655674519</v>
      </c>
      <c r="D36" s="115">
        <v>984920</v>
      </c>
      <c r="E36" s="114">
        <v>960140</v>
      </c>
      <c r="F36" s="114">
        <v>961772</v>
      </c>
      <c r="G36" s="114">
        <v>936209</v>
      </c>
      <c r="H36" s="140">
        <v>912382</v>
      </c>
      <c r="I36" s="115">
        <v>72538</v>
      </c>
      <c r="J36" s="116">
        <v>7.9503979692716431</v>
      </c>
    </row>
    <row r="37" spans="1:10" s="110" customFormat="1" ht="14.1" customHeight="1" x14ac:dyDescent="0.2">
      <c r="A37" s="102" t="s">
        <v>132</v>
      </c>
      <c r="B37" s="229"/>
      <c r="C37" s="230"/>
      <c r="D37" s="237"/>
      <c r="E37" s="238"/>
      <c r="F37" s="238"/>
      <c r="G37" s="238"/>
      <c r="H37" s="239"/>
      <c r="I37" s="231"/>
      <c r="J37" s="234"/>
    </row>
    <row r="38" spans="1:10" s="110" customFormat="1" ht="14.1" customHeight="1" x14ac:dyDescent="0.2">
      <c r="A38" s="126" t="s">
        <v>106</v>
      </c>
      <c r="B38" s="103"/>
      <c r="C38" s="113">
        <v>100</v>
      </c>
      <c r="D38" s="240">
        <v>27996429</v>
      </c>
      <c r="E38" s="236">
        <v>27952596</v>
      </c>
      <c r="F38" s="236">
        <v>27982236</v>
      </c>
      <c r="G38" s="236">
        <v>27555281</v>
      </c>
      <c r="H38" s="241">
        <v>27426862</v>
      </c>
      <c r="I38" s="235">
        <v>569567</v>
      </c>
      <c r="J38" s="116">
        <v>2.0766757786581636</v>
      </c>
    </row>
    <row r="39" spans="1:10" s="110" customFormat="1" ht="12" customHeight="1" x14ac:dyDescent="0.2">
      <c r="A39" s="118" t="s">
        <v>107</v>
      </c>
      <c r="B39" s="119" t="s">
        <v>108</v>
      </c>
      <c r="C39" s="113">
        <v>54.096935005532316</v>
      </c>
      <c r="D39" s="115">
        <v>15145210</v>
      </c>
      <c r="E39" s="114">
        <v>15110188</v>
      </c>
      <c r="F39" s="114">
        <v>15175142</v>
      </c>
      <c r="G39" s="114">
        <v>14942293</v>
      </c>
      <c r="H39" s="140">
        <v>14851464</v>
      </c>
      <c r="I39" s="115">
        <v>293746</v>
      </c>
      <c r="J39" s="116">
        <v>1.9778925498523243</v>
      </c>
    </row>
    <row r="40" spans="1:10" s="110" customFormat="1" ht="12" customHeight="1" x14ac:dyDescent="0.2">
      <c r="A40" s="118"/>
      <c r="B40" s="119" t="s">
        <v>109</v>
      </c>
      <c r="C40" s="113">
        <v>45.903064994467684</v>
      </c>
      <c r="D40" s="115">
        <v>12851219</v>
      </c>
      <c r="E40" s="114">
        <v>12842408</v>
      </c>
      <c r="F40" s="114">
        <v>12807094</v>
      </c>
      <c r="G40" s="114">
        <v>12612988</v>
      </c>
      <c r="H40" s="140">
        <v>12575398</v>
      </c>
      <c r="I40" s="115">
        <v>275821</v>
      </c>
      <c r="J40" s="116">
        <v>2.1933381353019601</v>
      </c>
    </row>
    <row r="41" spans="1:10" s="110" customFormat="1" ht="12" customHeight="1" x14ac:dyDescent="0.2">
      <c r="A41" s="118" t="s">
        <v>107</v>
      </c>
      <c r="B41" s="121" t="s">
        <v>110</v>
      </c>
      <c r="C41" s="113">
        <v>10.346276662641511</v>
      </c>
      <c r="D41" s="115">
        <v>2896588</v>
      </c>
      <c r="E41" s="114">
        <v>2979109</v>
      </c>
      <c r="F41" s="114">
        <v>3034003</v>
      </c>
      <c r="G41" s="114">
        <v>2802987</v>
      </c>
      <c r="H41" s="140">
        <v>2850622</v>
      </c>
      <c r="I41" s="115">
        <v>45966</v>
      </c>
      <c r="J41" s="116">
        <v>1.6124901863523118</v>
      </c>
    </row>
    <row r="42" spans="1:10" s="110" customFormat="1" ht="12" customHeight="1" x14ac:dyDescent="0.2">
      <c r="A42" s="118"/>
      <c r="B42" s="121" t="s">
        <v>111</v>
      </c>
      <c r="C42" s="113">
        <v>67.046990171496518</v>
      </c>
      <c r="D42" s="115">
        <v>18770763</v>
      </c>
      <c r="E42" s="114">
        <v>18708754</v>
      </c>
      <c r="F42" s="114">
        <v>18751265</v>
      </c>
      <c r="G42" s="114">
        <v>18633930</v>
      </c>
      <c r="H42" s="140">
        <v>18557586</v>
      </c>
      <c r="I42" s="115">
        <v>213177</v>
      </c>
      <c r="J42" s="116">
        <v>1.1487323836192918</v>
      </c>
    </row>
    <row r="43" spans="1:10" s="110" customFormat="1" ht="12" customHeight="1" x14ac:dyDescent="0.2">
      <c r="A43" s="118"/>
      <c r="B43" s="121" t="s">
        <v>112</v>
      </c>
      <c r="C43" s="113">
        <v>21.222631643485673</v>
      </c>
      <c r="D43" s="115">
        <v>5941579</v>
      </c>
      <c r="E43" s="114">
        <v>5882602</v>
      </c>
      <c r="F43" s="114">
        <v>5830949</v>
      </c>
      <c r="G43" s="114">
        <v>5762399</v>
      </c>
      <c r="H43" s="140">
        <v>5677561</v>
      </c>
      <c r="I43" s="115">
        <v>264018</v>
      </c>
      <c r="J43" s="116">
        <v>4.6502010282232105</v>
      </c>
    </row>
    <row r="44" spans="1:10" s="110" customFormat="1" ht="12" customHeight="1" x14ac:dyDescent="0.2">
      <c r="A44" s="120"/>
      <c r="B44" s="121" t="s">
        <v>113</v>
      </c>
      <c r="C44" s="113">
        <v>1.3840908067239575</v>
      </c>
      <c r="D44" s="115">
        <v>387496</v>
      </c>
      <c r="E44" s="114">
        <v>382129</v>
      </c>
      <c r="F44" s="114">
        <v>366017</v>
      </c>
      <c r="G44" s="114">
        <v>355965</v>
      </c>
      <c r="H44" s="140">
        <v>341093</v>
      </c>
      <c r="I44" s="115">
        <v>46403</v>
      </c>
      <c r="J44" s="116">
        <v>13.604207650113018</v>
      </c>
    </row>
    <row r="45" spans="1:10" s="110" customFormat="1" ht="12" customHeight="1" x14ac:dyDescent="0.2">
      <c r="A45" s="120"/>
      <c r="B45" s="121" t="s">
        <v>114</v>
      </c>
      <c r="C45" s="113">
        <v>0.48021124408402227</v>
      </c>
      <c r="D45" s="115">
        <v>134442</v>
      </c>
      <c r="E45" s="114">
        <v>132646</v>
      </c>
      <c r="F45" s="114">
        <v>121119</v>
      </c>
      <c r="G45" s="114">
        <v>117095</v>
      </c>
      <c r="H45" s="140">
        <v>110873</v>
      </c>
      <c r="I45" s="115">
        <v>23569</v>
      </c>
      <c r="J45" s="116">
        <v>21.25765515499716</v>
      </c>
    </row>
    <row r="46" spans="1:10" s="110" customFormat="1" ht="12" customHeight="1" x14ac:dyDescent="0.2">
      <c r="A46" s="118" t="s">
        <v>115</v>
      </c>
      <c r="B46" s="119" t="s">
        <v>185</v>
      </c>
      <c r="C46" s="113">
        <v>71.059991258170825</v>
      </c>
      <c r="D46" s="115">
        <v>19894260</v>
      </c>
      <c r="E46" s="114">
        <v>19884249</v>
      </c>
      <c r="F46" s="114">
        <v>19995583</v>
      </c>
      <c r="G46" s="114">
        <v>19646582</v>
      </c>
      <c r="H46" s="140">
        <v>19601534</v>
      </c>
      <c r="I46" s="115">
        <v>292726</v>
      </c>
      <c r="J46" s="116">
        <v>1.4933831199129619</v>
      </c>
    </row>
    <row r="47" spans="1:10" s="110" customFormat="1" ht="12" customHeight="1" x14ac:dyDescent="0.2">
      <c r="A47" s="118"/>
      <c r="B47" s="119" t="s">
        <v>186</v>
      </c>
      <c r="C47" s="113">
        <v>28.940008741829182</v>
      </c>
      <c r="D47" s="115">
        <v>8102169</v>
      </c>
      <c r="E47" s="114">
        <v>8068347</v>
      </c>
      <c r="F47" s="114">
        <v>7986653</v>
      </c>
      <c r="G47" s="114">
        <v>7908699</v>
      </c>
      <c r="H47" s="140">
        <v>7825328</v>
      </c>
      <c r="I47" s="115">
        <v>276841</v>
      </c>
      <c r="J47" s="116">
        <v>3.5377558614795444</v>
      </c>
    </row>
    <row r="48" spans="1:10" s="110" customFormat="1" ht="12" customHeight="1" x14ac:dyDescent="0.2">
      <c r="A48" s="118" t="s">
        <v>115</v>
      </c>
      <c r="B48" s="119" t="s">
        <v>118</v>
      </c>
      <c r="C48" s="113">
        <v>85.020378849031061</v>
      </c>
      <c r="D48" s="115">
        <v>23802670</v>
      </c>
      <c r="E48" s="114">
        <v>23857726</v>
      </c>
      <c r="F48" s="114">
        <v>23888365</v>
      </c>
      <c r="G48" s="114">
        <v>23580422</v>
      </c>
      <c r="H48" s="140">
        <v>23551663</v>
      </c>
      <c r="I48" s="115">
        <v>251007</v>
      </c>
      <c r="J48" s="116">
        <v>1.0657718735190802</v>
      </c>
    </row>
    <row r="49" spans="1:10" s="110" customFormat="1" ht="12" customHeight="1" x14ac:dyDescent="0.2">
      <c r="A49" s="118"/>
      <c r="B49" s="119" t="s">
        <v>119</v>
      </c>
      <c r="C49" s="113">
        <v>14.978142390945646</v>
      </c>
      <c r="D49" s="115">
        <v>4193345</v>
      </c>
      <c r="E49" s="114">
        <v>4094342</v>
      </c>
      <c r="F49" s="114">
        <v>4093362</v>
      </c>
      <c r="G49" s="114">
        <v>3974372</v>
      </c>
      <c r="H49" s="140">
        <v>3874721</v>
      </c>
      <c r="I49" s="115">
        <v>318624</v>
      </c>
      <c r="J49" s="116">
        <v>8.2231469052868587</v>
      </c>
    </row>
    <row r="50" spans="1:10" s="110" customFormat="1" ht="14.1" customHeight="1" x14ac:dyDescent="0.2">
      <c r="A50" s="102" t="s">
        <v>133</v>
      </c>
      <c r="B50" s="229"/>
      <c r="C50" s="230"/>
      <c r="D50" s="237"/>
      <c r="E50" s="238"/>
      <c r="F50" s="238"/>
      <c r="G50" s="238"/>
      <c r="H50" s="239"/>
      <c r="I50" s="231"/>
      <c r="J50" s="234"/>
    </row>
    <row r="51" spans="1:10" s="110" customFormat="1" ht="14.1" customHeight="1" x14ac:dyDescent="0.2">
      <c r="A51" s="126" t="s">
        <v>106</v>
      </c>
      <c r="B51" s="103"/>
      <c r="C51" s="113">
        <v>100</v>
      </c>
      <c r="D51" s="240">
        <v>34333843</v>
      </c>
      <c r="E51" s="236">
        <v>34284367</v>
      </c>
      <c r="F51" s="236">
        <v>34322787</v>
      </c>
      <c r="G51" s="236">
        <v>33802173</v>
      </c>
      <c r="H51" s="241">
        <v>33636048</v>
      </c>
      <c r="I51" s="235">
        <v>697795</v>
      </c>
      <c r="J51" s="116">
        <v>2.0745451427587449</v>
      </c>
    </row>
    <row r="52" spans="1:10" s="110" customFormat="1" ht="12" customHeight="1" x14ac:dyDescent="0.2">
      <c r="A52" s="118" t="s">
        <v>107</v>
      </c>
      <c r="B52" s="119" t="s">
        <v>108</v>
      </c>
      <c r="C52" s="113">
        <v>53.599665496227729</v>
      </c>
      <c r="D52" s="115">
        <v>18402825</v>
      </c>
      <c r="E52" s="114">
        <v>18358637</v>
      </c>
      <c r="F52" s="114">
        <v>18434151</v>
      </c>
      <c r="G52" s="114">
        <v>18148598</v>
      </c>
      <c r="H52" s="140">
        <v>18029250</v>
      </c>
      <c r="I52" s="115">
        <v>373575</v>
      </c>
      <c r="J52" s="116">
        <v>2.0720495860892716</v>
      </c>
    </row>
    <row r="53" spans="1:10" s="110" customFormat="1" ht="12" customHeight="1" x14ac:dyDescent="0.2">
      <c r="A53" s="118"/>
      <c r="B53" s="119" t="s">
        <v>109</v>
      </c>
      <c r="C53" s="113">
        <v>46.400334503772271</v>
      </c>
      <c r="D53" s="115">
        <v>15931018</v>
      </c>
      <c r="E53" s="114">
        <v>15925730</v>
      </c>
      <c r="F53" s="114">
        <v>15888636</v>
      </c>
      <c r="G53" s="114">
        <v>15653575</v>
      </c>
      <c r="H53" s="140">
        <v>15606798</v>
      </c>
      <c r="I53" s="115">
        <v>324220</v>
      </c>
      <c r="J53" s="116">
        <v>2.077428054108216</v>
      </c>
    </row>
    <row r="54" spans="1:10" s="110" customFormat="1" ht="12" customHeight="1" x14ac:dyDescent="0.2">
      <c r="A54" s="118" t="s">
        <v>107</v>
      </c>
      <c r="B54" s="121" t="s">
        <v>110</v>
      </c>
      <c r="C54" s="113">
        <v>10.047855697365424</v>
      </c>
      <c r="D54" s="115">
        <v>3449815</v>
      </c>
      <c r="E54" s="114">
        <v>3542512</v>
      </c>
      <c r="F54" s="114">
        <v>3601445</v>
      </c>
      <c r="G54" s="114">
        <v>3318904</v>
      </c>
      <c r="H54" s="140">
        <v>3370454</v>
      </c>
      <c r="I54" s="115">
        <v>79361</v>
      </c>
      <c r="J54" s="116">
        <v>2.35460860762378</v>
      </c>
    </row>
    <row r="55" spans="1:10" s="110" customFormat="1" ht="12" customHeight="1" x14ac:dyDescent="0.2">
      <c r="A55" s="118"/>
      <c r="B55" s="121" t="s">
        <v>111</v>
      </c>
      <c r="C55" s="113">
        <v>67.07898093435098</v>
      </c>
      <c r="D55" s="115">
        <v>23030792</v>
      </c>
      <c r="E55" s="114">
        <v>22956274</v>
      </c>
      <c r="F55" s="114">
        <v>23011413</v>
      </c>
      <c r="G55" s="114">
        <v>22865771</v>
      </c>
      <c r="H55" s="140">
        <v>22768237</v>
      </c>
      <c r="I55" s="115">
        <v>262555</v>
      </c>
      <c r="J55" s="116">
        <v>1.1531635058085525</v>
      </c>
    </row>
    <row r="56" spans="1:10" s="110" customFormat="1" ht="12" customHeight="1" x14ac:dyDescent="0.2">
      <c r="A56" s="118"/>
      <c r="B56" s="121" t="s">
        <v>112</v>
      </c>
      <c r="C56" s="113">
        <v>21.521960125465711</v>
      </c>
      <c r="D56" s="115">
        <v>7389316</v>
      </c>
      <c r="E56" s="114">
        <v>7326316</v>
      </c>
      <c r="F56" s="114">
        <v>7270079</v>
      </c>
      <c r="G56" s="114">
        <v>7190226</v>
      </c>
      <c r="H56" s="140">
        <v>7087952</v>
      </c>
      <c r="I56" s="115">
        <v>301364</v>
      </c>
      <c r="J56" s="116">
        <v>4.2517782287464705</v>
      </c>
    </row>
    <row r="57" spans="1:10" s="110" customFormat="1" ht="12" customHeight="1" x14ac:dyDescent="0.2">
      <c r="A57" s="120"/>
      <c r="B57" s="121" t="s">
        <v>113</v>
      </c>
      <c r="C57" s="113">
        <v>1.3511945050835119</v>
      </c>
      <c r="D57" s="115">
        <v>463917</v>
      </c>
      <c r="E57" s="114">
        <v>459263</v>
      </c>
      <c r="F57" s="114">
        <v>439848</v>
      </c>
      <c r="G57" s="114">
        <v>427272</v>
      </c>
      <c r="H57" s="140">
        <v>409405</v>
      </c>
      <c r="I57" s="115">
        <v>54512</v>
      </c>
      <c r="J57" s="116">
        <v>13.314932646157228</v>
      </c>
    </row>
    <row r="58" spans="1:10" s="110" customFormat="1" ht="12" customHeight="1" x14ac:dyDescent="0.2">
      <c r="A58" s="120"/>
      <c r="B58" s="121" t="s">
        <v>114</v>
      </c>
      <c r="C58" s="113">
        <v>0.46922507334818303</v>
      </c>
      <c r="D58" s="115">
        <v>161103</v>
      </c>
      <c r="E58" s="114">
        <v>159802</v>
      </c>
      <c r="F58" s="114">
        <v>145748</v>
      </c>
      <c r="G58" s="114">
        <v>140920</v>
      </c>
      <c r="H58" s="140">
        <v>133894</v>
      </c>
      <c r="I58" s="115">
        <v>27209</v>
      </c>
      <c r="J58" s="116">
        <v>20.321298937965853</v>
      </c>
    </row>
    <row r="59" spans="1:10" s="110" customFormat="1" ht="12" customHeight="1" x14ac:dyDescent="0.2">
      <c r="A59" s="118" t="s">
        <v>115</v>
      </c>
      <c r="B59" s="119" t="s">
        <v>185</v>
      </c>
      <c r="C59" s="113">
        <v>70.455293920928099</v>
      </c>
      <c r="D59" s="115">
        <v>24190010</v>
      </c>
      <c r="E59" s="114">
        <v>24179042</v>
      </c>
      <c r="F59" s="114">
        <v>24309301</v>
      </c>
      <c r="G59" s="114">
        <v>23901280</v>
      </c>
      <c r="H59" s="140">
        <v>23841794</v>
      </c>
      <c r="I59" s="115">
        <v>348216</v>
      </c>
      <c r="J59" s="116">
        <v>1.4605276767343933</v>
      </c>
    </row>
    <row r="60" spans="1:10" s="110" customFormat="1" ht="12" customHeight="1" x14ac:dyDescent="0.2">
      <c r="A60" s="118"/>
      <c r="B60" s="119" t="s">
        <v>186</v>
      </c>
      <c r="C60" s="113">
        <v>29.544706079071894</v>
      </c>
      <c r="D60" s="115">
        <v>10143833</v>
      </c>
      <c r="E60" s="114">
        <v>10105325</v>
      </c>
      <c r="F60" s="114">
        <v>10013486</v>
      </c>
      <c r="G60" s="114">
        <v>9900893</v>
      </c>
      <c r="H60" s="140">
        <v>9794254</v>
      </c>
      <c r="I60" s="115">
        <v>349579</v>
      </c>
      <c r="J60" s="116">
        <v>3.5692253845979489</v>
      </c>
    </row>
    <row r="61" spans="1:10" s="110" customFormat="1" ht="12" customHeight="1" x14ac:dyDescent="0.2">
      <c r="A61" s="118" t="s">
        <v>115</v>
      </c>
      <c r="B61" s="119" t="s">
        <v>118</v>
      </c>
      <c r="C61" s="113">
        <v>85.934370935406207</v>
      </c>
      <c r="D61" s="115">
        <v>29504572</v>
      </c>
      <c r="E61" s="114">
        <v>29579798</v>
      </c>
      <c r="F61" s="114">
        <v>29630248</v>
      </c>
      <c r="G61" s="114">
        <v>29255196</v>
      </c>
      <c r="H61" s="140">
        <v>29213372</v>
      </c>
      <c r="I61" s="115">
        <v>291200</v>
      </c>
      <c r="J61" s="116">
        <v>0.99680379245504425</v>
      </c>
    </row>
    <row r="62" spans="1:10" s="110" customFormat="1" ht="12" customHeight="1" x14ac:dyDescent="0.2">
      <c r="A62" s="118"/>
      <c r="B62" s="119" t="s">
        <v>119</v>
      </c>
      <c r="C62" s="113">
        <v>14.064044622094881</v>
      </c>
      <c r="D62" s="115">
        <v>4828727</v>
      </c>
      <c r="E62" s="114">
        <v>4703880</v>
      </c>
      <c r="F62" s="114">
        <v>4691884</v>
      </c>
      <c r="G62" s="114">
        <v>4546346</v>
      </c>
      <c r="H62" s="140">
        <v>4422055</v>
      </c>
      <c r="I62" s="115">
        <v>406672</v>
      </c>
      <c r="J62" s="116">
        <v>9.1964482576539641</v>
      </c>
    </row>
    <row r="63" spans="1:10" s="110" customFormat="1" ht="14.1" customHeight="1" x14ac:dyDescent="0.2">
      <c r="A63" s="102" t="s">
        <v>187</v>
      </c>
      <c r="B63" s="229"/>
      <c r="C63" s="230"/>
      <c r="D63" s="237"/>
      <c r="E63" s="238"/>
      <c r="F63" s="238"/>
      <c r="G63" s="238"/>
      <c r="H63" s="239"/>
      <c r="I63" s="231"/>
      <c r="J63" s="234"/>
    </row>
    <row r="64" spans="1:10" s="110" customFormat="1" ht="14.1" customHeight="1" x14ac:dyDescent="0.2">
      <c r="A64" s="126" t="s">
        <v>106</v>
      </c>
      <c r="B64" s="103"/>
      <c r="C64" s="113">
        <v>100</v>
      </c>
      <c r="D64" s="240">
        <v>159986</v>
      </c>
      <c r="E64" s="236">
        <v>159929</v>
      </c>
      <c r="F64" s="236">
        <v>160205</v>
      </c>
      <c r="G64" s="236">
        <v>157721</v>
      </c>
      <c r="H64" s="140">
        <v>157066</v>
      </c>
      <c r="I64" s="115">
        <v>2920</v>
      </c>
      <c r="J64" s="116">
        <v>1.8590910827295533</v>
      </c>
    </row>
    <row r="65" spans="1:12" s="110" customFormat="1" ht="12" customHeight="1" x14ac:dyDescent="0.2">
      <c r="A65" s="118" t="s">
        <v>107</v>
      </c>
      <c r="B65" s="119" t="s">
        <v>108</v>
      </c>
      <c r="C65" s="113">
        <v>54.491643018764144</v>
      </c>
      <c r="D65" s="235">
        <v>87179</v>
      </c>
      <c r="E65" s="236">
        <v>87079</v>
      </c>
      <c r="F65" s="236">
        <v>87528</v>
      </c>
      <c r="G65" s="236">
        <v>86324</v>
      </c>
      <c r="H65" s="140">
        <v>85883</v>
      </c>
      <c r="I65" s="115">
        <v>1296</v>
      </c>
      <c r="J65" s="116">
        <v>1.5090297264883621</v>
      </c>
    </row>
    <row r="66" spans="1:12" s="110" customFormat="1" ht="12" customHeight="1" x14ac:dyDescent="0.2">
      <c r="A66" s="118"/>
      <c r="B66" s="119" t="s">
        <v>109</v>
      </c>
      <c r="C66" s="113">
        <v>45.508356981235856</v>
      </c>
      <c r="D66" s="235">
        <v>72807</v>
      </c>
      <c r="E66" s="236">
        <v>72850</v>
      </c>
      <c r="F66" s="236">
        <v>72677</v>
      </c>
      <c r="G66" s="236">
        <v>71397</v>
      </c>
      <c r="H66" s="140">
        <v>71183</v>
      </c>
      <c r="I66" s="115">
        <v>1624</v>
      </c>
      <c r="J66" s="116">
        <v>2.2814436031074834</v>
      </c>
    </row>
    <row r="67" spans="1:12" s="110" customFormat="1" ht="12" customHeight="1" x14ac:dyDescent="0.2">
      <c r="A67" s="118" t="s">
        <v>107</v>
      </c>
      <c r="B67" s="121" t="s">
        <v>110</v>
      </c>
      <c r="C67" s="113">
        <v>10.81157101246359</v>
      </c>
      <c r="D67" s="235">
        <v>17297</v>
      </c>
      <c r="E67" s="236">
        <v>17802</v>
      </c>
      <c r="F67" s="236">
        <v>18366</v>
      </c>
      <c r="G67" s="236">
        <v>16926</v>
      </c>
      <c r="H67" s="140">
        <v>17289</v>
      </c>
      <c r="I67" s="115">
        <v>8</v>
      </c>
      <c r="J67" s="116">
        <v>4.627219619411186E-2</v>
      </c>
    </row>
    <row r="68" spans="1:12" s="110" customFormat="1" ht="12" customHeight="1" x14ac:dyDescent="0.2">
      <c r="A68" s="118"/>
      <c r="B68" s="121" t="s">
        <v>111</v>
      </c>
      <c r="C68" s="113">
        <v>65.7163751828285</v>
      </c>
      <c r="D68" s="235">
        <v>105137</v>
      </c>
      <c r="E68" s="236">
        <v>105047</v>
      </c>
      <c r="F68" s="236">
        <v>105075</v>
      </c>
      <c r="G68" s="236">
        <v>104480</v>
      </c>
      <c r="H68" s="140">
        <v>104103</v>
      </c>
      <c r="I68" s="115">
        <v>1034</v>
      </c>
      <c r="J68" s="116">
        <v>0.99324707261077971</v>
      </c>
    </row>
    <row r="69" spans="1:12" s="110" customFormat="1" ht="12" customHeight="1" x14ac:dyDescent="0.2">
      <c r="A69" s="118"/>
      <c r="B69" s="121" t="s">
        <v>112</v>
      </c>
      <c r="C69" s="113">
        <v>22.27569912367332</v>
      </c>
      <c r="D69" s="235">
        <v>35638</v>
      </c>
      <c r="E69" s="236">
        <v>35192</v>
      </c>
      <c r="F69" s="236">
        <v>34957</v>
      </c>
      <c r="G69" s="236">
        <v>34539</v>
      </c>
      <c r="H69" s="140">
        <v>34008</v>
      </c>
      <c r="I69" s="115">
        <v>1630</v>
      </c>
      <c r="J69" s="116">
        <v>4.7929898847330037</v>
      </c>
    </row>
    <row r="70" spans="1:12" s="110" customFormat="1" ht="12" customHeight="1" x14ac:dyDescent="0.2">
      <c r="A70" s="120"/>
      <c r="B70" s="121" t="s">
        <v>113</v>
      </c>
      <c r="C70" s="113">
        <v>1.1963546810345904</v>
      </c>
      <c r="D70" s="235">
        <v>1914</v>
      </c>
      <c r="E70" s="236">
        <v>1888</v>
      </c>
      <c r="F70" s="236">
        <v>1807</v>
      </c>
      <c r="G70" s="236">
        <v>1776</v>
      </c>
      <c r="H70" s="140">
        <v>1666</v>
      </c>
      <c r="I70" s="115">
        <v>248</v>
      </c>
      <c r="J70" s="116">
        <v>14.8859543817527</v>
      </c>
    </row>
    <row r="71" spans="1:12" s="110" customFormat="1" ht="12" customHeight="1" x14ac:dyDescent="0.2">
      <c r="A71" s="120"/>
      <c r="B71" s="121" t="s">
        <v>114</v>
      </c>
      <c r="C71" s="113">
        <v>0.40566049529333814</v>
      </c>
      <c r="D71" s="235">
        <v>649</v>
      </c>
      <c r="E71" s="236">
        <v>644</v>
      </c>
      <c r="F71" s="236">
        <v>583</v>
      </c>
      <c r="G71" s="236">
        <v>595</v>
      </c>
      <c r="H71" s="140">
        <v>553</v>
      </c>
      <c r="I71" s="115">
        <v>96</v>
      </c>
      <c r="J71" s="116">
        <v>17.359855334538878</v>
      </c>
    </row>
    <row r="72" spans="1:12" s="110" customFormat="1" ht="12" customHeight="1" x14ac:dyDescent="0.2">
      <c r="A72" s="118" t="s">
        <v>115</v>
      </c>
      <c r="B72" s="119" t="s">
        <v>185</v>
      </c>
      <c r="C72" s="113">
        <v>71.882539722225701</v>
      </c>
      <c r="D72" s="235">
        <v>115002</v>
      </c>
      <c r="E72" s="236">
        <v>115162</v>
      </c>
      <c r="F72" s="236">
        <v>115727</v>
      </c>
      <c r="G72" s="236">
        <v>113884</v>
      </c>
      <c r="H72" s="140">
        <v>113609</v>
      </c>
      <c r="I72" s="115">
        <v>1393</v>
      </c>
      <c r="J72" s="116">
        <v>1.2261352533690113</v>
      </c>
    </row>
    <row r="73" spans="1:12" s="110" customFormat="1" ht="12" customHeight="1" x14ac:dyDescent="0.2">
      <c r="A73" s="118"/>
      <c r="B73" s="119" t="s">
        <v>186</v>
      </c>
      <c r="C73" s="113">
        <v>28.117460277774306</v>
      </c>
      <c r="D73" s="115">
        <v>44984</v>
      </c>
      <c r="E73" s="114">
        <v>44767</v>
      </c>
      <c r="F73" s="114">
        <v>44478</v>
      </c>
      <c r="G73" s="114">
        <v>43837</v>
      </c>
      <c r="H73" s="140">
        <v>43457</v>
      </c>
      <c r="I73" s="115">
        <v>1527</v>
      </c>
      <c r="J73" s="116">
        <v>3.5138182571277357</v>
      </c>
    </row>
    <row r="74" spans="1:12" s="110" customFormat="1" ht="12" customHeight="1" x14ac:dyDescent="0.2">
      <c r="A74" s="118" t="s">
        <v>115</v>
      </c>
      <c r="B74" s="119" t="s">
        <v>118</v>
      </c>
      <c r="C74" s="113">
        <v>87.335766879601962</v>
      </c>
      <c r="D74" s="115">
        <v>139725</v>
      </c>
      <c r="E74" s="114">
        <v>140065</v>
      </c>
      <c r="F74" s="114">
        <v>140465</v>
      </c>
      <c r="G74" s="114">
        <v>138558</v>
      </c>
      <c r="H74" s="140">
        <v>138311</v>
      </c>
      <c r="I74" s="115">
        <v>1414</v>
      </c>
      <c r="J74" s="116">
        <v>1.0223337261678391</v>
      </c>
    </row>
    <row r="75" spans="1:12" s="110" customFormat="1" ht="12" customHeight="1" x14ac:dyDescent="0.2">
      <c r="A75" s="142"/>
      <c r="B75" s="124" t="s">
        <v>119</v>
      </c>
      <c r="C75" s="125">
        <v>12.663608065705748</v>
      </c>
      <c r="D75" s="143">
        <v>20260</v>
      </c>
      <c r="E75" s="144">
        <v>19862</v>
      </c>
      <c r="F75" s="144">
        <v>19738</v>
      </c>
      <c r="G75" s="144">
        <v>19161</v>
      </c>
      <c r="H75" s="145">
        <v>18753</v>
      </c>
      <c r="I75" s="143">
        <v>1507</v>
      </c>
      <c r="J75" s="146">
        <v>8.0360475657228179</v>
      </c>
    </row>
    <row r="76" spans="1:12" s="101" customFormat="1" ht="11.25" customHeight="1" x14ac:dyDescent="0.15">
      <c r="B76" s="147"/>
      <c r="C76" s="147"/>
      <c r="D76" s="148"/>
      <c r="E76" s="148"/>
      <c r="F76" s="148"/>
      <c r="G76" s="149"/>
      <c r="H76" s="148"/>
      <c r="I76" s="148"/>
      <c r="J76" s="242" t="s">
        <v>47</v>
      </c>
    </row>
    <row r="77" spans="1:12" s="101" customFormat="1" ht="12.75" customHeight="1" x14ac:dyDescent="0.15">
      <c r="A77" s="537" t="s">
        <v>521</v>
      </c>
      <c r="B77" s="153"/>
      <c r="C77" s="153"/>
      <c r="D77" s="154"/>
      <c r="E77" s="153"/>
      <c r="F77" s="153"/>
      <c r="G77" s="153"/>
      <c r="H77" s="153"/>
      <c r="I77" s="153"/>
      <c r="J77" s="153"/>
    </row>
    <row r="78" spans="1:12" s="101" customFormat="1" ht="18" customHeight="1" x14ac:dyDescent="0.15">
      <c r="A78" s="575" t="s">
        <v>188</v>
      </c>
      <c r="B78" s="576"/>
      <c r="C78" s="576"/>
      <c r="D78" s="576"/>
      <c r="E78" s="576"/>
      <c r="F78" s="576"/>
      <c r="G78" s="576"/>
      <c r="H78" s="576"/>
      <c r="I78" s="576"/>
      <c r="J78" s="576"/>
    </row>
    <row r="79" spans="1:12" ht="18" customHeight="1" x14ac:dyDescent="0.2">
      <c r="A79" s="575"/>
      <c r="B79" s="576"/>
      <c r="C79" s="576"/>
      <c r="D79" s="576"/>
      <c r="E79" s="576"/>
      <c r="F79" s="576"/>
      <c r="G79" s="576"/>
      <c r="H79" s="576"/>
      <c r="I79" s="576"/>
      <c r="J79" s="576"/>
    </row>
    <row r="80" spans="1:12" ht="22.5" customHeight="1" x14ac:dyDescent="0.2">
      <c r="A80" s="609"/>
      <c r="B80" s="610"/>
      <c r="C80" s="610"/>
      <c r="D80" s="610"/>
      <c r="E80" s="610"/>
      <c r="F80" s="610"/>
      <c r="G80" s="610"/>
      <c r="H80" s="610"/>
      <c r="I80" s="610"/>
      <c r="J80" s="610"/>
      <c r="K80" s="243"/>
      <c r="L80" s="243"/>
    </row>
    <row r="81" spans="1:10" ht="12.75" customHeight="1" x14ac:dyDescent="0.2">
      <c r="A81" s="244"/>
      <c r="B81" s="244"/>
      <c r="C81" s="245"/>
      <c r="D81" s="246"/>
      <c r="E81" s="246"/>
      <c r="F81" s="246"/>
      <c r="G81" s="246"/>
      <c r="H81" s="246"/>
      <c r="I81" s="246"/>
      <c r="J81" s="247"/>
    </row>
    <row r="82" spans="1:10" ht="12.75" customHeight="1" x14ac:dyDescent="0.2">
      <c r="A82" s="244"/>
      <c r="B82" s="244"/>
      <c r="C82" s="245"/>
      <c r="D82" s="246"/>
      <c r="E82" s="246"/>
      <c r="F82" s="246"/>
      <c r="G82" s="246"/>
      <c r="H82" s="246"/>
      <c r="I82" s="246"/>
      <c r="J82" s="247"/>
    </row>
  </sheetData>
  <mergeCells count="15">
    <mergeCell ref="A3:J3"/>
    <mergeCell ref="A4:J4"/>
    <mergeCell ref="A5:D5"/>
    <mergeCell ref="A7:B10"/>
    <mergeCell ref="C7:C10"/>
    <mergeCell ref="D7:H7"/>
    <mergeCell ref="I7:J8"/>
    <mergeCell ref="D8:D9"/>
    <mergeCell ref="E8:E9"/>
    <mergeCell ref="F8:F9"/>
    <mergeCell ref="G8:G9"/>
    <mergeCell ref="H8:H9"/>
    <mergeCell ref="A78:J78"/>
    <mergeCell ref="A79:J79"/>
    <mergeCell ref="A80:J80"/>
  </mergeCells>
  <printOptions horizontalCentered="1"/>
  <pageMargins left="0.7" right="0.7" top="0.75" bottom="0.75" header="0.3" footer="0.3"/>
  <pageSetup paperSize="9" scale="7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E6B15-F395-491C-8388-70E5AF0F5CB2}">
  <sheetPr codeName="Tabelle10"/>
  <dimension ref="A1:Q863"/>
  <sheetViews>
    <sheetView showGridLines="0" zoomScaleNormal="100" workbookViewId="0"/>
  </sheetViews>
  <sheetFormatPr baseColWidth="10" defaultColWidth="7.75" defaultRowHeight="15.95" customHeight="1" x14ac:dyDescent="0.2"/>
  <cols>
    <col min="1" max="1" width="3.125" style="97" customWidth="1"/>
    <col min="2" max="2" width="2" style="97" customWidth="1"/>
    <col min="3" max="3" width="5.875" style="97" customWidth="1"/>
    <col min="4" max="4" width="28.5" style="97" customWidth="1"/>
    <col min="5" max="5" width="5" style="155" customWidth="1"/>
    <col min="6" max="10" width="8.5" style="156" customWidth="1"/>
    <col min="11" max="11" width="8.5" style="282" customWidth="1"/>
    <col min="12" max="12" width="8.5" style="157" customWidth="1"/>
    <col min="13" max="256" width="7.75" style="97"/>
    <col min="257" max="258" width="3.25" style="97" customWidth="1"/>
    <col min="259" max="259" width="3.375" style="97" customWidth="1"/>
    <col min="260" max="260" width="23" style="97" customWidth="1"/>
    <col min="261" max="261" width="5" style="97" customWidth="1"/>
    <col min="262" max="268" width="8.375" style="97" customWidth="1"/>
    <col min="269" max="512" width="7.75" style="97"/>
    <col min="513" max="514" width="3.25" style="97" customWidth="1"/>
    <col min="515" max="515" width="3.375" style="97" customWidth="1"/>
    <col min="516" max="516" width="23" style="97" customWidth="1"/>
    <col min="517" max="517" width="5" style="97" customWidth="1"/>
    <col min="518" max="524" width="8.375" style="97" customWidth="1"/>
    <col min="525" max="768" width="7.75" style="97"/>
    <col min="769" max="770" width="3.25" style="97" customWidth="1"/>
    <col min="771" max="771" width="3.375" style="97" customWidth="1"/>
    <col min="772" max="772" width="23" style="97" customWidth="1"/>
    <col min="773" max="773" width="5" style="97" customWidth="1"/>
    <col min="774" max="780" width="8.375" style="97" customWidth="1"/>
    <col min="781" max="1024" width="7.75" style="97"/>
    <col min="1025" max="1026" width="3.25" style="97" customWidth="1"/>
    <col min="1027" max="1027" width="3.375" style="97" customWidth="1"/>
    <col min="1028" max="1028" width="23" style="97" customWidth="1"/>
    <col min="1029" max="1029" width="5" style="97" customWidth="1"/>
    <col min="1030" max="1036" width="8.375" style="97" customWidth="1"/>
    <col min="1037" max="1280" width="7.75" style="97"/>
    <col min="1281" max="1282" width="3.25" style="97" customWidth="1"/>
    <col min="1283" max="1283" width="3.375" style="97" customWidth="1"/>
    <col min="1284" max="1284" width="23" style="97" customWidth="1"/>
    <col min="1285" max="1285" width="5" style="97" customWidth="1"/>
    <col min="1286" max="1292" width="8.375" style="97" customWidth="1"/>
    <col min="1293" max="1536" width="7.75" style="97"/>
    <col min="1537" max="1538" width="3.25" style="97" customWidth="1"/>
    <col min="1539" max="1539" width="3.375" style="97" customWidth="1"/>
    <col min="1540" max="1540" width="23" style="97" customWidth="1"/>
    <col min="1541" max="1541" width="5" style="97" customWidth="1"/>
    <col min="1542" max="1548" width="8.375" style="97" customWidth="1"/>
    <col min="1549" max="1792" width="7.75" style="97"/>
    <col min="1793" max="1794" width="3.25" style="97" customWidth="1"/>
    <col min="1795" max="1795" width="3.375" style="97" customWidth="1"/>
    <col min="1796" max="1796" width="23" style="97" customWidth="1"/>
    <col min="1797" max="1797" width="5" style="97" customWidth="1"/>
    <col min="1798" max="1804" width="8.375" style="97" customWidth="1"/>
    <col min="1805" max="2048" width="7.75" style="97"/>
    <col min="2049" max="2050" width="3.25" style="97" customWidth="1"/>
    <col min="2051" max="2051" width="3.375" style="97" customWidth="1"/>
    <col min="2052" max="2052" width="23" style="97" customWidth="1"/>
    <col min="2053" max="2053" width="5" style="97" customWidth="1"/>
    <col min="2054" max="2060" width="8.375" style="97" customWidth="1"/>
    <col min="2061" max="2304" width="7.75" style="97"/>
    <col min="2305" max="2306" width="3.25" style="97" customWidth="1"/>
    <col min="2307" max="2307" width="3.375" style="97" customWidth="1"/>
    <col min="2308" max="2308" width="23" style="97" customWidth="1"/>
    <col min="2309" max="2309" width="5" style="97" customWidth="1"/>
    <col min="2310" max="2316" width="8.375" style="97" customWidth="1"/>
    <col min="2317" max="2560" width="7.75" style="97"/>
    <col min="2561" max="2562" width="3.25" style="97" customWidth="1"/>
    <col min="2563" max="2563" width="3.375" style="97" customWidth="1"/>
    <col min="2564" max="2564" width="23" style="97" customWidth="1"/>
    <col min="2565" max="2565" width="5" style="97" customWidth="1"/>
    <col min="2566" max="2572" width="8.375" style="97" customWidth="1"/>
    <col min="2573" max="2816" width="7.75" style="97"/>
    <col min="2817" max="2818" width="3.25" style="97" customWidth="1"/>
    <col min="2819" max="2819" width="3.375" style="97" customWidth="1"/>
    <col min="2820" max="2820" width="23" style="97" customWidth="1"/>
    <col min="2821" max="2821" width="5" style="97" customWidth="1"/>
    <col min="2822" max="2828" width="8.375" style="97" customWidth="1"/>
    <col min="2829" max="3072" width="7.75" style="97"/>
    <col min="3073" max="3074" width="3.25" style="97" customWidth="1"/>
    <col min="3075" max="3075" width="3.375" style="97" customWidth="1"/>
    <col min="3076" max="3076" width="23" style="97" customWidth="1"/>
    <col min="3077" max="3077" width="5" style="97" customWidth="1"/>
    <col min="3078" max="3084" width="8.375" style="97" customWidth="1"/>
    <col min="3085" max="3328" width="7.75" style="97"/>
    <col min="3329" max="3330" width="3.25" style="97" customWidth="1"/>
    <col min="3331" max="3331" width="3.375" style="97" customWidth="1"/>
    <col min="3332" max="3332" width="23" style="97" customWidth="1"/>
    <col min="3333" max="3333" width="5" style="97" customWidth="1"/>
    <col min="3334" max="3340" width="8.375" style="97" customWidth="1"/>
    <col min="3341" max="3584" width="7.75" style="97"/>
    <col min="3585" max="3586" width="3.25" style="97" customWidth="1"/>
    <col min="3587" max="3587" width="3.375" style="97" customWidth="1"/>
    <col min="3588" max="3588" width="23" style="97" customWidth="1"/>
    <col min="3589" max="3589" width="5" style="97" customWidth="1"/>
    <col min="3590" max="3596" width="8.375" style="97" customWidth="1"/>
    <col min="3597" max="3840" width="7.75" style="97"/>
    <col min="3841" max="3842" width="3.25" style="97" customWidth="1"/>
    <col min="3843" max="3843" width="3.375" style="97" customWidth="1"/>
    <col min="3844" max="3844" width="23" style="97" customWidth="1"/>
    <col min="3845" max="3845" width="5" style="97" customWidth="1"/>
    <col min="3846" max="3852" width="8.375" style="97" customWidth="1"/>
    <col min="3853" max="4096" width="7.75" style="97"/>
    <col min="4097" max="4098" width="3.25" style="97" customWidth="1"/>
    <col min="4099" max="4099" width="3.375" style="97" customWidth="1"/>
    <col min="4100" max="4100" width="23" style="97" customWidth="1"/>
    <col min="4101" max="4101" width="5" style="97" customWidth="1"/>
    <col min="4102" max="4108" width="8.375" style="97" customWidth="1"/>
    <col min="4109" max="4352" width="7.75" style="97"/>
    <col min="4353" max="4354" width="3.25" style="97" customWidth="1"/>
    <col min="4355" max="4355" width="3.375" style="97" customWidth="1"/>
    <col min="4356" max="4356" width="23" style="97" customWidth="1"/>
    <col min="4357" max="4357" width="5" style="97" customWidth="1"/>
    <col min="4358" max="4364" width="8.375" style="97" customWidth="1"/>
    <col min="4365" max="4608" width="7.75" style="97"/>
    <col min="4609" max="4610" width="3.25" style="97" customWidth="1"/>
    <col min="4611" max="4611" width="3.375" style="97" customWidth="1"/>
    <col min="4612" max="4612" width="23" style="97" customWidth="1"/>
    <col min="4613" max="4613" width="5" style="97" customWidth="1"/>
    <col min="4614" max="4620" width="8.375" style="97" customWidth="1"/>
    <col min="4621" max="4864" width="7.75" style="97"/>
    <col min="4865" max="4866" width="3.25" style="97" customWidth="1"/>
    <col min="4867" max="4867" width="3.375" style="97" customWidth="1"/>
    <col min="4868" max="4868" width="23" style="97" customWidth="1"/>
    <col min="4869" max="4869" width="5" style="97" customWidth="1"/>
    <col min="4870" max="4876" width="8.375" style="97" customWidth="1"/>
    <col min="4877" max="5120" width="7.75" style="97"/>
    <col min="5121" max="5122" width="3.25" style="97" customWidth="1"/>
    <col min="5123" max="5123" width="3.375" style="97" customWidth="1"/>
    <col min="5124" max="5124" width="23" style="97" customWidth="1"/>
    <col min="5125" max="5125" width="5" style="97" customWidth="1"/>
    <col min="5126" max="5132" width="8.375" style="97" customWidth="1"/>
    <col min="5133" max="5376" width="7.75" style="97"/>
    <col min="5377" max="5378" width="3.25" style="97" customWidth="1"/>
    <col min="5379" max="5379" width="3.375" style="97" customWidth="1"/>
    <col min="5380" max="5380" width="23" style="97" customWidth="1"/>
    <col min="5381" max="5381" width="5" style="97" customWidth="1"/>
    <col min="5382" max="5388" width="8.375" style="97" customWidth="1"/>
    <col min="5389" max="5632" width="7.75" style="97"/>
    <col min="5633" max="5634" width="3.25" style="97" customWidth="1"/>
    <col min="5635" max="5635" width="3.375" style="97" customWidth="1"/>
    <col min="5636" max="5636" width="23" style="97" customWidth="1"/>
    <col min="5637" max="5637" width="5" style="97" customWidth="1"/>
    <col min="5638" max="5644" width="8.375" style="97" customWidth="1"/>
    <col min="5645" max="5888" width="7.75" style="97"/>
    <col min="5889" max="5890" width="3.25" style="97" customWidth="1"/>
    <col min="5891" max="5891" width="3.375" style="97" customWidth="1"/>
    <col min="5892" max="5892" width="23" style="97" customWidth="1"/>
    <col min="5893" max="5893" width="5" style="97" customWidth="1"/>
    <col min="5894" max="5900" width="8.375" style="97" customWidth="1"/>
    <col min="5901" max="6144" width="7.75" style="97"/>
    <col min="6145" max="6146" width="3.25" style="97" customWidth="1"/>
    <col min="6147" max="6147" width="3.375" style="97" customWidth="1"/>
    <col min="6148" max="6148" width="23" style="97" customWidth="1"/>
    <col min="6149" max="6149" width="5" style="97" customWidth="1"/>
    <col min="6150" max="6156" width="8.375" style="97" customWidth="1"/>
    <col min="6157" max="6400" width="7.75" style="97"/>
    <col min="6401" max="6402" width="3.25" style="97" customWidth="1"/>
    <col min="6403" max="6403" width="3.375" style="97" customWidth="1"/>
    <col min="6404" max="6404" width="23" style="97" customWidth="1"/>
    <col min="6405" max="6405" width="5" style="97" customWidth="1"/>
    <col min="6406" max="6412" width="8.375" style="97" customWidth="1"/>
    <col min="6413" max="6656" width="7.75" style="97"/>
    <col min="6657" max="6658" width="3.25" style="97" customWidth="1"/>
    <col min="6659" max="6659" width="3.375" style="97" customWidth="1"/>
    <col min="6660" max="6660" width="23" style="97" customWidth="1"/>
    <col min="6661" max="6661" width="5" style="97" customWidth="1"/>
    <col min="6662" max="6668" width="8.375" style="97" customWidth="1"/>
    <col min="6669" max="6912" width="7.75" style="97"/>
    <col min="6913" max="6914" width="3.25" style="97" customWidth="1"/>
    <col min="6915" max="6915" width="3.375" style="97" customWidth="1"/>
    <col min="6916" max="6916" width="23" style="97" customWidth="1"/>
    <col min="6917" max="6917" width="5" style="97" customWidth="1"/>
    <col min="6918" max="6924" width="8.375" style="97" customWidth="1"/>
    <col min="6925" max="7168" width="7.75" style="97"/>
    <col min="7169" max="7170" width="3.25" style="97" customWidth="1"/>
    <col min="7171" max="7171" width="3.375" style="97" customWidth="1"/>
    <col min="7172" max="7172" width="23" style="97" customWidth="1"/>
    <col min="7173" max="7173" width="5" style="97" customWidth="1"/>
    <col min="7174" max="7180" width="8.375" style="97" customWidth="1"/>
    <col min="7181" max="7424" width="7.75" style="97"/>
    <col min="7425" max="7426" width="3.25" style="97" customWidth="1"/>
    <col min="7427" max="7427" width="3.375" style="97" customWidth="1"/>
    <col min="7428" max="7428" width="23" style="97" customWidth="1"/>
    <col min="7429" max="7429" width="5" style="97" customWidth="1"/>
    <col min="7430" max="7436" width="8.375" style="97" customWidth="1"/>
    <col min="7437" max="7680" width="7.75" style="97"/>
    <col min="7681" max="7682" width="3.25" style="97" customWidth="1"/>
    <col min="7683" max="7683" width="3.375" style="97" customWidth="1"/>
    <col min="7684" max="7684" width="23" style="97" customWidth="1"/>
    <col min="7685" max="7685" width="5" style="97" customWidth="1"/>
    <col min="7686" max="7692" width="8.375" style="97" customWidth="1"/>
    <col min="7693" max="7936" width="7.75" style="97"/>
    <col min="7937" max="7938" width="3.25" style="97" customWidth="1"/>
    <col min="7939" max="7939" width="3.375" style="97" customWidth="1"/>
    <col min="7940" max="7940" width="23" style="97" customWidth="1"/>
    <col min="7941" max="7941" width="5" style="97" customWidth="1"/>
    <col min="7942" max="7948" width="8.375" style="97" customWidth="1"/>
    <col min="7949" max="8192" width="7.75" style="97"/>
    <col min="8193" max="8194" width="3.25" style="97" customWidth="1"/>
    <col min="8195" max="8195" width="3.375" style="97" customWidth="1"/>
    <col min="8196" max="8196" width="23" style="97" customWidth="1"/>
    <col min="8197" max="8197" width="5" style="97" customWidth="1"/>
    <col min="8198" max="8204" width="8.375" style="97" customWidth="1"/>
    <col min="8205" max="8448" width="7.75" style="97"/>
    <col min="8449" max="8450" width="3.25" style="97" customWidth="1"/>
    <col min="8451" max="8451" width="3.375" style="97" customWidth="1"/>
    <col min="8452" max="8452" width="23" style="97" customWidth="1"/>
    <col min="8453" max="8453" width="5" style="97" customWidth="1"/>
    <col min="8454" max="8460" width="8.375" style="97" customWidth="1"/>
    <col min="8461" max="8704" width="7.75" style="97"/>
    <col min="8705" max="8706" width="3.25" style="97" customWidth="1"/>
    <col min="8707" max="8707" width="3.375" style="97" customWidth="1"/>
    <col min="8708" max="8708" width="23" style="97" customWidth="1"/>
    <col min="8709" max="8709" width="5" style="97" customWidth="1"/>
    <col min="8710" max="8716" width="8.375" style="97" customWidth="1"/>
    <col min="8717" max="8960" width="7.75" style="97"/>
    <col min="8961" max="8962" width="3.25" style="97" customWidth="1"/>
    <col min="8963" max="8963" width="3.375" style="97" customWidth="1"/>
    <col min="8964" max="8964" width="23" style="97" customWidth="1"/>
    <col min="8965" max="8965" width="5" style="97" customWidth="1"/>
    <col min="8966" max="8972" width="8.375" style="97" customWidth="1"/>
    <col min="8973" max="9216" width="7.75" style="97"/>
    <col min="9217" max="9218" width="3.25" style="97" customWidth="1"/>
    <col min="9219" max="9219" width="3.375" style="97" customWidth="1"/>
    <col min="9220" max="9220" width="23" style="97" customWidth="1"/>
    <col min="9221" max="9221" width="5" style="97" customWidth="1"/>
    <col min="9222" max="9228" width="8.375" style="97" customWidth="1"/>
    <col min="9229" max="9472" width="7.75" style="97"/>
    <col min="9473" max="9474" width="3.25" style="97" customWidth="1"/>
    <col min="9475" max="9475" width="3.375" style="97" customWidth="1"/>
    <col min="9476" max="9476" width="23" style="97" customWidth="1"/>
    <col min="9477" max="9477" width="5" style="97" customWidth="1"/>
    <col min="9478" max="9484" width="8.375" style="97" customWidth="1"/>
    <col min="9485" max="9728" width="7.75" style="97"/>
    <col min="9729" max="9730" width="3.25" style="97" customWidth="1"/>
    <col min="9731" max="9731" width="3.375" style="97" customWidth="1"/>
    <col min="9732" max="9732" width="23" style="97" customWidth="1"/>
    <col min="9733" max="9733" width="5" style="97" customWidth="1"/>
    <col min="9734" max="9740" width="8.375" style="97" customWidth="1"/>
    <col min="9741" max="9984" width="7.75" style="97"/>
    <col min="9985" max="9986" width="3.25" style="97" customWidth="1"/>
    <col min="9987" max="9987" width="3.375" style="97" customWidth="1"/>
    <col min="9988" max="9988" width="23" style="97" customWidth="1"/>
    <col min="9989" max="9989" width="5" style="97" customWidth="1"/>
    <col min="9990" max="9996" width="8.375" style="97" customWidth="1"/>
    <col min="9997" max="10240" width="7.75" style="97"/>
    <col min="10241" max="10242" width="3.25" style="97" customWidth="1"/>
    <col min="10243" max="10243" width="3.375" style="97" customWidth="1"/>
    <col min="10244" max="10244" width="23" style="97" customWidth="1"/>
    <col min="10245" max="10245" width="5" style="97" customWidth="1"/>
    <col min="10246" max="10252" width="8.375" style="97" customWidth="1"/>
    <col min="10253" max="10496" width="7.75" style="97"/>
    <col min="10497" max="10498" width="3.25" style="97" customWidth="1"/>
    <col min="10499" max="10499" width="3.375" style="97" customWidth="1"/>
    <col min="10500" max="10500" width="23" style="97" customWidth="1"/>
    <col min="10501" max="10501" width="5" style="97" customWidth="1"/>
    <col min="10502" max="10508" width="8.375" style="97" customWidth="1"/>
    <col min="10509" max="10752" width="7.75" style="97"/>
    <col min="10753" max="10754" width="3.25" style="97" customWidth="1"/>
    <col min="10755" max="10755" width="3.375" style="97" customWidth="1"/>
    <col min="10756" max="10756" width="23" style="97" customWidth="1"/>
    <col min="10757" max="10757" width="5" style="97" customWidth="1"/>
    <col min="10758" max="10764" width="8.375" style="97" customWidth="1"/>
    <col min="10765" max="11008" width="7.75" style="97"/>
    <col min="11009" max="11010" width="3.25" style="97" customWidth="1"/>
    <col min="11011" max="11011" width="3.375" style="97" customWidth="1"/>
    <col min="11012" max="11012" width="23" style="97" customWidth="1"/>
    <col min="11013" max="11013" width="5" style="97" customWidth="1"/>
    <col min="11014" max="11020" width="8.375" style="97" customWidth="1"/>
    <col min="11021" max="11264" width="7.75" style="97"/>
    <col min="11265" max="11266" width="3.25" style="97" customWidth="1"/>
    <col min="11267" max="11267" width="3.375" style="97" customWidth="1"/>
    <col min="11268" max="11268" width="23" style="97" customWidth="1"/>
    <col min="11269" max="11269" width="5" style="97" customWidth="1"/>
    <col min="11270" max="11276" width="8.375" style="97" customWidth="1"/>
    <col min="11277" max="11520" width="7.75" style="97"/>
    <col min="11521" max="11522" width="3.25" style="97" customWidth="1"/>
    <col min="11523" max="11523" width="3.375" style="97" customWidth="1"/>
    <col min="11524" max="11524" width="23" style="97" customWidth="1"/>
    <col min="11525" max="11525" width="5" style="97" customWidth="1"/>
    <col min="11526" max="11532" width="8.375" style="97" customWidth="1"/>
    <col min="11533" max="11776" width="7.75" style="97"/>
    <col min="11777" max="11778" width="3.25" style="97" customWidth="1"/>
    <col min="11779" max="11779" width="3.375" style="97" customWidth="1"/>
    <col min="11780" max="11780" width="23" style="97" customWidth="1"/>
    <col min="11781" max="11781" width="5" style="97" customWidth="1"/>
    <col min="11782" max="11788" width="8.375" style="97" customWidth="1"/>
    <col min="11789" max="12032" width="7.75" style="97"/>
    <col min="12033" max="12034" width="3.25" style="97" customWidth="1"/>
    <col min="12035" max="12035" width="3.375" style="97" customWidth="1"/>
    <col min="12036" max="12036" width="23" style="97" customWidth="1"/>
    <col min="12037" max="12037" width="5" style="97" customWidth="1"/>
    <col min="12038" max="12044" width="8.375" style="97" customWidth="1"/>
    <col min="12045" max="12288" width="7.75" style="97"/>
    <col min="12289" max="12290" width="3.25" style="97" customWidth="1"/>
    <col min="12291" max="12291" width="3.375" style="97" customWidth="1"/>
    <col min="12292" max="12292" width="23" style="97" customWidth="1"/>
    <col min="12293" max="12293" width="5" style="97" customWidth="1"/>
    <col min="12294" max="12300" width="8.375" style="97" customWidth="1"/>
    <col min="12301" max="12544" width="7.75" style="97"/>
    <col min="12545" max="12546" width="3.25" style="97" customWidth="1"/>
    <col min="12547" max="12547" width="3.375" style="97" customWidth="1"/>
    <col min="12548" max="12548" width="23" style="97" customWidth="1"/>
    <col min="12549" max="12549" width="5" style="97" customWidth="1"/>
    <col min="12550" max="12556" width="8.375" style="97" customWidth="1"/>
    <col min="12557" max="12800" width="7.75" style="97"/>
    <col min="12801" max="12802" width="3.25" style="97" customWidth="1"/>
    <col min="12803" max="12803" width="3.375" style="97" customWidth="1"/>
    <col min="12804" max="12804" width="23" style="97" customWidth="1"/>
    <col min="12805" max="12805" width="5" style="97" customWidth="1"/>
    <col min="12806" max="12812" width="8.375" style="97" customWidth="1"/>
    <col min="12813" max="13056" width="7.75" style="97"/>
    <col min="13057" max="13058" width="3.25" style="97" customWidth="1"/>
    <col min="13059" max="13059" width="3.375" style="97" customWidth="1"/>
    <col min="13060" max="13060" width="23" style="97" customWidth="1"/>
    <col min="13061" max="13061" width="5" style="97" customWidth="1"/>
    <col min="13062" max="13068" width="8.375" style="97" customWidth="1"/>
    <col min="13069" max="13312" width="7.75" style="97"/>
    <col min="13313" max="13314" width="3.25" style="97" customWidth="1"/>
    <col min="13315" max="13315" width="3.375" style="97" customWidth="1"/>
    <col min="13316" max="13316" width="23" style="97" customWidth="1"/>
    <col min="13317" max="13317" width="5" style="97" customWidth="1"/>
    <col min="13318" max="13324" width="8.375" style="97" customWidth="1"/>
    <col min="13325" max="13568" width="7.75" style="97"/>
    <col min="13569" max="13570" width="3.25" style="97" customWidth="1"/>
    <col min="13571" max="13571" width="3.375" style="97" customWidth="1"/>
    <col min="13572" max="13572" width="23" style="97" customWidth="1"/>
    <col min="13573" max="13573" width="5" style="97" customWidth="1"/>
    <col min="13574" max="13580" width="8.375" style="97" customWidth="1"/>
    <col min="13581" max="13824" width="7.75" style="97"/>
    <col min="13825" max="13826" width="3.25" style="97" customWidth="1"/>
    <col min="13827" max="13827" width="3.375" style="97" customWidth="1"/>
    <col min="13828" max="13828" width="23" style="97" customWidth="1"/>
    <col min="13829" max="13829" width="5" style="97" customWidth="1"/>
    <col min="13830" max="13836" width="8.375" style="97" customWidth="1"/>
    <col min="13837" max="14080" width="7.75" style="97"/>
    <col min="14081" max="14082" width="3.25" style="97" customWidth="1"/>
    <col min="14083" max="14083" width="3.375" style="97" customWidth="1"/>
    <col min="14084" max="14084" width="23" style="97" customWidth="1"/>
    <col min="14085" max="14085" width="5" style="97" customWidth="1"/>
    <col min="14086" max="14092" width="8.375" style="97" customWidth="1"/>
    <col min="14093" max="14336" width="7.75" style="97"/>
    <col min="14337" max="14338" width="3.25" style="97" customWidth="1"/>
    <col min="14339" max="14339" width="3.375" style="97" customWidth="1"/>
    <col min="14340" max="14340" width="23" style="97" customWidth="1"/>
    <col min="14341" max="14341" width="5" style="97" customWidth="1"/>
    <col min="14342" max="14348" width="8.375" style="97" customWidth="1"/>
    <col min="14349" max="14592" width="7.75" style="97"/>
    <col min="14593" max="14594" width="3.25" style="97" customWidth="1"/>
    <col min="14595" max="14595" width="3.375" style="97" customWidth="1"/>
    <col min="14596" max="14596" width="23" style="97" customWidth="1"/>
    <col min="14597" max="14597" width="5" style="97" customWidth="1"/>
    <col min="14598" max="14604" width="8.375" style="97" customWidth="1"/>
    <col min="14605" max="14848" width="7.75" style="97"/>
    <col min="14849" max="14850" width="3.25" style="97" customWidth="1"/>
    <col min="14851" max="14851" width="3.375" style="97" customWidth="1"/>
    <col min="14852" max="14852" width="23" style="97" customWidth="1"/>
    <col min="14853" max="14853" width="5" style="97" customWidth="1"/>
    <col min="14854" max="14860" width="8.375" style="97" customWidth="1"/>
    <col min="14861" max="15104" width="7.75" style="97"/>
    <col min="15105" max="15106" width="3.25" style="97" customWidth="1"/>
    <col min="15107" max="15107" width="3.375" style="97" customWidth="1"/>
    <col min="15108" max="15108" width="23" style="97" customWidth="1"/>
    <col min="15109" max="15109" width="5" style="97" customWidth="1"/>
    <col min="15110" max="15116" width="8.375" style="97" customWidth="1"/>
    <col min="15117" max="15360" width="7.75" style="97"/>
    <col min="15361" max="15362" width="3.25" style="97" customWidth="1"/>
    <col min="15363" max="15363" width="3.375" style="97" customWidth="1"/>
    <col min="15364" max="15364" width="23" style="97" customWidth="1"/>
    <col min="15365" max="15365" width="5" style="97" customWidth="1"/>
    <col min="15366" max="15372" width="8.375" style="97" customWidth="1"/>
    <col min="15373" max="15616" width="7.75" style="97"/>
    <col min="15617" max="15618" width="3.25" style="97" customWidth="1"/>
    <col min="15619" max="15619" width="3.375" style="97" customWidth="1"/>
    <col min="15620" max="15620" width="23" style="97" customWidth="1"/>
    <col min="15621" max="15621" width="5" style="97" customWidth="1"/>
    <col min="15622" max="15628" width="8.375" style="97" customWidth="1"/>
    <col min="15629" max="15872" width="7.75" style="97"/>
    <col min="15873" max="15874" width="3.25" style="97" customWidth="1"/>
    <col min="15875" max="15875" width="3.375" style="97" customWidth="1"/>
    <col min="15876" max="15876" width="23" style="97" customWidth="1"/>
    <col min="15877" max="15877" width="5" style="97" customWidth="1"/>
    <col min="15878" max="15884" width="8.375" style="97" customWidth="1"/>
    <col min="15885" max="16128" width="7.75" style="97"/>
    <col min="16129" max="16130" width="3.25" style="97" customWidth="1"/>
    <col min="16131" max="16131" width="3.375" style="97" customWidth="1"/>
    <col min="16132" max="16132" width="23" style="97" customWidth="1"/>
    <col min="16133" max="16133" width="5" style="97" customWidth="1"/>
    <col min="16134" max="16140" width="8.375" style="97" customWidth="1"/>
    <col min="16141" max="16384" width="7.75" style="97"/>
  </cols>
  <sheetData>
    <row r="1" spans="1:17" s="91" customFormat="1" ht="36.75" customHeight="1" x14ac:dyDescent="0.2">
      <c r="A1" s="88"/>
      <c r="B1" s="88"/>
      <c r="C1" s="88"/>
      <c r="D1" s="89"/>
      <c r="E1" s="248"/>
      <c r="F1" s="90"/>
      <c r="G1" s="90"/>
      <c r="H1" s="90"/>
      <c r="I1" s="89"/>
      <c r="J1" s="89"/>
      <c r="K1" s="249"/>
      <c r="L1" s="57" t="s">
        <v>6</v>
      </c>
    </row>
    <row r="2" spans="1:17" s="91" customFormat="1" ht="11.25" customHeight="1" x14ac:dyDescent="0.2">
      <c r="A2" s="92"/>
      <c r="B2" s="92"/>
      <c r="C2" s="92"/>
      <c r="D2" s="93"/>
      <c r="E2" s="250"/>
      <c r="F2" s="93"/>
      <c r="G2" s="93"/>
      <c r="H2" s="93"/>
      <c r="I2" s="93"/>
      <c r="J2" s="93"/>
      <c r="K2" s="251"/>
      <c r="L2" s="93"/>
    </row>
    <row r="3" spans="1:17" s="94" customFormat="1" ht="20.100000000000001" customHeight="1" x14ac:dyDescent="0.2">
      <c r="A3" s="578" t="s">
        <v>189</v>
      </c>
      <c r="B3" s="578"/>
      <c r="C3" s="578"/>
      <c r="D3" s="578"/>
      <c r="E3" s="578"/>
      <c r="F3" s="578"/>
      <c r="G3" s="578"/>
      <c r="H3" s="578"/>
      <c r="I3" s="578"/>
      <c r="J3" s="578"/>
      <c r="K3" s="578"/>
      <c r="L3" s="578"/>
    </row>
    <row r="4" spans="1:17" s="94" customFormat="1" ht="12" customHeight="1" x14ac:dyDescent="0.2">
      <c r="A4" s="579" t="s">
        <v>94</v>
      </c>
      <c r="B4" s="579"/>
      <c r="C4" s="579"/>
      <c r="D4" s="579"/>
      <c r="E4" s="579"/>
      <c r="F4" s="579"/>
      <c r="G4" s="579"/>
      <c r="H4" s="579"/>
      <c r="I4" s="579"/>
      <c r="J4" s="579"/>
      <c r="K4" s="579"/>
      <c r="L4" s="579"/>
    </row>
    <row r="5" spans="1:17" s="94" customFormat="1" ht="12" customHeight="1" x14ac:dyDescent="0.2">
      <c r="A5" s="580" t="s">
        <v>59</v>
      </c>
      <c r="B5" s="580"/>
      <c r="C5" s="580"/>
      <c r="D5" s="580"/>
      <c r="E5" s="580"/>
      <c r="F5" s="580"/>
      <c r="G5" s="252"/>
      <c r="H5" s="252"/>
      <c r="I5" s="252"/>
      <c r="J5" s="252"/>
      <c r="K5" s="253"/>
      <c r="L5" s="252"/>
    </row>
    <row r="6" spans="1:17" s="94" customFormat="1" ht="11.25" customHeight="1" x14ac:dyDescent="0.2">
      <c r="A6" s="227"/>
      <c r="B6" s="228"/>
      <c r="C6" s="228"/>
      <c r="D6" s="228"/>
      <c r="E6" s="228"/>
      <c r="F6" s="228"/>
      <c r="G6" s="228"/>
      <c r="H6" s="228"/>
      <c r="I6" s="228"/>
      <c r="J6" s="228"/>
      <c r="K6" s="254"/>
    </row>
    <row r="7" spans="1:17" s="91" customFormat="1" ht="12" customHeight="1" x14ac:dyDescent="0.2">
      <c r="A7" s="583" t="s">
        <v>95</v>
      </c>
      <c r="B7" s="584"/>
      <c r="C7" s="584"/>
      <c r="D7" s="584"/>
      <c r="E7" s="589" t="s">
        <v>96</v>
      </c>
      <c r="F7" s="592" t="s">
        <v>183</v>
      </c>
      <c r="G7" s="593"/>
      <c r="H7" s="593"/>
      <c r="I7" s="593"/>
      <c r="J7" s="594"/>
      <c r="K7" s="595" t="s">
        <v>184</v>
      </c>
      <c r="L7" s="596"/>
      <c r="M7" s="96"/>
      <c r="N7" s="96"/>
      <c r="O7" s="96"/>
      <c r="P7" s="96"/>
      <c r="Q7" s="96"/>
    </row>
    <row r="8" spans="1:17" ht="21.75" customHeight="1" x14ac:dyDescent="0.2">
      <c r="A8" s="585"/>
      <c r="B8" s="586"/>
      <c r="C8" s="586"/>
      <c r="D8" s="586"/>
      <c r="E8" s="590"/>
      <c r="F8" s="573" t="s">
        <v>99</v>
      </c>
      <c r="G8" s="573" t="s">
        <v>100</v>
      </c>
      <c r="H8" s="573" t="s">
        <v>101</v>
      </c>
      <c r="I8" s="573" t="s">
        <v>102</v>
      </c>
      <c r="J8" s="573" t="s">
        <v>103</v>
      </c>
      <c r="K8" s="597"/>
      <c r="L8" s="598"/>
    </row>
    <row r="9" spans="1:17" ht="12" customHeight="1" x14ac:dyDescent="0.2">
      <c r="A9" s="585"/>
      <c r="B9" s="586"/>
      <c r="C9" s="586"/>
      <c r="D9" s="586"/>
      <c r="E9" s="590"/>
      <c r="F9" s="574"/>
      <c r="G9" s="574"/>
      <c r="H9" s="574"/>
      <c r="I9" s="574"/>
      <c r="J9" s="574"/>
      <c r="K9" s="98" t="s">
        <v>104</v>
      </c>
      <c r="L9" s="99" t="s">
        <v>105</v>
      </c>
    </row>
    <row r="10" spans="1:17" ht="12" customHeight="1" x14ac:dyDescent="0.2">
      <c r="A10" s="587"/>
      <c r="B10" s="588"/>
      <c r="C10" s="588"/>
      <c r="D10" s="588"/>
      <c r="E10" s="591"/>
      <c r="F10" s="100">
        <v>1</v>
      </c>
      <c r="G10" s="100">
        <v>2</v>
      </c>
      <c r="H10" s="100">
        <v>3</v>
      </c>
      <c r="I10" s="100">
        <v>4</v>
      </c>
      <c r="J10" s="100">
        <v>5</v>
      </c>
      <c r="K10" s="100">
        <v>6</v>
      </c>
      <c r="L10" s="100">
        <v>7</v>
      </c>
      <c r="M10" s="101"/>
    </row>
    <row r="11" spans="1:17" s="110" customFormat="1" ht="18" customHeight="1" x14ac:dyDescent="0.2">
      <c r="A11" s="255" t="s">
        <v>106</v>
      </c>
      <c r="B11" s="256"/>
      <c r="C11" s="256"/>
      <c r="D11" s="257"/>
      <c r="E11" s="113">
        <v>100</v>
      </c>
      <c r="F11" s="115">
        <v>148003</v>
      </c>
      <c r="G11" s="114">
        <v>147719</v>
      </c>
      <c r="H11" s="114">
        <v>148613</v>
      </c>
      <c r="I11" s="114">
        <v>146044</v>
      </c>
      <c r="J11" s="140">
        <v>145415</v>
      </c>
      <c r="K11" s="114">
        <v>2588</v>
      </c>
      <c r="L11" s="116">
        <v>1.7797338651445862</v>
      </c>
    </row>
    <row r="12" spans="1:17" s="110" customFormat="1" ht="24.95" customHeight="1" x14ac:dyDescent="0.2">
      <c r="A12" s="611" t="s">
        <v>190</v>
      </c>
      <c r="B12" s="612"/>
      <c r="C12" s="612"/>
      <c r="D12" s="613"/>
      <c r="E12" s="113">
        <v>55.119152990142091</v>
      </c>
      <c r="F12" s="115">
        <v>81578</v>
      </c>
      <c r="G12" s="114">
        <v>81259</v>
      </c>
      <c r="H12" s="114">
        <v>82173</v>
      </c>
      <c r="I12" s="114">
        <v>80945</v>
      </c>
      <c r="J12" s="140">
        <v>80516</v>
      </c>
      <c r="K12" s="114">
        <v>1062</v>
      </c>
      <c r="L12" s="116">
        <v>1.318992498385414</v>
      </c>
    </row>
    <row r="13" spans="1:17" s="110" customFormat="1" ht="15" customHeight="1" x14ac:dyDescent="0.2">
      <c r="A13" s="120"/>
      <c r="B13" s="619" t="s">
        <v>109</v>
      </c>
      <c r="C13" s="619"/>
      <c r="E13" s="113">
        <v>44.880847009857909</v>
      </c>
      <c r="F13" s="115">
        <v>66425</v>
      </c>
      <c r="G13" s="114">
        <v>66460</v>
      </c>
      <c r="H13" s="114">
        <v>66440</v>
      </c>
      <c r="I13" s="114">
        <v>65099</v>
      </c>
      <c r="J13" s="140">
        <v>64899</v>
      </c>
      <c r="K13" s="114">
        <v>1526</v>
      </c>
      <c r="L13" s="116">
        <v>2.351345937533706</v>
      </c>
    </row>
    <row r="14" spans="1:17" s="110" customFormat="1" ht="24.95" customHeight="1" x14ac:dyDescent="0.2">
      <c r="A14" s="611" t="s">
        <v>191</v>
      </c>
      <c r="B14" s="612"/>
      <c r="C14" s="612"/>
      <c r="D14" s="613"/>
      <c r="E14" s="113">
        <v>11.095721032681769</v>
      </c>
      <c r="F14" s="115">
        <v>16422</v>
      </c>
      <c r="G14" s="114">
        <v>16936</v>
      </c>
      <c r="H14" s="114">
        <v>17588</v>
      </c>
      <c r="I14" s="114">
        <v>16135</v>
      </c>
      <c r="J14" s="140">
        <v>16417</v>
      </c>
      <c r="K14" s="114">
        <v>5</v>
      </c>
      <c r="L14" s="116">
        <v>3.0456234391179875E-2</v>
      </c>
    </row>
    <row r="15" spans="1:17" s="110" customFormat="1" ht="15" customHeight="1" x14ac:dyDescent="0.2">
      <c r="A15" s="120"/>
      <c r="B15" s="119"/>
      <c r="C15" s="258" t="s">
        <v>108</v>
      </c>
      <c r="E15" s="113">
        <v>57.684813055657045</v>
      </c>
      <c r="F15" s="115">
        <v>9473</v>
      </c>
      <c r="G15" s="114">
        <v>9728</v>
      </c>
      <c r="H15" s="114">
        <v>10118</v>
      </c>
      <c r="I15" s="114">
        <v>9274</v>
      </c>
      <c r="J15" s="140">
        <v>9411</v>
      </c>
      <c r="K15" s="114">
        <v>62</v>
      </c>
      <c r="L15" s="116">
        <v>0.65880352778663265</v>
      </c>
    </row>
    <row r="16" spans="1:17" s="110" customFormat="1" ht="15" customHeight="1" x14ac:dyDescent="0.2">
      <c r="A16" s="120"/>
      <c r="B16" s="119"/>
      <c r="C16" s="258" t="s">
        <v>109</v>
      </c>
      <c r="E16" s="113">
        <v>42.315186944342955</v>
      </c>
      <c r="F16" s="115">
        <v>6949</v>
      </c>
      <c r="G16" s="114">
        <v>7208</v>
      </c>
      <c r="H16" s="114">
        <v>7470</v>
      </c>
      <c r="I16" s="114">
        <v>6861</v>
      </c>
      <c r="J16" s="140">
        <v>7006</v>
      </c>
      <c r="K16" s="114">
        <v>-57</v>
      </c>
      <c r="L16" s="116">
        <v>-0.81358835284042252</v>
      </c>
    </row>
    <row r="17" spans="1:12" s="110" customFormat="1" ht="15" customHeight="1" x14ac:dyDescent="0.2">
      <c r="A17" s="120"/>
      <c r="B17" s="121" t="s">
        <v>111</v>
      </c>
      <c r="C17" s="258"/>
      <c r="E17" s="113">
        <v>65.541914690918432</v>
      </c>
      <c r="F17" s="115">
        <v>97004</v>
      </c>
      <c r="G17" s="114">
        <v>96666</v>
      </c>
      <c r="H17" s="114">
        <v>97127</v>
      </c>
      <c r="I17" s="114">
        <v>96494</v>
      </c>
      <c r="J17" s="140">
        <v>96163</v>
      </c>
      <c r="K17" s="114">
        <v>841</v>
      </c>
      <c r="L17" s="116">
        <v>0.87455674219814272</v>
      </c>
    </row>
    <row r="18" spans="1:12" s="110" customFormat="1" ht="15" customHeight="1" x14ac:dyDescent="0.2">
      <c r="A18" s="120"/>
      <c r="B18" s="119"/>
      <c r="C18" s="258" t="s">
        <v>108</v>
      </c>
      <c r="E18" s="113">
        <v>54.856500762855141</v>
      </c>
      <c r="F18" s="115">
        <v>53213</v>
      </c>
      <c r="G18" s="114">
        <v>52890</v>
      </c>
      <c r="H18" s="114">
        <v>53426</v>
      </c>
      <c r="I18" s="114">
        <v>53286</v>
      </c>
      <c r="J18" s="140">
        <v>53036</v>
      </c>
      <c r="K18" s="114">
        <v>177</v>
      </c>
      <c r="L18" s="116">
        <v>0.33373557583528168</v>
      </c>
    </row>
    <row r="19" spans="1:12" s="110" customFormat="1" ht="15" customHeight="1" x14ac:dyDescent="0.2">
      <c r="A19" s="120"/>
      <c r="B19" s="119"/>
      <c r="C19" s="258" t="s">
        <v>109</v>
      </c>
      <c r="E19" s="113">
        <v>45.143499237144859</v>
      </c>
      <c r="F19" s="115">
        <v>43791</v>
      </c>
      <c r="G19" s="114">
        <v>43776</v>
      </c>
      <c r="H19" s="114">
        <v>43701</v>
      </c>
      <c r="I19" s="114">
        <v>43208</v>
      </c>
      <c r="J19" s="140">
        <v>43127</v>
      </c>
      <c r="K19" s="114">
        <v>664</v>
      </c>
      <c r="L19" s="116">
        <v>1.5396387413917036</v>
      </c>
    </row>
    <row r="20" spans="1:12" s="110" customFormat="1" ht="15" customHeight="1" x14ac:dyDescent="0.2">
      <c r="A20" s="120"/>
      <c r="B20" s="121" t="s">
        <v>112</v>
      </c>
      <c r="C20" s="258"/>
      <c r="E20" s="113">
        <v>22.077255190773158</v>
      </c>
      <c r="F20" s="115">
        <v>32675</v>
      </c>
      <c r="G20" s="114">
        <v>32253</v>
      </c>
      <c r="H20" s="114">
        <v>32107</v>
      </c>
      <c r="I20" s="114">
        <v>31679</v>
      </c>
      <c r="J20" s="140">
        <v>31207</v>
      </c>
      <c r="K20" s="114">
        <v>1468</v>
      </c>
      <c r="L20" s="116">
        <v>4.7040728041785496</v>
      </c>
    </row>
    <row r="21" spans="1:12" s="110" customFormat="1" ht="15" customHeight="1" x14ac:dyDescent="0.2">
      <c r="A21" s="120"/>
      <c r="B21" s="119"/>
      <c r="C21" s="258" t="s">
        <v>108</v>
      </c>
      <c r="E21" s="113">
        <v>54.304514154552407</v>
      </c>
      <c r="F21" s="115">
        <v>17744</v>
      </c>
      <c r="G21" s="114">
        <v>17509</v>
      </c>
      <c r="H21" s="114">
        <v>17523</v>
      </c>
      <c r="I21" s="114">
        <v>17315</v>
      </c>
      <c r="J21" s="140">
        <v>17066</v>
      </c>
      <c r="K21" s="114">
        <v>678</v>
      </c>
      <c r="L21" s="116">
        <v>3.9728114379467949</v>
      </c>
    </row>
    <row r="22" spans="1:12" s="110" customFormat="1" ht="15" customHeight="1" x14ac:dyDescent="0.2">
      <c r="A22" s="120"/>
      <c r="B22" s="119"/>
      <c r="C22" s="258" t="s">
        <v>109</v>
      </c>
      <c r="E22" s="113">
        <v>45.695485845447593</v>
      </c>
      <c r="F22" s="115">
        <v>14931</v>
      </c>
      <c r="G22" s="114">
        <v>14744</v>
      </c>
      <c r="H22" s="114">
        <v>14584</v>
      </c>
      <c r="I22" s="114">
        <v>14364</v>
      </c>
      <c r="J22" s="140">
        <v>14141</v>
      </c>
      <c r="K22" s="114">
        <v>790</v>
      </c>
      <c r="L22" s="116">
        <v>5.5865921787709496</v>
      </c>
    </row>
    <row r="23" spans="1:12" s="110" customFormat="1" ht="15" customHeight="1" x14ac:dyDescent="0.2">
      <c r="A23" s="120"/>
      <c r="B23" s="121" t="s">
        <v>113</v>
      </c>
      <c r="C23" s="258"/>
      <c r="E23" s="113">
        <v>1.2851090856266427</v>
      </c>
      <c r="F23" s="115">
        <v>1902</v>
      </c>
      <c r="G23" s="114">
        <v>1864</v>
      </c>
      <c r="H23" s="114">
        <v>1791</v>
      </c>
      <c r="I23" s="114">
        <v>1736</v>
      </c>
      <c r="J23" s="140">
        <v>1628</v>
      </c>
      <c r="K23" s="114">
        <v>274</v>
      </c>
      <c r="L23" s="116">
        <v>16.830466830466829</v>
      </c>
    </row>
    <row r="24" spans="1:12" s="110" customFormat="1" ht="15" customHeight="1" x14ac:dyDescent="0.2">
      <c r="A24" s="120"/>
      <c r="B24" s="119"/>
      <c r="C24" s="258" t="s">
        <v>108</v>
      </c>
      <c r="E24" s="113">
        <v>60.357518401682441</v>
      </c>
      <c r="F24" s="115">
        <v>1148</v>
      </c>
      <c r="G24" s="114">
        <v>1132</v>
      </c>
      <c r="H24" s="114">
        <v>1106</v>
      </c>
      <c r="I24" s="114">
        <v>1070</v>
      </c>
      <c r="J24" s="140">
        <v>1003</v>
      </c>
      <c r="K24" s="114">
        <v>145</v>
      </c>
      <c r="L24" s="116">
        <v>14.456630109670987</v>
      </c>
    </row>
    <row r="25" spans="1:12" s="110" customFormat="1" ht="15" customHeight="1" x14ac:dyDescent="0.2">
      <c r="A25" s="120"/>
      <c r="B25" s="119"/>
      <c r="C25" s="258" t="s">
        <v>109</v>
      </c>
      <c r="E25" s="113">
        <v>39.642481598317559</v>
      </c>
      <c r="F25" s="115">
        <v>754</v>
      </c>
      <c r="G25" s="114">
        <v>732</v>
      </c>
      <c r="H25" s="114">
        <v>685</v>
      </c>
      <c r="I25" s="114">
        <v>666</v>
      </c>
      <c r="J25" s="140">
        <v>625</v>
      </c>
      <c r="K25" s="114">
        <v>129</v>
      </c>
      <c r="L25" s="116">
        <v>20.64</v>
      </c>
    </row>
    <row r="26" spans="1:12" s="110" customFormat="1" ht="15" customHeight="1" x14ac:dyDescent="0.2">
      <c r="A26" s="120"/>
      <c r="C26" s="121" t="s">
        <v>192</v>
      </c>
      <c r="D26" s="110" t="s">
        <v>193</v>
      </c>
      <c r="E26" s="113">
        <v>0.41080248373343786</v>
      </c>
      <c r="F26" s="115">
        <v>608</v>
      </c>
      <c r="G26" s="114">
        <v>597</v>
      </c>
      <c r="H26" s="114">
        <v>552</v>
      </c>
      <c r="I26" s="114">
        <v>558</v>
      </c>
      <c r="J26" s="140">
        <v>520</v>
      </c>
      <c r="K26" s="114">
        <v>88</v>
      </c>
      <c r="L26" s="116">
        <v>16.923076923076923</v>
      </c>
    </row>
    <row r="27" spans="1:12" s="110" customFormat="1" ht="15" customHeight="1" x14ac:dyDescent="0.2">
      <c r="A27" s="120"/>
      <c r="B27" s="119"/>
      <c r="D27" s="259" t="s">
        <v>108</v>
      </c>
      <c r="E27" s="113">
        <v>52.30263157894737</v>
      </c>
      <c r="F27" s="115">
        <v>318</v>
      </c>
      <c r="G27" s="114">
        <v>320</v>
      </c>
      <c r="H27" s="114">
        <v>303</v>
      </c>
      <c r="I27" s="114">
        <v>310</v>
      </c>
      <c r="J27" s="140">
        <v>286</v>
      </c>
      <c r="K27" s="114">
        <v>32</v>
      </c>
      <c r="L27" s="116">
        <v>11.188811188811188</v>
      </c>
    </row>
    <row r="28" spans="1:12" s="110" customFormat="1" ht="15" customHeight="1" x14ac:dyDescent="0.2">
      <c r="A28" s="120"/>
      <c r="B28" s="119"/>
      <c r="D28" s="259" t="s">
        <v>109</v>
      </c>
      <c r="E28" s="113">
        <v>47.69736842105263</v>
      </c>
      <c r="F28" s="115">
        <v>290</v>
      </c>
      <c r="G28" s="114">
        <v>277</v>
      </c>
      <c r="H28" s="114">
        <v>249</v>
      </c>
      <c r="I28" s="114">
        <v>248</v>
      </c>
      <c r="J28" s="140">
        <v>234</v>
      </c>
      <c r="K28" s="114">
        <v>56</v>
      </c>
      <c r="L28" s="116">
        <v>23.931623931623932</v>
      </c>
    </row>
    <row r="29" spans="1:12" s="110" customFormat="1" ht="24.95" customHeight="1" x14ac:dyDescent="0.2">
      <c r="A29" s="611" t="s">
        <v>194</v>
      </c>
      <c r="B29" s="612"/>
      <c r="C29" s="612"/>
      <c r="D29" s="613"/>
      <c r="E29" s="113">
        <v>85.053681344297075</v>
      </c>
      <c r="F29" s="115">
        <v>125882</v>
      </c>
      <c r="G29" s="114">
        <v>126120</v>
      </c>
      <c r="H29" s="114">
        <v>126833</v>
      </c>
      <c r="I29" s="114">
        <v>124920</v>
      </c>
      <c r="J29" s="140">
        <v>124807</v>
      </c>
      <c r="K29" s="114">
        <v>1075</v>
      </c>
      <c r="L29" s="116">
        <v>0.8613298933553406</v>
      </c>
    </row>
    <row r="30" spans="1:12" s="110" customFormat="1" ht="15" customHeight="1" x14ac:dyDescent="0.2">
      <c r="A30" s="120"/>
      <c r="B30" s="119"/>
      <c r="C30" s="258" t="s">
        <v>108</v>
      </c>
      <c r="E30" s="113">
        <v>53.309448531164108</v>
      </c>
      <c r="F30" s="115">
        <v>67107</v>
      </c>
      <c r="G30" s="114">
        <v>67178</v>
      </c>
      <c r="H30" s="114">
        <v>67783</v>
      </c>
      <c r="I30" s="114">
        <v>66930</v>
      </c>
      <c r="J30" s="140">
        <v>66839</v>
      </c>
      <c r="K30" s="114">
        <v>268</v>
      </c>
      <c r="L30" s="116">
        <v>0.40096350932838615</v>
      </c>
    </row>
    <row r="31" spans="1:12" s="110" customFormat="1" ht="15" customHeight="1" x14ac:dyDescent="0.2">
      <c r="A31" s="120"/>
      <c r="B31" s="119"/>
      <c r="C31" s="258" t="s">
        <v>109</v>
      </c>
      <c r="E31" s="113">
        <v>46.690551468835892</v>
      </c>
      <c r="F31" s="115">
        <v>58775</v>
      </c>
      <c r="G31" s="114">
        <v>58942</v>
      </c>
      <c r="H31" s="114">
        <v>59050</v>
      </c>
      <c r="I31" s="114">
        <v>57990</v>
      </c>
      <c r="J31" s="140">
        <v>57968</v>
      </c>
      <c r="K31" s="114">
        <v>807</v>
      </c>
      <c r="L31" s="116">
        <v>1.3921473916643665</v>
      </c>
    </row>
    <row r="32" spans="1:12" s="110" customFormat="1" ht="15" customHeight="1" x14ac:dyDescent="0.2">
      <c r="A32" s="120"/>
      <c r="B32" s="119" t="s">
        <v>119</v>
      </c>
      <c r="C32" s="258"/>
      <c r="E32" s="113">
        <v>14.944967331743275</v>
      </c>
      <c r="F32" s="115">
        <v>22119</v>
      </c>
      <c r="G32" s="114">
        <v>21596</v>
      </c>
      <c r="H32" s="114">
        <v>21777</v>
      </c>
      <c r="I32" s="114">
        <v>21122</v>
      </c>
      <c r="J32" s="140">
        <v>20604</v>
      </c>
      <c r="K32" s="114">
        <v>1515</v>
      </c>
      <c r="L32" s="116">
        <v>7.3529411764705879</v>
      </c>
    </row>
    <row r="33" spans="1:12" s="110" customFormat="1" ht="15" customHeight="1" x14ac:dyDescent="0.2">
      <c r="A33" s="120"/>
      <c r="B33" s="119"/>
      <c r="C33" s="258" t="s">
        <v>108</v>
      </c>
      <c r="E33" s="113">
        <v>65.414349654143493</v>
      </c>
      <c r="F33" s="115">
        <v>14469</v>
      </c>
      <c r="G33" s="114">
        <v>14078</v>
      </c>
      <c r="H33" s="114">
        <v>14387</v>
      </c>
      <c r="I33" s="114">
        <v>14013</v>
      </c>
      <c r="J33" s="140">
        <v>13673</v>
      </c>
      <c r="K33" s="114">
        <v>796</v>
      </c>
      <c r="L33" s="116">
        <v>5.8216923864550578</v>
      </c>
    </row>
    <row r="34" spans="1:12" s="110" customFormat="1" ht="15" customHeight="1" x14ac:dyDescent="0.2">
      <c r="A34" s="120"/>
      <c r="B34" s="119"/>
      <c r="C34" s="258" t="s">
        <v>109</v>
      </c>
      <c r="E34" s="113">
        <v>34.5856503458565</v>
      </c>
      <c r="F34" s="115">
        <v>7650</v>
      </c>
      <c r="G34" s="114">
        <v>7518</v>
      </c>
      <c r="H34" s="114">
        <v>7390</v>
      </c>
      <c r="I34" s="114">
        <v>7109</v>
      </c>
      <c r="J34" s="140">
        <v>6931</v>
      </c>
      <c r="K34" s="114">
        <v>719</v>
      </c>
      <c r="L34" s="116">
        <v>10.373683451161449</v>
      </c>
    </row>
    <row r="35" spans="1:12" s="110" customFormat="1" ht="24.95" customHeight="1" x14ac:dyDescent="0.2">
      <c r="A35" s="611" t="s">
        <v>195</v>
      </c>
      <c r="B35" s="612"/>
      <c r="C35" s="612"/>
      <c r="D35" s="613"/>
      <c r="E35" s="113">
        <v>71.659358256251565</v>
      </c>
      <c r="F35" s="115">
        <v>106058</v>
      </c>
      <c r="G35" s="114">
        <v>106053</v>
      </c>
      <c r="H35" s="114">
        <v>106984</v>
      </c>
      <c r="I35" s="114">
        <v>105109</v>
      </c>
      <c r="J35" s="140">
        <v>104879</v>
      </c>
      <c r="K35" s="114">
        <v>1179</v>
      </c>
      <c r="L35" s="116">
        <v>1.1241525948950695</v>
      </c>
    </row>
    <row r="36" spans="1:12" s="110" customFormat="1" ht="15" customHeight="1" x14ac:dyDescent="0.2">
      <c r="A36" s="120"/>
      <c r="B36" s="119"/>
      <c r="C36" s="258" t="s">
        <v>108</v>
      </c>
      <c r="E36" s="113">
        <v>70.2521261951008</v>
      </c>
      <c r="F36" s="115">
        <v>74508</v>
      </c>
      <c r="G36" s="114">
        <v>74275</v>
      </c>
      <c r="H36" s="114">
        <v>75032</v>
      </c>
      <c r="I36" s="114">
        <v>73909</v>
      </c>
      <c r="J36" s="140">
        <v>73693</v>
      </c>
      <c r="K36" s="114">
        <v>815</v>
      </c>
      <c r="L36" s="116">
        <v>1.1059395057875239</v>
      </c>
    </row>
    <row r="37" spans="1:12" s="110" customFormat="1" ht="15" customHeight="1" x14ac:dyDescent="0.2">
      <c r="A37" s="120"/>
      <c r="B37" s="119"/>
      <c r="C37" s="258" t="s">
        <v>109</v>
      </c>
      <c r="E37" s="113">
        <v>29.747873804899207</v>
      </c>
      <c r="F37" s="115">
        <v>31550</v>
      </c>
      <c r="G37" s="114">
        <v>31778</v>
      </c>
      <c r="H37" s="114">
        <v>31952</v>
      </c>
      <c r="I37" s="114">
        <v>31200</v>
      </c>
      <c r="J37" s="140">
        <v>31186</v>
      </c>
      <c r="K37" s="114">
        <v>364</v>
      </c>
      <c r="L37" s="116">
        <v>1.1671904059513885</v>
      </c>
    </row>
    <row r="38" spans="1:12" s="110" customFormat="1" ht="15" customHeight="1" x14ac:dyDescent="0.2">
      <c r="A38" s="120"/>
      <c r="B38" s="119" t="s">
        <v>186</v>
      </c>
      <c r="C38" s="258"/>
      <c r="E38" s="113">
        <v>28.340641743748439</v>
      </c>
      <c r="F38" s="115">
        <v>41945</v>
      </c>
      <c r="G38" s="114">
        <v>41666</v>
      </c>
      <c r="H38" s="114">
        <v>41629</v>
      </c>
      <c r="I38" s="114">
        <v>40935</v>
      </c>
      <c r="J38" s="140">
        <v>40536</v>
      </c>
      <c r="K38" s="114">
        <v>1409</v>
      </c>
      <c r="L38" s="116">
        <v>3.4759226366686402</v>
      </c>
    </row>
    <row r="39" spans="1:12" s="110" customFormat="1" ht="15" customHeight="1" x14ac:dyDescent="0.2">
      <c r="A39" s="120"/>
      <c r="B39" s="119"/>
      <c r="C39" s="258" t="s">
        <v>108</v>
      </c>
      <c r="E39" s="113">
        <v>16.855405888663725</v>
      </c>
      <c r="F39" s="115">
        <v>7070</v>
      </c>
      <c r="G39" s="114">
        <v>6984</v>
      </c>
      <c r="H39" s="114">
        <v>7141</v>
      </c>
      <c r="I39" s="114">
        <v>7036</v>
      </c>
      <c r="J39" s="140">
        <v>6823</v>
      </c>
      <c r="K39" s="114">
        <v>247</v>
      </c>
      <c r="L39" s="116">
        <v>3.6201084566906054</v>
      </c>
    </row>
    <row r="40" spans="1:12" s="110" customFormat="1" ht="15" customHeight="1" x14ac:dyDescent="0.2">
      <c r="A40" s="120"/>
      <c r="B40" s="119"/>
      <c r="C40" s="258" t="s">
        <v>109</v>
      </c>
      <c r="E40" s="113">
        <v>83.144594111336275</v>
      </c>
      <c r="F40" s="115">
        <v>34875</v>
      </c>
      <c r="G40" s="114">
        <v>34682</v>
      </c>
      <c r="H40" s="114">
        <v>34488</v>
      </c>
      <c r="I40" s="114">
        <v>33899</v>
      </c>
      <c r="J40" s="140">
        <v>33713</v>
      </c>
      <c r="K40" s="114">
        <v>1162</v>
      </c>
      <c r="L40" s="116">
        <v>3.4467416130276156</v>
      </c>
    </row>
    <row r="41" spans="1:12" s="110" customFormat="1" ht="24.75" customHeight="1" x14ac:dyDescent="0.2">
      <c r="A41" s="611" t="s">
        <v>526</v>
      </c>
      <c r="B41" s="612"/>
      <c r="C41" s="612"/>
      <c r="D41" s="613"/>
      <c r="E41" s="113">
        <v>4.3093721073221491</v>
      </c>
      <c r="F41" s="115">
        <v>6378</v>
      </c>
      <c r="G41" s="114">
        <v>7214</v>
      </c>
      <c r="H41" s="114">
        <v>7454</v>
      </c>
      <c r="I41" s="114">
        <v>6479</v>
      </c>
      <c r="J41" s="140">
        <v>6636</v>
      </c>
      <c r="K41" s="114">
        <v>-258</v>
      </c>
      <c r="L41" s="116">
        <v>-3.8878842676311032</v>
      </c>
    </row>
    <row r="42" spans="1:12" s="110" customFormat="1" ht="15" customHeight="1" x14ac:dyDescent="0.2">
      <c r="A42" s="120"/>
      <c r="B42" s="119"/>
      <c r="C42" s="258" t="s">
        <v>108</v>
      </c>
      <c r="E42" s="113">
        <v>60.206961429915332</v>
      </c>
      <c r="F42" s="115">
        <v>3840</v>
      </c>
      <c r="G42" s="114">
        <v>4428</v>
      </c>
      <c r="H42" s="114">
        <v>4555</v>
      </c>
      <c r="I42" s="114">
        <v>3887</v>
      </c>
      <c r="J42" s="140">
        <v>3999</v>
      </c>
      <c r="K42" s="114">
        <v>-159</v>
      </c>
      <c r="L42" s="116">
        <v>-3.9759939984996251</v>
      </c>
    </row>
    <row r="43" spans="1:12" s="110" customFormat="1" ht="15" customHeight="1" x14ac:dyDescent="0.2">
      <c r="A43" s="123"/>
      <c r="B43" s="124"/>
      <c r="C43" s="260" t="s">
        <v>109</v>
      </c>
      <c r="D43" s="261"/>
      <c r="E43" s="125">
        <v>39.793038570084668</v>
      </c>
      <c r="F43" s="143">
        <v>2538</v>
      </c>
      <c r="G43" s="144">
        <v>2786</v>
      </c>
      <c r="H43" s="144">
        <v>2899</v>
      </c>
      <c r="I43" s="144">
        <v>2592</v>
      </c>
      <c r="J43" s="145">
        <v>2637</v>
      </c>
      <c r="K43" s="144">
        <v>-99</v>
      </c>
      <c r="L43" s="146">
        <v>-3.7542662116040955</v>
      </c>
    </row>
    <row r="44" spans="1:12" s="110" customFormat="1" ht="45.75" customHeight="1" x14ac:dyDescent="0.2">
      <c r="A44" s="611" t="s">
        <v>196</v>
      </c>
      <c r="B44" s="612"/>
      <c r="C44" s="612"/>
      <c r="D44" s="613"/>
      <c r="E44" s="113">
        <v>0.54052958385978667</v>
      </c>
      <c r="F44" s="115">
        <v>800</v>
      </c>
      <c r="G44" s="114">
        <v>824</v>
      </c>
      <c r="H44" s="114">
        <v>822</v>
      </c>
      <c r="I44" s="114">
        <v>794</v>
      </c>
      <c r="J44" s="140">
        <v>803</v>
      </c>
      <c r="K44" s="114">
        <v>-3</v>
      </c>
      <c r="L44" s="116">
        <v>-0.37359900373599003</v>
      </c>
    </row>
    <row r="45" spans="1:12" s="110" customFormat="1" ht="15" customHeight="1" x14ac:dyDescent="0.2">
      <c r="A45" s="120"/>
      <c r="B45" s="119"/>
      <c r="C45" s="258" t="s">
        <v>108</v>
      </c>
      <c r="E45" s="113">
        <v>55</v>
      </c>
      <c r="F45" s="115">
        <v>440</v>
      </c>
      <c r="G45" s="114">
        <v>455</v>
      </c>
      <c r="H45" s="114">
        <v>456</v>
      </c>
      <c r="I45" s="114">
        <v>446</v>
      </c>
      <c r="J45" s="140">
        <v>452</v>
      </c>
      <c r="K45" s="114">
        <v>-12</v>
      </c>
      <c r="L45" s="116">
        <v>-2.6548672566371683</v>
      </c>
    </row>
    <row r="46" spans="1:12" s="110" customFormat="1" ht="15" customHeight="1" x14ac:dyDescent="0.2">
      <c r="A46" s="123"/>
      <c r="B46" s="124"/>
      <c r="C46" s="260" t="s">
        <v>109</v>
      </c>
      <c r="D46" s="261"/>
      <c r="E46" s="125">
        <v>45</v>
      </c>
      <c r="F46" s="143">
        <v>360</v>
      </c>
      <c r="G46" s="144">
        <v>369</v>
      </c>
      <c r="H46" s="144">
        <v>366</v>
      </c>
      <c r="I46" s="144">
        <v>348</v>
      </c>
      <c r="J46" s="145">
        <v>351</v>
      </c>
      <c r="K46" s="144">
        <v>9</v>
      </c>
      <c r="L46" s="146">
        <v>2.5641025641025643</v>
      </c>
    </row>
    <row r="47" spans="1:12" s="110" customFormat="1" ht="39" customHeight="1" x14ac:dyDescent="0.2">
      <c r="A47" s="611" t="s">
        <v>527</v>
      </c>
      <c r="B47" s="614"/>
      <c r="C47" s="614"/>
      <c r="D47" s="615"/>
      <c r="E47" s="113">
        <v>0.15945622723863706</v>
      </c>
      <c r="F47" s="115">
        <v>236</v>
      </c>
      <c r="G47" s="114">
        <v>236</v>
      </c>
      <c r="H47" s="114">
        <v>213</v>
      </c>
      <c r="I47" s="114">
        <v>204</v>
      </c>
      <c r="J47" s="140">
        <v>218</v>
      </c>
      <c r="K47" s="114">
        <v>18</v>
      </c>
      <c r="L47" s="116">
        <v>8.2568807339449535</v>
      </c>
    </row>
    <row r="48" spans="1:12" s="110" customFormat="1" ht="15" customHeight="1" x14ac:dyDescent="0.2">
      <c r="A48" s="120"/>
      <c r="B48" s="119"/>
      <c r="C48" s="258" t="s">
        <v>108</v>
      </c>
      <c r="E48" s="113">
        <v>41.101694915254235</v>
      </c>
      <c r="F48" s="115">
        <v>97</v>
      </c>
      <c r="G48" s="114">
        <v>98</v>
      </c>
      <c r="H48" s="114">
        <v>85</v>
      </c>
      <c r="I48" s="114">
        <v>84</v>
      </c>
      <c r="J48" s="140">
        <v>91</v>
      </c>
      <c r="K48" s="114">
        <v>6</v>
      </c>
      <c r="L48" s="116">
        <v>6.5934065934065931</v>
      </c>
    </row>
    <row r="49" spans="1:12" s="110" customFormat="1" ht="15" customHeight="1" x14ac:dyDescent="0.2">
      <c r="A49" s="123"/>
      <c r="B49" s="124"/>
      <c r="C49" s="260" t="s">
        <v>109</v>
      </c>
      <c r="D49" s="261"/>
      <c r="E49" s="125">
        <v>58.898305084745765</v>
      </c>
      <c r="F49" s="143">
        <v>139</v>
      </c>
      <c r="G49" s="144">
        <v>138</v>
      </c>
      <c r="H49" s="144">
        <v>128</v>
      </c>
      <c r="I49" s="144">
        <v>120</v>
      </c>
      <c r="J49" s="145">
        <v>127</v>
      </c>
      <c r="K49" s="144">
        <v>12</v>
      </c>
      <c r="L49" s="146">
        <v>9.4488188976377945</v>
      </c>
    </row>
    <row r="50" spans="1:12" s="110" customFormat="1" ht="24.95" customHeight="1" x14ac:dyDescent="0.2">
      <c r="A50" s="616" t="s">
        <v>197</v>
      </c>
      <c r="B50" s="617"/>
      <c r="C50" s="617"/>
      <c r="D50" s="618"/>
      <c r="E50" s="262">
        <v>13.267974297818288</v>
      </c>
      <c r="F50" s="263">
        <v>19637</v>
      </c>
      <c r="G50" s="264">
        <v>20258</v>
      </c>
      <c r="H50" s="264">
        <v>20539</v>
      </c>
      <c r="I50" s="264">
        <v>19072</v>
      </c>
      <c r="J50" s="265">
        <v>19095</v>
      </c>
      <c r="K50" s="263">
        <v>542</v>
      </c>
      <c r="L50" s="266">
        <v>2.8384393820371825</v>
      </c>
    </row>
    <row r="51" spans="1:12" s="110" customFormat="1" ht="15" customHeight="1" x14ac:dyDescent="0.2">
      <c r="A51" s="120"/>
      <c r="B51" s="119"/>
      <c r="C51" s="258" t="s">
        <v>108</v>
      </c>
      <c r="E51" s="113">
        <v>58.664765493710853</v>
      </c>
      <c r="F51" s="115">
        <v>11520</v>
      </c>
      <c r="G51" s="114">
        <v>11852</v>
      </c>
      <c r="H51" s="114">
        <v>12121</v>
      </c>
      <c r="I51" s="114">
        <v>11257</v>
      </c>
      <c r="J51" s="140">
        <v>11249</v>
      </c>
      <c r="K51" s="114">
        <v>271</v>
      </c>
      <c r="L51" s="116">
        <v>2.409103031380567</v>
      </c>
    </row>
    <row r="52" spans="1:12" s="110" customFormat="1" ht="15" customHeight="1" x14ac:dyDescent="0.2">
      <c r="A52" s="120"/>
      <c r="B52" s="119"/>
      <c r="C52" s="258" t="s">
        <v>109</v>
      </c>
      <c r="E52" s="113">
        <v>41.335234506289147</v>
      </c>
      <c r="F52" s="115">
        <v>8117</v>
      </c>
      <c r="G52" s="114">
        <v>8406</v>
      </c>
      <c r="H52" s="114">
        <v>8418</v>
      </c>
      <c r="I52" s="114">
        <v>7815</v>
      </c>
      <c r="J52" s="140">
        <v>7846</v>
      </c>
      <c r="K52" s="114">
        <v>271</v>
      </c>
      <c r="L52" s="116">
        <v>3.4539892939077235</v>
      </c>
    </row>
    <row r="53" spans="1:12" s="110" customFormat="1" ht="15" customHeight="1" x14ac:dyDescent="0.2">
      <c r="A53" s="120"/>
      <c r="B53" s="119"/>
      <c r="C53" s="258" t="s">
        <v>192</v>
      </c>
      <c r="D53" s="110" t="s">
        <v>198</v>
      </c>
      <c r="E53" s="113">
        <v>23.562662321128482</v>
      </c>
      <c r="F53" s="115">
        <v>4627</v>
      </c>
      <c r="G53" s="114">
        <v>5368</v>
      </c>
      <c r="H53" s="114">
        <v>5731</v>
      </c>
      <c r="I53" s="114">
        <v>4467</v>
      </c>
      <c r="J53" s="140">
        <v>4787</v>
      </c>
      <c r="K53" s="114">
        <v>-160</v>
      </c>
      <c r="L53" s="116">
        <v>-3.3423856277418009</v>
      </c>
    </row>
    <row r="54" spans="1:12" s="110" customFormat="1" ht="15" customHeight="1" x14ac:dyDescent="0.2">
      <c r="A54" s="120"/>
      <c r="B54" s="119"/>
      <c r="D54" s="267" t="s">
        <v>199</v>
      </c>
      <c r="E54" s="113">
        <v>62.416252431381025</v>
      </c>
      <c r="F54" s="115">
        <v>2888</v>
      </c>
      <c r="G54" s="114">
        <v>3308</v>
      </c>
      <c r="H54" s="114">
        <v>3571</v>
      </c>
      <c r="I54" s="114">
        <v>2798</v>
      </c>
      <c r="J54" s="140">
        <v>2995</v>
      </c>
      <c r="K54" s="114">
        <v>-107</v>
      </c>
      <c r="L54" s="116">
        <v>-3.5726210350584306</v>
      </c>
    </row>
    <row r="55" spans="1:12" s="110" customFormat="1" ht="15" customHeight="1" x14ac:dyDescent="0.2">
      <c r="A55" s="120"/>
      <c r="B55" s="119"/>
      <c r="D55" s="267" t="s">
        <v>200</v>
      </c>
      <c r="E55" s="113">
        <v>37.583747568618975</v>
      </c>
      <c r="F55" s="115">
        <v>1739</v>
      </c>
      <c r="G55" s="114">
        <v>2060</v>
      </c>
      <c r="H55" s="114">
        <v>2160</v>
      </c>
      <c r="I55" s="114">
        <v>1669</v>
      </c>
      <c r="J55" s="140">
        <v>1792</v>
      </c>
      <c r="K55" s="114">
        <v>-53</v>
      </c>
      <c r="L55" s="116">
        <v>-2.9575892857142856</v>
      </c>
    </row>
    <row r="56" spans="1:12" s="110" customFormat="1" ht="15" customHeight="1" x14ac:dyDescent="0.2">
      <c r="A56" s="120"/>
      <c r="B56" s="119" t="s">
        <v>201</v>
      </c>
      <c r="C56" s="258"/>
      <c r="E56" s="113">
        <v>66.358114362546701</v>
      </c>
      <c r="F56" s="115">
        <v>98212</v>
      </c>
      <c r="G56" s="114">
        <v>97666</v>
      </c>
      <c r="H56" s="114">
        <v>98086</v>
      </c>
      <c r="I56" s="114">
        <v>97415</v>
      </c>
      <c r="J56" s="140">
        <v>97086</v>
      </c>
      <c r="K56" s="114">
        <v>1126</v>
      </c>
      <c r="L56" s="116">
        <v>1.1597964691098614</v>
      </c>
    </row>
    <row r="57" spans="1:12" s="110" customFormat="1" ht="15" customHeight="1" x14ac:dyDescent="0.2">
      <c r="A57" s="120"/>
      <c r="B57" s="119"/>
      <c r="C57" s="258" t="s">
        <v>108</v>
      </c>
      <c r="E57" s="113">
        <v>53.068871421007614</v>
      </c>
      <c r="F57" s="115">
        <v>52120</v>
      </c>
      <c r="G57" s="114">
        <v>51743</v>
      </c>
      <c r="H57" s="114">
        <v>52153</v>
      </c>
      <c r="I57" s="114">
        <v>51977</v>
      </c>
      <c r="J57" s="140">
        <v>51747</v>
      </c>
      <c r="K57" s="114">
        <v>373</v>
      </c>
      <c r="L57" s="116">
        <v>0.72081473322124956</v>
      </c>
    </row>
    <row r="58" spans="1:12" s="110" customFormat="1" ht="15" customHeight="1" x14ac:dyDescent="0.2">
      <c r="A58" s="120"/>
      <c r="B58" s="119"/>
      <c r="C58" s="258" t="s">
        <v>109</v>
      </c>
      <c r="E58" s="113">
        <v>46.931128578992386</v>
      </c>
      <c r="F58" s="115">
        <v>46092</v>
      </c>
      <c r="G58" s="114">
        <v>45923</v>
      </c>
      <c r="H58" s="114">
        <v>45933</v>
      </c>
      <c r="I58" s="114">
        <v>45438</v>
      </c>
      <c r="J58" s="140">
        <v>45339</v>
      </c>
      <c r="K58" s="114">
        <v>753</v>
      </c>
      <c r="L58" s="116">
        <v>1.660821809038576</v>
      </c>
    </row>
    <row r="59" spans="1:12" s="110" customFormat="1" ht="15" customHeight="1" x14ac:dyDescent="0.2">
      <c r="A59" s="120"/>
      <c r="B59" s="119"/>
      <c r="C59" s="258" t="s">
        <v>107</v>
      </c>
      <c r="D59" s="110" t="s">
        <v>202</v>
      </c>
      <c r="E59" s="113">
        <v>90.039913656172359</v>
      </c>
      <c r="F59" s="115">
        <v>88430</v>
      </c>
      <c r="G59" s="114">
        <v>87985</v>
      </c>
      <c r="H59" s="114">
        <v>88397</v>
      </c>
      <c r="I59" s="114">
        <v>87834</v>
      </c>
      <c r="J59" s="140">
        <v>87554</v>
      </c>
      <c r="K59" s="114">
        <v>876</v>
      </c>
      <c r="L59" s="116">
        <v>1.0005253900450009</v>
      </c>
    </row>
    <row r="60" spans="1:12" s="110" customFormat="1" ht="15" customHeight="1" x14ac:dyDescent="0.2">
      <c r="A60" s="120"/>
      <c r="B60" s="119"/>
      <c r="C60" s="258"/>
      <c r="D60" s="267" t="s">
        <v>203</v>
      </c>
      <c r="E60" s="113">
        <v>50.816465000565422</v>
      </c>
      <c r="F60" s="115">
        <v>44937</v>
      </c>
      <c r="G60" s="114">
        <v>44628</v>
      </c>
      <c r="H60" s="114">
        <v>44986</v>
      </c>
      <c r="I60" s="114">
        <v>44859</v>
      </c>
      <c r="J60" s="140">
        <v>44642</v>
      </c>
      <c r="K60" s="114">
        <v>295</v>
      </c>
      <c r="L60" s="116">
        <v>0.66081268760360201</v>
      </c>
    </row>
    <row r="61" spans="1:12" s="110" customFormat="1" ht="15" customHeight="1" x14ac:dyDescent="0.2">
      <c r="A61" s="120"/>
      <c r="B61" s="119"/>
      <c r="C61" s="258"/>
      <c r="D61" s="267" t="s">
        <v>204</v>
      </c>
      <c r="E61" s="113">
        <v>49.183534999434578</v>
      </c>
      <c r="F61" s="115">
        <v>43493</v>
      </c>
      <c r="G61" s="114">
        <v>43357</v>
      </c>
      <c r="H61" s="114">
        <v>43411</v>
      </c>
      <c r="I61" s="114">
        <v>42975</v>
      </c>
      <c r="J61" s="140">
        <v>42912</v>
      </c>
      <c r="K61" s="114">
        <v>581</v>
      </c>
      <c r="L61" s="116">
        <v>1.3539336316181954</v>
      </c>
    </row>
    <row r="62" spans="1:12" s="110" customFormat="1" ht="15" customHeight="1" x14ac:dyDescent="0.2">
      <c r="A62" s="120"/>
      <c r="B62" s="119"/>
      <c r="C62" s="258"/>
      <c r="D62" s="258" t="s">
        <v>205</v>
      </c>
      <c r="E62" s="113">
        <v>9.9600863438276388</v>
      </c>
      <c r="F62" s="115">
        <v>9782</v>
      </c>
      <c r="G62" s="114">
        <v>9681</v>
      </c>
      <c r="H62" s="114">
        <v>9689</v>
      </c>
      <c r="I62" s="114">
        <v>9581</v>
      </c>
      <c r="J62" s="140">
        <v>9532</v>
      </c>
      <c r="K62" s="114">
        <v>250</v>
      </c>
      <c r="L62" s="116">
        <v>2.6227444397817878</v>
      </c>
    </row>
    <row r="63" spans="1:12" s="110" customFormat="1" ht="15" customHeight="1" x14ac:dyDescent="0.2">
      <c r="A63" s="120"/>
      <c r="B63" s="119"/>
      <c r="C63" s="258"/>
      <c r="D63" s="267" t="s">
        <v>203</v>
      </c>
      <c r="E63" s="113">
        <v>73.43079124923328</v>
      </c>
      <c r="F63" s="115">
        <v>7183</v>
      </c>
      <c r="G63" s="114">
        <v>7115</v>
      </c>
      <c r="H63" s="114">
        <v>7167</v>
      </c>
      <c r="I63" s="114">
        <v>7118</v>
      </c>
      <c r="J63" s="140">
        <v>7105</v>
      </c>
      <c r="K63" s="114">
        <v>78</v>
      </c>
      <c r="L63" s="116">
        <v>1.0978184377199156</v>
      </c>
    </row>
    <row r="64" spans="1:12" s="110" customFormat="1" ht="15" customHeight="1" x14ac:dyDescent="0.2">
      <c r="A64" s="120"/>
      <c r="B64" s="119"/>
      <c r="C64" s="258"/>
      <c r="D64" s="267" t="s">
        <v>204</v>
      </c>
      <c r="E64" s="113">
        <v>26.569208750766716</v>
      </c>
      <c r="F64" s="115">
        <v>2599</v>
      </c>
      <c r="G64" s="114">
        <v>2566</v>
      </c>
      <c r="H64" s="114">
        <v>2522</v>
      </c>
      <c r="I64" s="114">
        <v>2463</v>
      </c>
      <c r="J64" s="140">
        <v>2427</v>
      </c>
      <c r="K64" s="114">
        <v>172</v>
      </c>
      <c r="L64" s="116">
        <v>7.0869386073341571</v>
      </c>
    </row>
    <row r="65" spans="1:12" s="110" customFormat="1" ht="15" customHeight="1" x14ac:dyDescent="0.2">
      <c r="A65" s="120"/>
      <c r="B65" s="119" t="s">
        <v>206</v>
      </c>
      <c r="C65" s="258"/>
      <c r="E65" s="113">
        <v>12.565285838800564</v>
      </c>
      <c r="F65" s="115">
        <v>18597</v>
      </c>
      <c r="G65" s="114">
        <v>18370</v>
      </c>
      <c r="H65" s="114">
        <v>18179</v>
      </c>
      <c r="I65" s="114">
        <v>17926</v>
      </c>
      <c r="J65" s="140">
        <v>17560</v>
      </c>
      <c r="K65" s="114">
        <v>1037</v>
      </c>
      <c r="L65" s="116">
        <v>5.905466970387244</v>
      </c>
    </row>
    <row r="66" spans="1:12" s="110" customFormat="1" ht="15" customHeight="1" x14ac:dyDescent="0.2">
      <c r="A66" s="120"/>
      <c r="B66" s="119"/>
      <c r="C66" s="258" t="s">
        <v>108</v>
      </c>
      <c r="E66" s="113">
        <v>59.197720062375652</v>
      </c>
      <c r="F66" s="115">
        <v>11009</v>
      </c>
      <c r="G66" s="114">
        <v>10919</v>
      </c>
      <c r="H66" s="114">
        <v>10810</v>
      </c>
      <c r="I66" s="114">
        <v>10687</v>
      </c>
      <c r="J66" s="140">
        <v>10508</v>
      </c>
      <c r="K66" s="114">
        <v>501</v>
      </c>
      <c r="L66" s="116">
        <v>4.7677959649790633</v>
      </c>
    </row>
    <row r="67" spans="1:12" s="110" customFormat="1" ht="15" customHeight="1" x14ac:dyDescent="0.2">
      <c r="A67" s="120"/>
      <c r="B67" s="119"/>
      <c r="C67" s="258" t="s">
        <v>109</v>
      </c>
      <c r="E67" s="113">
        <v>40.802279937624348</v>
      </c>
      <c r="F67" s="115">
        <v>7588</v>
      </c>
      <c r="G67" s="114">
        <v>7451</v>
      </c>
      <c r="H67" s="114">
        <v>7369</v>
      </c>
      <c r="I67" s="114">
        <v>7239</v>
      </c>
      <c r="J67" s="140">
        <v>7052</v>
      </c>
      <c r="K67" s="114">
        <v>536</v>
      </c>
      <c r="L67" s="116">
        <v>7.6006806579693702</v>
      </c>
    </row>
    <row r="68" spans="1:12" s="110" customFormat="1" ht="15" customHeight="1" x14ac:dyDescent="0.2">
      <c r="A68" s="120"/>
      <c r="B68" s="119"/>
      <c r="C68" s="258" t="s">
        <v>107</v>
      </c>
      <c r="D68" s="110" t="s">
        <v>207</v>
      </c>
      <c r="E68" s="113">
        <v>23.34247459267624</v>
      </c>
      <c r="F68" s="115">
        <v>4341</v>
      </c>
      <c r="G68" s="114">
        <v>4218</v>
      </c>
      <c r="H68" s="114">
        <v>4156</v>
      </c>
      <c r="I68" s="114">
        <v>4033</v>
      </c>
      <c r="J68" s="140">
        <v>3851</v>
      </c>
      <c r="K68" s="114">
        <v>490</v>
      </c>
      <c r="L68" s="116">
        <v>12.72396780057128</v>
      </c>
    </row>
    <row r="69" spans="1:12" s="110" customFormat="1" ht="15" customHeight="1" x14ac:dyDescent="0.2">
      <c r="A69" s="120"/>
      <c r="B69" s="119"/>
      <c r="C69" s="258"/>
      <c r="D69" s="267" t="s">
        <v>203</v>
      </c>
      <c r="E69" s="113">
        <v>56.023957613453121</v>
      </c>
      <c r="F69" s="115">
        <v>2432</v>
      </c>
      <c r="G69" s="114">
        <v>2357</v>
      </c>
      <c r="H69" s="114">
        <v>2317</v>
      </c>
      <c r="I69" s="114">
        <v>2259</v>
      </c>
      <c r="J69" s="140">
        <v>2154</v>
      </c>
      <c r="K69" s="114">
        <v>278</v>
      </c>
      <c r="L69" s="116">
        <v>12.906220984215413</v>
      </c>
    </row>
    <row r="70" spans="1:12" s="110" customFormat="1" ht="15" customHeight="1" x14ac:dyDescent="0.2">
      <c r="A70" s="120"/>
      <c r="B70" s="119"/>
      <c r="C70" s="258"/>
      <c r="D70" s="267" t="s">
        <v>204</v>
      </c>
      <c r="E70" s="113">
        <v>43.976042386546879</v>
      </c>
      <c r="F70" s="115">
        <v>1909</v>
      </c>
      <c r="G70" s="114">
        <v>1861</v>
      </c>
      <c r="H70" s="114">
        <v>1839</v>
      </c>
      <c r="I70" s="114">
        <v>1774</v>
      </c>
      <c r="J70" s="140">
        <v>1697</v>
      </c>
      <c r="K70" s="114">
        <v>212</v>
      </c>
      <c r="L70" s="116">
        <v>12.49263406010607</v>
      </c>
    </row>
    <row r="71" spans="1:12" s="110" customFormat="1" ht="15" customHeight="1" x14ac:dyDescent="0.2">
      <c r="A71" s="120"/>
      <c r="B71" s="119"/>
      <c r="C71" s="258"/>
      <c r="D71" s="110" t="s">
        <v>208</v>
      </c>
      <c r="E71" s="113">
        <v>69.57573802226166</v>
      </c>
      <c r="F71" s="115">
        <v>12939</v>
      </c>
      <c r="G71" s="114">
        <v>12866</v>
      </c>
      <c r="H71" s="114">
        <v>12758</v>
      </c>
      <c r="I71" s="114">
        <v>12646</v>
      </c>
      <c r="J71" s="140">
        <v>12480</v>
      </c>
      <c r="K71" s="114">
        <v>459</v>
      </c>
      <c r="L71" s="116">
        <v>3.6778846153846154</v>
      </c>
    </row>
    <row r="72" spans="1:12" s="110" customFormat="1" ht="15" customHeight="1" x14ac:dyDescent="0.2">
      <c r="A72" s="120"/>
      <c r="B72" s="119"/>
      <c r="C72" s="258"/>
      <c r="D72" s="267" t="s">
        <v>203</v>
      </c>
      <c r="E72" s="113">
        <v>60.120565731509387</v>
      </c>
      <c r="F72" s="115">
        <v>7779</v>
      </c>
      <c r="G72" s="114">
        <v>7776</v>
      </c>
      <c r="H72" s="114">
        <v>7724</v>
      </c>
      <c r="I72" s="114">
        <v>7672</v>
      </c>
      <c r="J72" s="140">
        <v>7616</v>
      </c>
      <c r="K72" s="114">
        <v>163</v>
      </c>
      <c r="L72" s="116">
        <v>2.140231092436975</v>
      </c>
    </row>
    <row r="73" spans="1:12" s="110" customFormat="1" ht="15" customHeight="1" x14ac:dyDescent="0.2">
      <c r="A73" s="120"/>
      <c r="B73" s="119"/>
      <c r="C73" s="258"/>
      <c r="D73" s="267" t="s">
        <v>204</v>
      </c>
      <c r="E73" s="113">
        <v>39.879434268490613</v>
      </c>
      <c r="F73" s="115">
        <v>5160</v>
      </c>
      <c r="G73" s="114">
        <v>5090</v>
      </c>
      <c r="H73" s="114">
        <v>5034</v>
      </c>
      <c r="I73" s="114">
        <v>4974</v>
      </c>
      <c r="J73" s="140">
        <v>4864</v>
      </c>
      <c r="K73" s="114">
        <v>296</v>
      </c>
      <c r="L73" s="116">
        <v>6.0855263157894735</v>
      </c>
    </row>
    <row r="74" spans="1:12" s="110" customFormat="1" ht="15" customHeight="1" x14ac:dyDescent="0.2">
      <c r="A74" s="120"/>
      <c r="B74" s="119"/>
      <c r="C74" s="258"/>
      <c r="D74" s="110" t="s">
        <v>209</v>
      </c>
      <c r="E74" s="113">
        <v>7.0817873850621069</v>
      </c>
      <c r="F74" s="115">
        <v>1317</v>
      </c>
      <c r="G74" s="114">
        <v>1286</v>
      </c>
      <c r="H74" s="114">
        <v>1265</v>
      </c>
      <c r="I74" s="114">
        <v>1247</v>
      </c>
      <c r="J74" s="140">
        <v>1229</v>
      </c>
      <c r="K74" s="114">
        <v>88</v>
      </c>
      <c r="L74" s="116">
        <v>7.1602929210740438</v>
      </c>
    </row>
    <row r="75" spans="1:12" s="110" customFormat="1" ht="15" customHeight="1" x14ac:dyDescent="0.2">
      <c r="A75" s="120"/>
      <c r="B75" s="119"/>
      <c r="C75" s="258"/>
      <c r="D75" s="267" t="s">
        <v>203</v>
      </c>
      <c r="E75" s="113">
        <v>60.592255125284737</v>
      </c>
      <c r="F75" s="115">
        <v>798</v>
      </c>
      <c r="G75" s="114">
        <v>786</v>
      </c>
      <c r="H75" s="114">
        <v>769</v>
      </c>
      <c r="I75" s="114">
        <v>756</v>
      </c>
      <c r="J75" s="140">
        <v>738</v>
      </c>
      <c r="K75" s="114">
        <v>60</v>
      </c>
      <c r="L75" s="116">
        <v>8.1300813008130088</v>
      </c>
    </row>
    <row r="76" spans="1:12" s="110" customFormat="1" ht="15" customHeight="1" x14ac:dyDescent="0.2">
      <c r="A76" s="120"/>
      <c r="B76" s="119"/>
      <c r="C76" s="258"/>
      <c r="D76" s="267" t="s">
        <v>204</v>
      </c>
      <c r="E76" s="113">
        <v>39.407744874715263</v>
      </c>
      <c r="F76" s="115">
        <v>519</v>
      </c>
      <c r="G76" s="114">
        <v>500</v>
      </c>
      <c r="H76" s="114">
        <v>496</v>
      </c>
      <c r="I76" s="114">
        <v>491</v>
      </c>
      <c r="J76" s="140">
        <v>491</v>
      </c>
      <c r="K76" s="114">
        <v>28</v>
      </c>
      <c r="L76" s="116">
        <v>5.7026476578411405</v>
      </c>
    </row>
    <row r="77" spans="1:12" s="110" customFormat="1" ht="15" customHeight="1" x14ac:dyDescent="0.2">
      <c r="A77" s="538"/>
      <c r="B77" s="119" t="s">
        <v>210</v>
      </c>
      <c r="C77" s="268"/>
      <c r="D77" s="182"/>
      <c r="E77" s="113">
        <v>7.8086255008344425</v>
      </c>
      <c r="F77" s="115">
        <v>11557</v>
      </c>
      <c r="G77" s="114">
        <v>11425</v>
      </c>
      <c r="H77" s="114">
        <v>11809</v>
      </c>
      <c r="I77" s="114">
        <v>11631</v>
      </c>
      <c r="J77" s="140">
        <v>11674</v>
      </c>
      <c r="K77" s="114">
        <v>-117</v>
      </c>
      <c r="L77" s="116">
        <v>-1.0022271714922049</v>
      </c>
    </row>
    <row r="78" spans="1:12" s="110" customFormat="1" ht="15" customHeight="1" x14ac:dyDescent="0.2">
      <c r="A78" s="120"/>
      <c r="B78" s="119"/>
      <c r="C78" s="268" t="s">
        <v>108</v>
      </c>
      <c r="D78" s="182"/>
      <c r="E78" s="113">
        <v>59.955005624296966</v>
      </c>
      <c r="F78" s="115">
        <v>6929</v>
      </c>
      <c r="G78" s="114">
        <v>6745</v>
      </c>
      <c r="H78" s="114">
        <v>7089</v>
      </c>
      <c r="I78" s="114">
        <v>7024</v>
      </c>
      <c r="J78" s="140">
        <v>7012</v>
      </c>
      <c r="K78" s="114">
        <v>-83</v>
      </c>
      <c r="L78" s="116">
        <v>-1.1836851112378779</v>
      </c>
    </row>
    <row r="79" spans="1:12" s="110" customFormat="1" ht="15" customHeight="1" x14ac:dyDescent="0.2">
      <c r="A79" s="123"/>
      <c r="B79" s="124"/>
      <c r="C79" s="260" t="s">
        <v>109</v>
      </c>
      <c r="D79" s="261"/>
      <c r="E79" s="125">
        <v>40.044994375703034</v>
      </c>
      <c r="F79" s="143">
        <v>4628</v>
      </c>
      <c r="G79" s="144">
        <v>4680</v>
      </c>
      <c r="H79" s="144">
        <v>4720</v>
      </c>
      <c r="I79" s="144">
        <v>4607</v>
      </c>
      <c r="J79" s="145">
        <v>4662</v>
      </c>
      <c r="K79" s="144">
        <v>-34</v>
      </c>
      <c r="L79" s="146">
        <v>-0.72930072930072931</v>
      </c>
    </row>
    <row r="80" spans="1:12" s="269" customFormat="1" ht="11.25" customHeight="1" x14ac:dyDescent="0.2">
      <c r="B80" s="270"/>
      <c r="C80" s="270"/>
      <c r="D80" s="271"/>
      <c r="E80" s="271"/>
      <c r="F80" s="272"/>
      <c r="G80" s="272"/>
      <c r="H80" s="272"/>
      <c r="I80" s="272"/>
      <c r="J80" s="272"/>
      <c r="K80" s="272"/>
      <c r="L80" s="150" t="s">
        <v>47</v>
      </c>
    </row>
    <row r="81" spans="1:12" s="192" customFormat="1" ht="10.5" customHeight="1" x14ac:dyDescent="0.2">
      <c r="A81" s="152" t="s">
        <v>211</v>
      </c>
      <c r="E81" s="273"/>
      <c r="F81" s="274"/>
      <c r="G81" s="274"/>
      <c r="H81" s="274"/>
      <c r="I81" s="274"/>
      <c r="J81" s="274"/>
      <c r="K81" s="275"/>
      <c r="L81" s="276"/>
    </row>
    <row r="82" spans="1:12" s="192" customFormat="1" ht="11.25" x14ac:dyDescent="0.15">
      <c r="A82" s="277" t="s">
        <v>212</v>
      </c>
      <c r="B82" s="278"/>
      <c r="C82" s="278"/>
      <c r="D82" s="278"/>
      <c r="E82" s="278"/>
      <c r="F82" s="278"/>
      <c r="G82" s="278"/>
      <c r="H82" s="278"/>
      <c r="I82" s="278"/>
      <c r="J82" s="278"/>
      <c r="K82" s="278"/>
      <c r="L82" s="278"/>
    </row>
    <row r="83" spans="1:12" s="192" customFormat="1" ht="11.25" customHeight="1" x14ac:dyDescent="0.2">
      <c r="A83" s="152" t="s">
        <v>213</v>
      </c>
      <c r="E83" s="273"/>
      <c r="F83" s="274"/>
      <c r="G83" s="274"/>
      <c r="H83" s="274"/>
      <c r="I83" s="274"/>
      <c r="J83" s="274"/>
      <c r="K83" s="275"/>
      <c r="L83" s="276"/>
    </row>
    <row r="84" spans="1:12" s="192" customFormat="1" ht="11.25" x14ac:dyDescent="0.2">
      <c r="A84" s="279" t="s">
        <v>214</v>
      </c>
      <c r="E84" s="273"/>
      <c r="F84" s="274"/>
      <c r="G84" s="274"/>
      <c r="H84" s="274"/>
      <c r="I84" s="274"/>
      <c r="J84" s="274"/>
      <c r="K84" s="275"/>
      <c r="L84" s="276"/>
    </row>
    <row r="85" spans="1:12" s="192" customFormat="1" ht="19.5" customHeight="1" x14ac:dyDescent="0.2">
      <c r="A85" s="575" t="s">
        <v>125</v>
      </c>
      <c r="B85" s="575"/>
      <c r="C85" s="575"/>
      <c r="D85" s="575"/>
      <c r="E85" s="575"/>
      <c r="F85" s="575"/>
      <c r="G85" s="575"/>
      <c r="H85" s="575"/>
      <c r="I85" s="575"/>
      <c r="J85" s="575"/>
      <c r="K85" s="575"/>
      <c r="L85" s="575"/>
    </row>
    <row r="86" spans="1:12" s="280" customFormat="1" ht="9" x14ac:dyDescent="0.2">
      <c r="A86" s="575" t="s">
        <v>215</v>
      </c>
      <c r="B86" s="575"/>
      <c r="C86" s="575"/>
      <c r="D86" s="575"/>
      <c r="E86" s="575"/>
      <c r="F86" s="575"/>
      <c r="G86" s="575"/>
      <c r="H86" s="575"/>
      <c r="I86" s="575"/>
      <c r="J86" s="575"/>
      <c r="K86" s="575"/>
      <c r="L86" s="575"/>
    </row>
    <row r="863" spans="6:6" ht="15.95" customHeight="1" x14ac:dyDescent="0.2">
      <c r="F863" s="281"/>
    </row>
  </sheetData>
  <mergeCells count="23">
    <mergeCell ref="A29:D29"/>
    <mergeCell ref="A3:L3"/>
    <mergeCell ref="A4:L4"/>
    <mergeCell ref="A5:F5"/>
    <mergeCell ref="A7:D10"/>
    <mergeCell ref="E7:E10"/>
    <mergeCell ref="F7:J7"/>
    <mergeCell ref="K7:L8"/>
    <mergeCell ref="F8:F9"/>
    <mergeCell ref="G8:G9"/>
    <mergeCell ref="H8:H9"/>
    <mergeCell ref="I8:I9"/>
    <mergeCell ref="J8:J9"/>
    <mergeCell ref="A12:D12"/>
    <mergeCell ref="B13:C13"/>
    <mergeCell ref="A14:D14"/>
    <mergeCell ref="A86:L86"/>
    <mergeCell ref="A35:D35"/>
    <mergeCell ref="A41:D41"/>
    <mergeCell ref="A44:D44"/>
    <mergeCell ref="A47:D47"/>
    <mergeCell ref="A50:D50"/>
    <mergeCell ref="A85:L85"/>
  </mergeCells>
  <printOptions horizontalCentered="1"/>
  <pageMargins left="0.7" right="0.7" top="0.75" bottom="0.75" header="0.3" footer="0.3"/>
  <pageSetup paperSize="9" scale="75" fitToHeight="2" orientation="portrait" r:id="rId1"/>
  <headerFooter alignWithMargins="0"/>
  <rowBreaks count="1" manualBreakCount="1">
    <brk id="49"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8600E-6322-43F8-A64B-9EE1596C727A}">
  <sheetPr codeName="Tabelle111">
    <pageSetUpPr fitToPage="1"/>
  </sheetPr>
  <dimension ref="A1:O43"/>
  <sheetViews>
    <sheetView showGridLines="0" zoomScaleNormal="100" workbookViewId="0"/>
  </sheetViews>
  <sheetFormatPr baseColWidth="10" defaultColWidth="7.75" defaultRowHeight="15.95" customHeight="1" x14ac:dyDescent="0.2"/>
  <cols>
    <col min="1" max="1" width="8.5" style="97" customWidth="1"/>
    <col min="2" max="2" width="42.625" style="97" customWidth="1"/>
    <col min="3" max="3" width="5.875" style="155" customWidth="1"/>
    <col min="4" max="9" width="8.5" style="156" customWidth="1"/>
    <col min="10" max="10" width="8.5" style="157" customWidth="1"/>
    <col min="11" max="11" width="8.5" style="97" customWidth="1"/>
    <col min="12" max="16384" width="7.75" style="97"/>
  </cols>
  <sheetData>
    <row r="1" spans="1:15" s="91" customFormat="1" ht="36.75" customHeight="1" x14ac:dyDescent="0.2">
      <c r="A1" s="88"/>
      <c r="B1" s="89"/>
      <c r="C1" s="90"/>
      <c r="D1" s="90"/>
      <c r="E1" s="90"/>
      <c r="F1" s="90"/>
      <c r="G1" s="89"/>
      <c r="H1" s="89"/>
      <c r="I1" s="89"/>
      <c r="J1" s="57" t="s">
        <v>6</v>
      </c>
    </row>
    <row r="2" spans="1:15" s="91" customFormat="1" ht="11.25" customHeight="1" x14ac:dyDescent="0.2">
      <c r="A2" s="92"/>
      <c r="B2" s="93"/>
      <c r="C2" s="93"/>
      <c r="D2" s="93"/>
      <c r="E2" s="93"/>
      <c r="F2" s="93"/>
      <c r="G2" s="93"/>
      <c r="H2" s="93"/>
      <c r="I2" s="93"/>
      <c r="J2" s="93"/>
    </row>
    <row r="3" spans="1:15" s="94" customFormat="1" ht="20.100000000000001" customHeight="1" x14ac:dyDescent="0.2">
      <c r="A3" s="578" t="s">
        <v>216</v>
      </c>
      <c r="B3" s="578"/>
      <c r="C3" s="578"/>
      <c r="D3" s="578"/>
      <c r="E3" s="578"/>
      <c r="F3" s="578"/>
      <c r="G3" s="578"/>
      <c r="H3" s="578"/>
      <c r="I3" s="578"/>
      <c r="J3" s="578"/>
    </row>
    <row r="4" spans="1:15" s="94" customFormat="1" ht="12" customHeight="1" x14ac:dyDescent="0.2">
      <c r="A4" s="579" t="s">
        <v>94</v>
      </c>
      <c r="B4" s="579"/>
      <c r="C4" s="579"/>
      <c r="D4" s="579"/>
      <c r="E4" s="579"/>
      <c r="F4" s="579"/>
      <c r="G4" s="579"/>
      <c r="H4" s="579"/>
      <c r="I4" s="579"/>
      <c r="J4" s="579"/>
    </row>
    <row r="5" spans="1:15" s="94" customFormat="1" ht="12" customHeight="1" x14ac:dyDescent="0.2">
      <c r="A5" s="580" t="s">
        <v>59</v>
      </c>
      <c r="B5" s="580"/>
      <c r="C5" s="580"/>
      <c r="D5" s="580"/>
      <c r="E5" s="252"/>
      <c r="F5" s="252"/>
      <c r="G5" s="252"/>
      <c r="H5" s="252"/>
      <c r="I5" s="252"/>
      <c r="J5" s="252"/>
    </row>
    <row r="6" spans="1:15" s="94" customFormat="1" ht="11.25" customHeight="1" x14ac:dyDescent="0.2">
      <c r="A6" s="227"/>
      <c r="B6" s="228"/>
      <c r="C6" s="228"/>
      <c r="D6" s="228"/>
      <c r="E6" s="228"/>
      <c r="F6" s="228"/>
      <c r="G6" s="228"/>
      <c r="H6" s="228"/>
      <c r="I6" s="228"/>
      <c r="J6" s="228"/>
    </row>
    <row r="7" spans="1:15" s="91" customFormat="1" ht="12" customHeight="1" x14ac:dyDescent="0.2">
      <c r="A7" s="595" t="s">
        <v>217</v>
      </c>
      <c r="B7" s="596"/>
      <c r="C7" s="589" t="s">
        <v>96</v>
      </c>
      <c r="D7" s="592" t="s">
        <v>183</v>
      </c>
      <c r="E7" s="593"/>
      <c r="F7" s="593"/>
      <c r="G7" s="593"/>
      <c r="H7" s="594"/>
      <c r="I7" s="595" t="s">
        <v>184</v>
      </c>
      <c r="J7" s="596"/>
      <c r="K7" s="96"/>
      <c r="L7" s="96"/>
      <c r="M7" s="96"/>
      <c r="N7" s="96"/>
      <c r="O7" s="96"/>
    </row>
    <row r="8" spans="1:15" ht="21.75" customHeight="1" x14ac:dyDescent="0.2">
      <c r="A8" s="623"/>
      <c r="B8" s="624"/>
      <c r="C8" s="590"/>
      <c r="D8" s="573" t="s">
        <v>99</v>
      </c>
      <c r="E8" s="573" t="s">
        <v>100</v>
      </c>
      <c r="F8" s="573" t="s">
        <v>101</v>
      </c>
      <c r="G8" s="573" t="s">
        <v>102</v>
      </c>
      <c r="H8" s="573" t="s">
        <v>103</v>
      </c>
      <c r="I8" s="597"/>
      <c r="J8" s="598"/>
    </row>
    <row r="9" spans="1:15" ht="12" customHeight="1" x14ac:dyDescent="0.2">
      <c r="A9" s="623"/>
      <c r="B9" s="624"/>
      <c r="C9" s="590"/>
      <c r="D9" s="574"/>
      <c r="E9" s="574"/>
      <c r="F9" s="574"/>
      <c r="G9" s="574"/>
      <c r="H9" s="574"/>
      <c r="I9" s="98" t="s">
        <v>104</v>
      </c>
      <c r="J9" s="99" t="s">
        <v>105</v>
      </c>
    </row>
    <row r="10" spans="1:15" ht="12" customHeight="1" x14ac:dyDescent="0.2">
      <c r="A10" s="283"/>
      <c r="B10" s="284"/>
      <c r="C10" s="591"/>
      <c r="D10" s="100">
        <v>1</v>
      </c>
      <c r="E10" s="100">
        <v>2</v>
      </c>
      <c r="F10" s="100">
        <v>3</v>
      </c>
      <c r="G10" s="100">
        <v>4</v>
      </c>
      <c r="H10" s="100">
        <v>5</v>
      </c>
      <c r="I10" s="100">
        <v>6</v>
      </c>
      <c r="J10" s="100">
        <v>7</v>
      </c>
      <c r="K10" s="101"/>
    </row>
    <row r="11" spans="1:15" s="286" customFormat="1" ht="24.95" customHeight="1" x14ac:dyDescent="0.2">
      <c r="A11" s="620" t="s">
        <v>106</v>
      </c>
      <c r="B11" s="621"/>
      <c r="C11" s="285">
        <v>100</v>
      </c>
      <c r="D11" s="115">
        <v>148003</v>
      </c>
      <c r="E11" s="114">
        <v>147719</v>
      </c>
      <c r="F11" s="114">
        <v>148613</v>
      </c>
      <c r="G11" s="114">
        <v>146044</v>
      </c>
      <c r="H11" s="140">
        <v>145415</v>
      </c>
      <c r="I11" s="115">
        <v>2588</v>
      </c>
      <c r="J11" s="116">
        <v>1.7797338651445862</v>
      </c>
    </row>
    <row r="12" spans="1:15" s="110" customFormat="1" ht="24.95" customHeight="1" x14ac:dyDescent="0.2">
      <c r="A12" s="193" t="s">
        <v>134</v>
      </c>
      <c r="B12" s="194" t="s">
        <v>135</v>
      </c>
      <c r="C12" s="113">
        <v>0.42972101916853039</v>
      </c>
      <c r="D12" s="115">
        <v>636</v>
      </c>
      <c r="E12" s="114">
        <v>610</v>
      </c>
      <c r="F12" s="114">
        <v>676</v>
      </c>
      <c r="G12" s="114">
        <v>677</v>
      </c>
      <c r="H12" s="140">
        <v>641</v>
      </c>
      <c r="I12" s="115">
        <v>-5</v>
      </c>
      <c r="J12" s="116">
        <v>-0.78003120124804992</v>
      </c>
    </row>
    <row r="13" spans="1:15" s="110" customFormat="1" ht="24.95" customHeight="1" x14ac:dyDescent="0.2">
      <c r="A13" s="193" t="s">
        <v>136</v>
      </c>
      <c r="B13" s="199" t="s">
        <v>218</v>
      </c>
      <c r="C13" s="113">
        <v>1.3702424950845591</v>
      </c>
      <c r="D13" s="115">
        <v>2028</v>
      </c>
      <c r="E13" s="114">
        <v>1982</v>
      </c>
      <c r="F13" s="114">
        <v>1994</v>
      </c>
      <c r="G13" s="114">
        <v>1995</v>
      </c>
      <c r="H13" s="140">
        <v>2001</v>
      </c>
      <c r="I13" s="115">
        <v>27</v>
      </c>
      <c r="J13" s="116">
        <v>1.3493253373313343</v>
      </c>
    </row>
    <row r="14" spans="1:15" s="287" customFormat="1" ht="24" customHeight="1" x14ac:dyDescent="0.2">
      <c r="A14" s="193" t="s">
        <v>219</v>
      </c>
      <c r="B14" s="199" t="s">
        <v>139</v>
      </c>
      <c r="C14" s="113">
        <v>29.07914028769687</v>
      </c>
      <c r="D14" s="115">
        <v>43038</v>
      </c>
      <c r="E14" s="114">
        <v>43347</v>
      </c>
      <c r="F14" s="114">
        <v>43476</v>
      </c>
      <c r="G14" s="114">
        <v>43089</v>
      </c>
      <c r="H14" s="140">
        <v>43216</v>
      </c>
      <c r="I14" s="115">
        <v>-178</v>
      </c>
      <c r="J14" s="116">
        <v>-0.41188448722695298</v>
      </c>
      <c r="K14" s="110"/>
      <c r="L14" s="110"/>
      <c r="M14" s="110"/>
      <c r="N14" s="110"/>
      <c r="O14" s="110"/>
    </row>
    <row r="15" spans="1:15" s="110" customFormat="1" ht="24.75" customHeight="1" x14ac:dyDescent="0.2">
      <c r="A15" s="193" t="s">
        <v>220</v>
      </c>
      <c r="B15" s="199" t="s">
        <v>221</v>
      </c>
      <c r="C15" s="113">
        <v>4.2951832057458299</v>
      </c>
      <c r="D15" s="115">
        <v>6357</v>
      </c>
      <c r="E15" s="114">
        <v>6409</v>
      </c>
      <c r="F15" s="114">
        <v>6441</v>
      </c>
      <c r="G15" s="114">
        <v>6415</v>
      </c>
      <c r="H15" s="140">
        <v>6463</v>
      </c>
      <c r="I15" s="115">
        <v>-106</v>
      </c>
      <c r="J15" s="116">
        <v>-1.6401052142967663</v>
      </c>
    </row>
    <row r="16" spans="1:15" s="287" customFormat="1" ht="24.95" customHeight="1" x14ac:dyDescent="0.2">
      <c r="A16" s="193" t="s">
        <v>222</v>
      </c>
      <c r="B16" s="199" t="s">
        <v>143</v>
      </c>
      <c r="C16" s="113">
        <v>19.365823665736507</v>
      </c>
      <c r="D16" s="115">
        <v>28662</v>
      </c>
      <c r="E16" s="114">
        <v>28984</v>
      </c>
      <c r="F16" s="114">
        <v>29065</v>
      </c>
      <c r="G16" s="114">
        <v>28813</v>
      </c>
      <c r="H16" s="140">
        <v>28896</v>
      </c>
      <c r="I16" s="115">
        <v>-234</v>
      </c>
      <c r="J16" s="116">
        <v>-0.80980066445182719</v>
      </c>
      <c r="K16" s="110"/>
      <c r="L16" s="110"/>
      <c r="M16" s="110"/>
      <c r="N16" s="110"/>
      <c r="O16" s="110"/>
    </row>
    <row r="17" spans="1:15" s="110" customFormat="1" ht="24.95" customHeight="1" x14ac:dyDescent="0.2">
      <c r="A17" s="193" t="s">
        <v>223</v>
      </c>
      <c r="B17" s="199" t="s">
        <v>224</v>
      </c>
      <c r="C17" s="113">
        <v>5.4181334162145358</v>
      </c>
      <c r="D17" s="115">
        <v>8019</v>
      </c>
      <c r="E17" s="114">
        <v>7954</v>
      </c>
      <c r="F17" s="114">
        <v>7970</v>
      </c>
      <c r="G17" s="114">
        <v>7861</v>
      </c>
      <c r="H17" s="140">
        <v>7857</v>
      </c>
      <c r="I17" s="115">
        <v>162</v>
      </c>
      <c r="J17" s="116">
        <v>2.0618556701030926</v>
      </c>
    </row>
    <row r="18" spans="1:15" s="287" customFormat="1" ht="24.95" customHeight="1" x14ac:dyDescent="0.2">
      <c r="A18" s="201" t="s">
        <v>146</v>
      </c>
      <c r="B18" s="202" t="s">
        <v>147</v>
      </c>
      <c r="C18" s="113">
        <v>6.3512226103524929</v>
      </c>
      <c r="D18" s="115">
        <v>9400</v>
      </c>
      <c r="E18" s="114">
        <v>9413</v>
      </c>
      <c r="F18" s="114">
        <v>9578</v>
      </c>
      <c r="G18" s="114">
        <v>9382</v>
      </c>
      <c r="H18" s="140">
        <v>9234</v>
      </c>
      <c r="I18" s="115">
        <v>166</v>
      </c>
      <c r="J18" s="116">
        <v>1.7977041368854234</v>
      </c>
      <c r="K18" s="110"/>
      <c r="L18" s="110"/>
      <c r="M18" s="110"/>
      <c r="N18" s="110"/>
      <c r="O18" s="110"/>
    </row>
    <row r="19" spans="1:15" s="110" customFormat="1" ht="24.95" customHeight="1" x14ac:dyDescent="0.2">
      <c r="A19" s="193" t="s">
        <v>148</v>
      </c>
      <c r="B19" s="199" t="s">
        <v>149</v>
      </c>
      <c r="C19" s="113">
        <v>16.433450673297163</v>
      </c>
      <c r="D19" s="115">
        <v>24322</v>
      </c>
      <c r="E19" s="114">
        <v>24476</v>
      </c>
      <c r="F19" s="114">
        <v>24937</v>
      </c>
      <c r="G19" s="114">
        <v>24764</v>
      </c>
      <c r="H19" s="140">
        <v>24741</v>
      </c>
      <c r="I19" s="115">
        <v>-419</v>
      </c>
      <c r="J19" s="116">
        <v>-1.6935451275211189</v>
      </c>
    </row>
    <row r="20" spans="1:15" s="287" customFormat="1" ht="24.95" customHeight="1" x14ac:dyDescent="0.2">
      <c r="A20" s="193" t="s">
        <v>150</v>
      </c>
      <c r="B20" s="199" t="s">
        <v>151</v>
      </c>
      <c r="C20" s="113">
        <v>5.4843482902373601</v>
      </c>
      <c r="D20" s="115">
        <v>8117</v>
      </c>
      <c r="E20" s="114">
        <v>8029</v>
      </c>
      <c r="F20" s="114">
        <v>7942</v>
      </c>
      <c r="G20" s="114">
        <v>7904</v>
      </c>
      <c r="H20" s="140">
        <v>7925</v>
      </c>
      <c r="I20" s="115">
        <v>192</v>
      </c>
      <c r="J20" s="116">
        <v>2.4227129337539433</v>
      </c>
      <c r="K20" s="110"/>
      <c r="L20" s="110"/>
      <c r="M20" s="110"/>
      <c r="N20" s="110"/>
      <c r="O20" s="110"/>
    </row>
    <row r="21" spans="1:15" s="110" customFormat="1" ht="24.95" customHeight="1" x14ac:dyDescent="0.2">
      <c r="A21" s="201" t="s">
        <v>152</v>
      </c>
      <c r="B21" s="202" t="s">
        <v>153</v>
      </c>
      <c r="C21" s="113">
        <v>2.3452227319716492</v>
      </c>
      <c r="D21" s="115">
        <v>3471</v>
      </c>
      <c r="E21" s="114">
        <v>3446</v>
      </c>
      <c r="F21" s="114">
        <v>3540</v>
      </c>
      <c r="G21" s="114">
        <v>3422</v>
      </c>
      <c r="H21" s="140">
        <v>3285</v>
      </c>
      <c r="I21" s="115">
        <v>186</v>
      </c>
      <c r="J21" s="116">
        <v>5.6621004566210047</v>
      </c>
    </row>
    <row r="22" spans="1:15" s="110" customFormat="1" ht="24.95" customHeight="1" x14ac:dyDescent="0.2">
      <c r="A22" s="201" t="s">
        <v>154</v>
      </c>
      <c r="B22" s="199" t="s">
        <v>155</v>
      </c>
      <c r="C22" s="113">
        <v>2.4148159158935969</v>
      </c>
      <c r="D22" s="115">
        <v>3574</v>
      </c>
      <c r="E22" s="114">
        <v>3539</v>
      </c>
      <c r="F22" s="114">
        <v>3540</v>
      </c>
      <c r="G22" s="114">
        <v>3452</v>
      </c>
      <c r="H22" s="140">
        <v>3439</v>
      </c>
      <c r="I22" s="115">
        <v>135</v>
      </c>
      <c r="J22" s="116">
        <v>3.9255597557429485</v>
      </c>
    </row>
    <row r="23" spans="1:15" s="110" customFormat="1" ht="24.95" customHeight="1" x14ac:dyDescent="0.2">
      <c r="A23" s="193" t="s">
        <v>156</v>
      </c>
      <c r="B23" s="199" t="s">
        <v>157</v>
      </c>
      <c r="C23" s="113">
        <v>2.0033377701803343</v>
      </c>
      <c r="D23" s="115">
        <v>2965</v>
      </c>
      <c r="E23" s="114">
        <v>2588</v>
      </c>
      <c r="F23" s="114">
        <v>2617</v>
      </c>
      <c r="G23" s="114">
        <v>2602</v>
      </c>
      <c r="H23" s="140">
        <v>2634</v>
      </c>
      <c r="I23" s="115">
        <v>331</v>
      </c>
      <c r="J23" s="116">
        <v>12.566438876233866</v>
      </c>
    </row>
    <row r="24" spans="1:15" s="110" customFormat="1" ht="24.95" customHeight="1" x14ac:dyDescent="0.2">
      <c r="A24" s="193" t="s">
        <v>158</v>
      </c>
      <c r="B24" s="199" t="s">
        <v>225</v>
      </c>
      <c r="C24" s="113">
        <v>7.0018850969237114</v>
      </c>
      <c r="D24" s="115">
        <v>10363</v>
      </c>
      <c r="E24" s="114">
        <v>10310</v>
      </c>
      <c r="F24" s="114">
        <v>10292</v>
      </c>
      <c r="G24" s="114">
        <v>9677</v>
      </c>
      <c r="H24" s="140">
        <v>9698</v>
      </c>
      <c r="I24" s="115">
        <v>665</v>
      </c>
      <c r="J24" s="116">
        <v>6.8570839348319241</v>
      </c>
    </row>
    <row r="25" spans="1:15" s="110" customFormat="1" ht="24.95" customHeight="1" x14ac:dyDescent="0.2">
      <c r="A25" s="193" t="s">
        <v>160</v>
      </c>
      <c r="B25" s="204" t="s">
        <v>226</v>
      </c>
      <c r="C25" s="113">
        <v>5.873529590616406</v>
      </c>
      <c r="D25" s="115">
        <v>8693</v>
      </c>
      <c r="E25" s="114">
        <v>8607</v>
      </c>
      <c r="F25" s="114">
        <v>8824</v>
      </c>
      <c r="G25" s="114">
        <v>8553</v>
      </c>
      <c r="H25" s="140">
        <v>8193</v>
      </c>
      <c r="I25" s="115">
        <v>500</v>
      </c>
      <c r="J25" s="116">
        <v>6.1027706578786773</v>
      </c>
    </row>
    <row r="26" spans="1:15" s="110" customFormat="1" ht="24.95" customHeight="1" x14ac:dyDescent="0.2">
      <c r="A26" s="193" t="s">
        <v>227</v>
      </c>
      <c r="B26" s="204" t="s">
        <v>163</v>
      </c>
      <c r="C26" s="113">
        <v>3.3870935048613879</v>
      </c>
      <c r="D26" s="115">
        <v>5013</v>
      </c>
      <c r="E26" s="114">
        <v>4944</v>
      </c>
      <c r="F26" s="114">
        <v>5058</v>
      </c>
      <c r="G26" s="114">
        <v>4969</v>
      </c>
      <c r="H26" s="140">
        <v>4982</v>
      </c>
      <c r="I26" s="115">
        <v>31</v>
      </c>
      <c r="J26" s="116">
        <v>0.62224006423123246</v>
      </c>
    </row>
    <row r="27" spans="1:15" s="110" customFormat="1" ht="24.95" customHeight="1" x14ac:dyDescent="0.2">
      <c r="A27" s="201">
        <v>782.78300000000002</v>
      </c>
      <c r="B27" s="203" t="s">
        <v>164</v>
      </c>
      <c r="C27" s="113">
        <v>2.4864360857550185</v>
      </c>
      <c r="D27" s="115">
        <v>3680</v>
      </c>
      <c r="E27" s="114">
        <v>3663</v>
      </c>
      <c r="F27" s="114">
        <v>3766</v>
      </c>
      <c r="G27" s="114">
        <v>3584</v>
      </c>
      <c r="H27" s="140">
        <v>3211</v>
      </c>
      <c r="I27" s="115">
        <v>469</v>
      </c>
      <c r="J27" s="116">
        <v>14.606041731547805</v>
      </c>
    </row>
    <row r="28" spans="1:15" s="110" customFormat="1" ht="24.95" customHeight="1" x14ac:dyDescent="0.2">
      <c r="A28" s="193" t="s">
        <v>165</v>
      </c>
      <c r="B28" s="199" t="s">
        <v>228</v>
      </c>
      <c r="C28" s="113">
        <v>4.8958467058100172</v>
      </c>
      <c r="D28" s="115">
        <v>7246</v>
      </c>
      <c r="E28" s="114">
        <v>7188</v>
      </c>
      <c r="F28" s="114">
        <v>7174</v>
      </c>
      <c r="G28" s="114">
        <v>7011</v>
      </c>
      <c r="H28" s="140">
        <v>6893</v>
      </c>
      <c r="I28" s="115">
        <v>353</v>
      </c>
      <c r="J28" s="116">
        <v>5.1211373857536628</v>
      </c>
    </row>
    <row r="29" spans="1:15" s="110" customFormat="1" ht="24.95" customHeight="1" x14ac:dyDescent="0.2">
      <c r="A29" s="193" t="s">
        <v>167</v>
      </c>
      <c r="B29" s="199" t="s">
        <v>168</v>
      </c>
      <c r="C29" s="113">
        <v>3.4546597028438613</v>
      </c>
      <c r="D29" s="115">
        <v>5113</v>
      </c>
      <c r="E29" s="114">
        <v>5097</v>
      </c>
      <c r="F29" s="114">
        <v>5061</v>
      </c>
      <c r="G29" s="114">
        <v>4995</v>
      </c>
      <c r="H29" s="140">
        <v>5034</v>
      </c>
      <c r="I29" s="115">
        <v>79</v>
      </c>
      <c r="J29" s="116">
        <v>1.5693285657528804</v>
      </c>
    </row>
    <row r="30" spans="1:15" s="110" customFormat="1" ht="24.95" customHeight="1" x14ac:dyDescent="0.2">
      <c r="A30" s="193">
        <v>86</v>
      </c>
      <c r="B30" s="199" t="s">
        <v>169</v>
      </c>
      <c r="C30" s="113">
        <v>5.8715026046769321</v>
      </c>
      <c r="D30" s="115">
        <v>8690</v>
      </c>
      <c r="E30" s="114">
        <v>8706</v>
      </c>
      <c r="F30" s="114">
        <v>8695</v>
      </c>
      <c r="G30" s="114">
        <v>8475</v>
      </c>
      <c r="H30" s="140">
        <v>8498</v>
      </c>
      <c r="I30" s="115">
        <v>192</v>
      </c>
      <c r="J30" s="116">
        <v>2.2593551423864437</v>
      </c>
    </row>
    <row r="31" spans="1:15" s="110" customFormat="1" ht="24.95" customHeight="1" x14ac:dyDescent="0.2">
      <c r="A31" s="193">
        <v>87.88</v>
      </c>
      <c r="B31" s="204" t="s">
        <v>170</v>
      </c>
      <c r="C31" s="113">
        <v>4.7174719431362879</v>
      </c>
      <c r="D31" s="115">
        <v>6982</v>
      </c>
      <c r="E31" s="114">
        <v>7040</v>
      </c>
      <c r="F31" s="114">
        <v>6962</v>
      </c>
      <c r="G31" s="114">
        <v>6837</v>
      </c>
      <c r="H31" s="140">
        <v>6783</v>
      </c>
      <c r="I31" s="115">
        <v>199</v>
      </c>
      <c r="J31" s="116">
        <v>2.9338051009877635</v>
      </c>
    </row>
    <row r="32" spans="1:15" s="110" customFormat="1" ht="24.95" customHeight="1" x14ac:dyDescent="0.2">
      <c r="A32" s="193" t="s">
        <v>171</v>
      </c>
      <c r="B32" s="199" t="s">
        <v>172</v>
      </c>
      <c r="C32" s="113">
        <v>2.2736025621102276</v>
      </c>
      <c r="D32" s="115">
        <v>3365</v>
      </c>
      <c r="E32" s="114">
        <v>3341</v>
      </c>
      <c r="F32" s="114">
        <v>3305</v>
      </c>
      <c r="G32" s="114">
        <v>3209</v>
      </c>
      <c r="H32" s="140">
        <v>3200</v>
      </c>
      <c r="I32" s="115">
        <v>165</v>
      </c>
      <c r="J32" s="116">
        <v>5.15625</v>
      </c>
    </row>
    <row r="33" spans="1:10" s="110" customFormat="1" ht="24.95" customHeight="1" x14ac:dyDescent="0.2">
      <c r="A33" s="193"/>
      <c r="B33" s="288" t="s">
        <v>173</v>
      </c>
      <c r="C33" s="113">
        <v>0</v>
      </c>
      <c r="D33" s="115">
        <v>0</v>
      </c>
      <c r="E33" s="114">
        <v>0</v>
      </c>
      <c r="F33" s="114">
        <v>0</v>
      </c>
      <c r="G33" s="114">
        <v>0</v>
      </c>
      <c r="H33" s="140">
        <v>0</v>
      </c>
      <c r="I33" s="115">
        <v>0</v>
      </c>
      <c r="J33" s="116">
        <v>0</v>
      </c>
    </row>
    <row r="34" spans="1:10" s="110" customFormat="1" ht="24.95" customHeight="1" x14ac:dyDescent="0.2">
      <c r="A34" s="205" t="s">
        <v>174</v>
      </c>
      <c r="B34" s="206"/>
      <c r="C34" s="289"/>
      <c r="D34" s="115"/>
      <c r="E34" s="114"/>
      <c r="F34" s="114"/>
      <c r="G34" s="114"/>
      <c r="H34" s="140"/>
      <c r="I34" s="137"/>
      <c r="J34" s="138"/>
    </row>
    <row r="35" spans="1:10" s="192" customFormat="1" ht="24.95" customHeight="1" x14ac:dyDescent="0.2">
      <c r="A35" s="290" t="s">
        <v>134</v>
      </c>
      <c r="B35" s="291" t="s">
        <v>135</v>
      </c>
      <c r="C35" s="113">
        <v>0.42972101916853039</v>
      </c>
      <c r="D35" s="115">
        <v>636</v>
      </c>
      <c r="E35" s="114">
        <v>610</v>
      </c>
      <c r="F35" s="114">
        <v>676</v>
      </c>
      <c r="G35" s="114">
        <v>677</v>
      </c>
      <c r="H35" s="140">
        <v>641</v>
      </c>
      <c r="I35" s="115">
        <v>-5</v>
      </c>
      <c r="J35" s="116">
        <v>-0.78003120124804992</v>
      </c>
    </row>
    <row r="36" spans="1:10" s="110" customFormat="1" ht="24.95" customHeight="1" x14ac:dyDescent="0.2">
      <c r="A36" s="292" t="s">
        <v>175</v>
      </c>
      <c r="B36" s="293" t="s">
        <v>176</v>
      </c>
      <c r="C36" s="113">
        <v>36.800605393133921</v>
      </c>
      <c r="D36" s="115">
        <v>54466</v>
      </c>
      <c r="E36" s="114">
        <v>54742</v>
      </c>
      <c r="F36" s="114">
        <v>55048</v>
      </c>
      <c r="G36" s="114">
        <v>54466</v>
      </c>
      <c r="H36" s="140">
        <v>54451</v>
      </c>
      <c r="I36" s="115">
        <v>15</v>
      </c>
      <c r="J36" s="116">
        <v>2.7547703439789902E-2</v>
      </c>
    </row>
    <row r="37" spans="1:10" s="110" customFormat="1" ht="24.95" customHeight="1" x14ac:dyDescent="0.2">
      <c r="A37" s="294" t="s">
        <v>177</v>
      </c>
      <c r="B37" s="295" t="s">
        <v>178</v>
      </c>
      <c r="C37" s="125">
        <v>62.769673587697547</v>
      </c>
      <c r="D37" s="143">
        <v>92901</v>
      </c>
      <c r="E37" s="144">
        <v>92367</v>
      </c>
      <c r="F37" s="144">
        <v>92889</v>
      </c>
      <c r="G37" s="144">
        <v>90901</v>
      </c>
      <c r="H37" s="145">
        <v>90323</v>
      </c>
      <c r="I37" s="143">
        <v>2578</v>
      </c>
      <c r="J37" s="146">
        <v>2.8542010340666275</v>
      </c>
    </row>
    <row r="38" spans="1:10" s="151" customFormat="1" ht="11.25" customHeight="1" x14ac:dyDescent="0.15">
      <c r="A38" s="214"/>
      <c r="B38" s="147"/>
      <c r="C38" s="147"/>
      <c r="D38" s="148"/>
      <c r="E38" s="148"/>
      <c r="F38" s="148"/>
      <c r="G38" s="149"/>
      <c r="H38" s="148"/>
      <c r="I38" s="148"/>
      <c r="J38" s="150" t="s">
        <v>47</v>
      </c>
    </row>
    <row r="39" spans="1:10" s="287" customFormat="1" ht="12.75" customHeight="1" x14ac:dyDescent="0.15">
      <c r="A39" s="214" t="s">
        <v>124</v>
      </c>
      <c r="B39" s="296"/>
      <c r="C39" s="296"/>
      <c r="D39" s="296"/>
      <c r="E39" s="296"/>
      <c r="F39" s="296"/>
      <c r="G39" s="296"/>
      <c r="H39" s="296"/>
      <c r="I39" s="296"/>
      <c r="J39" s="296"/>
    </row>
    <row r="40" spans="1:10" ht="34.5" customHeight="1" x14ac:dyDescent="0.2">
      <c r="A40" s="622" t="s">
        <v>229</v>
      </c>
      <c r="B40" s="622"/>
      <c r="C40" s="622"/>
      <c r="D40" s="622"/>
      <c r="E40" s="622"/>
      <c r="F40" s="622"/>
      <c r="G40" s="622"/>
      <c r="H40" s="622"/>
      <c r="I40" s="622"/>
      <c r="J40" s="622"/>
    </row>
    <row r="41" spans="1:10" ht="30.75" customHeight="1" x14ac:dyDescent="0.2">
      <c r="A41" s="622"/>
      <c r="B41" s="622"/>
      <c r="C41" s="622"/>
      <c r="D41" s="622"/>
      <c r="E41" s="622"/>
      <c r="F41" s="622"/>
      <c r="G41" s="622"/>
      <c r="H41" s="622"/>
      <c r="I41" s="622"/>
      <c r="J41" s="622"/>
    </row>
    <row r="42" spans="1:10" ht="12.75" customHeight="1" x14ac:dyDescent="0.2">
      <c r="A42" s="622"/>
      <c r="B42" s="622"/>
      <c r="C42" s="622"/>
      <c r="D42" s="622"/>
      <c r="E42" s="622"/>
      <c r="F42" s="622"/>
      <c r="G42" s="622"/>
      <c r="H42" s="622"/>
      <c r="I42" s="622"/>
      <c r="J42" s="622"/>
    </row>
    <row r="43" spans="1:10" ht="15.95" customHeight="1" x14ac:dyDescent="0.2">
      <c r="B43" s="110"/>
    </row>
  </sheetData>
  <mergeCells count="16">
    <mergeCell ref="A42:J42"/>
    <mergeCell ref="A3:J3"/>
    <mergeCell ref="A4:J4"/>
    <mergeCell ref="A5:D5"/>
    <mergeCell ref="A7:B9"/>
    <mergeCell ref="C7:C10"/>
    <mergeCell ref="D7:H7"/>
    <mergeCell ref="I7:J8"/>
    <mergeCell ref="D8:D9"/>
    <mergeCell ref="E8:E9"/>
    <mergeCell ref="F8:F9"/>
    <mergeCell ref="G8:G9"/>
    <mergeCell ref="H8:H9"/>
    <mergeCell ref="A11:B11"/>
    <mergeCell ref="A40:J40"/>
    <mergeCell ref="A41:J41"/>
  </mergeCells>
  <printOptions horizontalCentered="1"/>
  <pageMargins left="0.7" right="0.7" top="0.75" bottom="0.75" header="0.3" footer="0.3"/>
  <pageSetup paperSize="9" scale="6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22</vt:i4>
      </vt:variant>
    </vt:vector>
  </HeadingPairs>
  <TitlesOfParts>
    <vt:vector size="47" baseType="lpstr">
      <vt:lpstr>Hinweisblatt</vt:lpstr>
      <vt:lpstr>Deckblatt</vt:lpstr>
      <vt:lpstr>Impressum</vt:lpstr>
      <vt:lpstr>Inhaltsverzeichnis</vt:lpstr>
      <vt:lpstr>Tabelle 1</vt:lpstr>
      <vt:lpstr>Diagramm</vt:lpstr>
      <vt:lpstr>Tabelle 2.1</vt:lpstr>
      <vt:lpstr>Tabelle 2.2</vt:lpstr>
      <vt:lpstr>Tabelle 2.3</vt:lpstr>
      <vt:lpstr>Tabelle 2.4</vt:lpstr>
      <vt:lpstr>Tabelle 3.1</vt:lpstr>
      <vt:lpstr>Tabelle 3.2</vt:lpstr>
      <vt:lpstr>Tabelle 3.3</vt:lpstr>
      <vt:lpstr>Tabelle 3.4</vt:lpstr>
      <vt:lpstr>Tabelle 4.1</vt:lpstr>
      <vt:lpstr>Tabelle 4.2</vt:lpstr>
      <vt:lpstr>Tabelle 4.3</vt:lpstr>
      <vt:lpstr>Tabelle 5.1</vt:lpstr>
      <vt:lpstr>Tabelle 5.2</vt:lpstr>
      <vt:lpstr>Tabelle 6</vt:lpstr>
      <vt:lpstr>Daten_Diagramme</vt:lpstr>
      <vt:lpstr>Hinweis_Befristung</vt:lpstr>
      <vt:lpstr>Hinweis_beg_been_BV</vt:lpstr>
      <vt:lpstr>Hinweise SvB GB</vt:lpstr>
      <vt:lpstr>Statistik-Infoseite</vt:lpstr>
      <vt:lpstr>Deckblatt!Druckbereich</vt:lpstr>
      <vt:lpstr>Hinweis_beg_been_BV!Druckbereich</vt:lpstr>
      <vt:lpstr>'Tabelle 1'!Druckbereich</vt:lpstr>
      <vt:lpstr>'Tabelle 2.1'!Druckbereich</vt:lpstr>
      <vt:lpstr>'Tabelle 2.2'!Druckbereich</vt:lpstr>
      <vt:lpstr>'Tabelle 2.3'!Druckbereich</vt:lpstr>
      <vt:lpstr>'Tabelle 2.4'!Druckbereich</vt:lpstr>
      <vt:lpstr>'Tabelle 3.1'!Druckbereich</vt:lpstr>
      <vt:lpstr>'Tabelle 3.2'!Druckbereich</vt:lpstr>
      <vt:lpstr>'Tabelle 3.3'!Druckbereich</vt:lpstr>
      <vt:lpstr>'Tabelle 3.4'!Druckbereich</vt:lpstr>
      <vt:lpstr>'Tabelle 4.1'!Druckbereich</vt:lpstr>
      <vt:lpstr>'Tabelle 4.2'!Druckbereich</vt:lpstr>
      <vt:lpstr>'Tabelle 4.3'!Druckbereich</vt:lpstr>
      <vt:lpstr>'Tabelle 5.1'!Druckbereich</vt:lpstr>
      <vt:lpstr>'Tabelle 5.2'!Druckbereich</vt:lpstr>
      <vt:lpstr>'Tabelle 6'!Druckbereich</vt:lpstr>
      <vt:lpstr>'Tabelle 2.2'!Drucktitel</vt:lpstr>
      <vt:lpstr>'Tabelle 2.4'!Drucktitel</vt:lpstr>
      <vt:lpstr>'Tabelle 3.4'!Drucktitel</vt:lpstr>
      <vt:lpstr>'Tabelle 4.3'!Drucktitel</vt:lpstr>
      <vt:lpstr>'Tabelle 5.2'!Drucktitel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HardtE001</dc:creator>
  <cp:lastModifiedBy>HagedornM001</cp:lastModifiedBy>
  <dcterms:created xsi:type="dcterms:W3CDTF">2022-09-19T16:19:15Z</dcterms:created>
  <dcterms:modified xsi:type="dcterms:W3CDTF">2022-09-20T13:18:53Z</dcterms:modified>
</cp:coreProperties>
</file>